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5B004894-3911-4E6A-BB61-7ED9765DBE2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P30" i="10" s="1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C880" i="1" l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<sst xmlns="http://schemas.openxmlformats.org/spreadsheetml/2006/main" count="7878" uniqueCount="88">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</sst>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2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1" fillId="0" borderId="57" xfId="1" quotePrefix="1" applyNumberFormat="1" applyFont="1" applyBorder="1" applyAlignment="1">
      <alignment horizontal="center" vertical="center"/>
    </xf>
    <xf numFmtId="165" fontId="21" fillId="0" borderId="16" xfId="1" quotePrefix="1" applyNumberFormat="1" applyFont="1" applyBorder="1" applyAlignment="1">
      <alignment horizontal="center" vertical="center"/>
    </xf>
    <xf numFmtId="165" fontId="21" fillId="0" borderId="0" xfId="1" quotePrefix="1" applyNumberFormat="1" applyFont="1" applyFill="1" applyBorder="1" applyAlignment="1">
      <alignment horizontal="center" vertical="center"/>
    </xf>
    <xf numFmtId="165" fontId="17" fillId="0" borderId="0" xfId="0" applyNumberFormat="1" applyFont="1"/>
    <xf numFmtId="165" fontId="21" fillId="0" borderId="56" xfId="1" quotePrefix="1" applyNumberFormat="1" applyFont="1" applyBorder="1" applyAlignment="1">
      <alignment horizontal="center" vertical="center"/>
    </xf>
    <xf numFmtId="165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0" fontId="22" fillId="0" borderId="0" xfId="5" applyNumberFormat="1" applyFont="1"/>
    <xf numFmtId="165" fontId="17" fillId="0" borderId="0" xfId="1" applyNumberFormat="1" applyFont="1" applyFill="1"/>
    <xf numFmtId="165" fontId="17" fillId="0" borderId="0" xfId="1" applyNumberFormat="1" applyFont="1"/>
    <xf numFmtId="0" fontId="17" fillId="0" borderId="0" xfId="0" applyFont="1" applyAlignment="1">
      <alignment horizontal="right"/>
    </xf>
    <xf numFmtId="170" fontId="23" fillId="0" borderId="54" xfId="0" applyNumberFormat="1" applyFont="1" applyBorder="1" applyAlignment="1">
      <alignment horizontal="center"/>
    </xf>
    <xf numFmtId="170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0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5" fontId="25" fillId="0" borderId="0" xfId="1" applyNumberFormat="1" applyFont="1" applyFill="1"/>
    <xf numFmtId="165" fontId="25" fillId="0" borderId="0" xfId="1" applyNumberFormat="1" applyFont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32" zoomScale="80" zoomScaleNormal="80" zoomScalePageLayoutView="50" workbookViewId="0">
      <selection activeCell="E967" sqref="E967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79" t="s">
        <v>56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BI2" s="279" t="s">
        <v>56</v>
      </c>
      <c r="BJ2" s="279"/>
      <c r="BK2" s="279"/>
      <c r="BL2" s="279"/>
      <c r="BM2" s="279"/>
      <c r="BN2" s="279"/>
      <c r="BO2" s="279"/>
      <c r="BP2" s="279"/>
      <c r="BQ2" s="279"/>
      <c r="BR2" s="279"/>
      <c r="BS2" s="279"/>
      <c r="BT2" s="279"/>
      <c r="BU2" s="279"/>
      <c r="BV2" s="279"/>
      <c r="BW2" s="279"/>
      <c r="BX2" s="279"/>
      <c r="BY2" s="279"/>
      <c r="BZ2" s="279"/>
      <c r="CA2" s="279"/>
      <c r="CB2" s="279"/>
      <c r="CC2" s="279"/>
      <c r="CD2" s="279"/>
      <c r="CE2" s="279"/>
      <c r="CF2" s="279"/>
      <c r="CG2" s="279"/>
      <c r="CH2" s="279"/>
      <c r="CI2" s="279"/>
      <c r="CJ2" s="279"/>
      <c r="CK2" s="279"/>
    </row>
    <row r="5" spans="1:93" x14ac:dyDescent="0.2">
      <c r="A5" s="278">
        <v>44774</v>
      </c>
      <c r="B5" s="278"/>
      <c r="C5" s="278"/>
      <c r="D5" s="278"/>
      <c r="BI5" s="277">
        <f>A5</f>
        <v>44774</v>
      </c>
      <c r="BJ5" s="277"/>
      <c r="BK5" s="277"/>
      <c r="BL5" s="277"/>
    </row>
    <row r="6" spans="1:93" ht="13.5" thickBot="1" x14ac:dyDescent="0.25">
      <c r="AE6" t="s">
        <v>84</v>
      </c>
    </row>
    <row r="7" spans="1:93" ht="14.25" thickTop="1" thickBot="1" x14ac:dyDescent="0.25">
      <c r="A7" s="275" t="s">
        <v>0</v>
      </c>
      <c r="B7" s="269" t="s">
        <v>1</v>
      </c>
      <c r="C7" s="270"/>
      <c r="D7" s="269" t="s">
        <v>2</v>
      </c>
      <c r="E7" s="270"/>
      <c r="F7" s="269" t="s">
        <v>3</v>
      </c>
      <c r="G7" s="270"/>
      <c r="H7" s="269" t="s">
        <v>4</v>
      </c>
      <c r="I7" s="270"/>
      <c r="J7" s="269" t="s">
        <v>5</v>
      </c>
      <c r="K7" s="270"/>
      <c r="L7" s="269" t="s">
        <v>6</v>
      </c>
      <c r="M7" s="270"/>
      <c r="N7" s="269" t="s">
        <v>7</v>
      </c>
      <c r="O7" s="270"/>
      <c r="P7" s="269" t="s">
        <v>8</v>
      </c>
      <c r="Q7" s="270"/>
      <c r="R7" s="269" t="s">
        <v>9</v>
      </c>
      <c r="S7" s="270"/>
      <c r="T7" s="269" t="s">
        <v>10</v>
      </c>
      <c r="U7" s="270"/>
      <c r="V7" s="269" t="s">
        <v>11</v>
      </c>
      <c r="W7" s="270"/>
      <c r="X7" s="269" t="s">
        <v>12</v>
      </c>
      <c r="Y7" s="270"/>
      <c r="Z7" s="271" t="s">
        <v>40</v>
      </c>
      <c r="AA7" s="272"/>
      <c r="AB7" s="273" t="s">
        <v>41</v>
      </c>
      <c r="AC7" s="274"/>
      <c r="AE7" s="275" t="s">
        <v>0</v>
      </c>
      <c r="AF7" s="269" t="s">
        <v>1</v>
      </c>
      <c r="AG7" s="270"/>
      <c r="AH7" s="269" t="s">
        <v>2</v>
      </c>
      <c r="AI7" s="270"/>
      <c r="AJ7" s="269" t="s">
        <v>3</v>
      </c>
      <c r="AK7" s="270"/>
      <c r="AL7" s="269" t="s">
        <v>4</v>
      </c>
      <c r="AM7" s="270"/>
      <c r="AN7" s="269" t="s">
        <v>5</v>
      </c>
      <c r="AO7" s="270"/>
      <c r="AP7" s="269" t="s">
        <v>6</v>
      </c>
      <c r="AQ7" s="270"/>
      <c r="AR7" s="269" t="s">
        <v>7</v>
      </c>
      <c r="AS7" s="270"/>
      <c r="AT7" s="269" t="s">
        <v>8</v>
      </c>
      <c r="AU7" s="270"/>
      <c r="AV7" s="269" t="s">
        <v>9</v>
      </c>
      <c r="AW7" s="270"/>
      <c r="AX7" s="269" t="s">
        <v>10</v>
      </c>
      <c r="AY7" s="270"/>
      <c r="AZ7" s="269" t="s">
        <v>11</v>
      </c>
      <c r="BA7" s="270"/>
      <c r="BB7" s="269" t="s">
        <v>12</v>
      </c>
      <c r="BC7" s="270"/>
      <c r="BD7" s="271" t="s">
        <v>40</v>
      </c>
      <c r="BE7" s="272"/>
      <c r="BF7" s="273" t="s">
        <v>41</v>
      </c>
      <c r="BG7" s="274"/>
      <c r="BH7" s="222"/>
      <c r="BI7" s="275" t="s">
        <v>0</v>
      </c>
      <c r="BJ7" s="269" t="s">
        <v>1</v>
      </c>
      <c r="BK7" s="270"/>
      <c r="BL7" s="269" t="s">
        <v>2</v>
      </c>
      <c r="BM7" s="270"/>
      <c r="BN7" s="269" t="s">
        <v>3</v>
      </c>
      <c r="BO7" s="270"/>
      <c r="BP7" s="269" t="s">
        <v>4</v>
      </c>
      <c r="BQ7" s="270"/>
      <c r="BR7" s="269" t="s">
        <v>5</v>
      </c>
      <c r="BS7" s="270"/>
      <c r="BT7" s="269" t="s">
        <v>6</v>
      </c>
      <c r="BU7" s="270"/>
      <c r="BV7" s="269" t="s">
        <v>7</v>
      </c>
      <c r="BW7" s="270"/>
      <c r="BX7" s="269" t="s">
        <v>8</v>
      </c>
      <c r="BY7" s="270"/>
      <c r="BZ7" s="269" t="s">
        <v>9</v>
      </c>
      <c r="CA7" s="270"/>
      <c r="CB7" s="269" t="s">
        <v>10</v>
      </c>
      <c r="CC7" s="270"/>
      <c r="CD7" s="269" t="s">
        <v>11</v>
      </c>
      <c r="CE7" s="270"/>
      <c r="CF7" s="269" t="s">
        <v>12</v>
      </c>
      <c r="CG7" s="270"/>
      <c r="CH7" s="271" t="s">
        <v>40</v>
      </c>
      <c r="CI7" s="272"/>
      <c r="CJ7" s="269" t="s">
        <v>41</v>
      </c>
      <c r="CK7" s="270"/>
    </row>
    <row r="8" spans="1:93" ht="15" thickTop="1" thickBot="1" x14ac:dyDescent="0.3">
      <c r="A8" s="276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76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76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3285</v>
      </c>
      <c r="AG9" s="164">
        <f t="shared" ref="AG9:AV10" si="0">SUMIF($A$9:$A$32,$AE9,C$9:C$32)</f>
        <v>895</v>
      </c>
      <c r="AH9" s="121">
        <f t="shared" si="0"/>
        <v>1118</v>
      </c>
      <c r="AI9" s="159">
        <f t="shared" si="0"/>
        <v>1031</v>
      </c>
      <c r="AJ9" s="120">
        <f t="shared" si="0"/>
        <v>2965</v>
      </c>
      <c r="AK9" s="122">
        <f t="shared" si="0"/>
        <v>1172</v>
      </c>
      <c r="AL9" s="121">
        <f t="shared" si="0"/>
        <v>3654</v>
      </c>
      <c r="AM9" s="159">
        <f t="shared" si="0"/>
        <v>2009</v>
      </c>
      <c r="AN9" s="120">
        <f t="shared" si="0"/>
        <v>226</v>
      </c>
      <c r="AO9" s="122">
        <f t="shared" si="0"/>
        <v>980</v>
      </c>
      <c r="AP9" s="121">
        <f t="shared" si="0"/>
        <v>780</v>
      </c>
      <c r="AQ9" s="120">
        <f t="shared" si="0"/>
        <v>3176</v>
      </c>
      <c r="AR9" s="158">
        <f t="shared" si="0"/>
        <v>2521</v>
      </c>
      <c r="AS9" s="160">
        <f t="shared" si="0"/>
        <v>4128</v>
      </c>
      <c r="AT9" s="120">
        <f t="shared" si="0"/>
        <v>1752</v>
      </c>
      <c r="AU9" s="122">
        <f t="shared" si="0"/>
        <v>2024</v>
      </c>
      <c r="AV9" s="121">
        <f t="shared" si="0"/>
        <v>2293</v>
      </c>
      <c r="AW9" s="159">
        <f t="shared" ref="AW9:BE10" si="1">SUMIF($A$9:$A$32,$AE9,S$9:S$32)</f>
        <v>1886</v>
      </c>
      <c r="AX9" s="120">
        <f t="shared" si="1"/>
        <v>247</v>
      </c>
      <c r="AY9" s="122">
        <f t="shared" si="1"/>
        <v>1558</v>
      </c>
      <c r="AZ9" s="121">
        <f t="shared" si="1"/>
        <v>704</v>
      </c>
      <c r="BA9" s="159">
        <f t="shared" si="1"/>
        <v>3014</v>
      </c>
      <c r="BB9" s="120">
        <f t="shared" si="1"/>
        <v>1859</v>
      </c>
      <c r="BC9" s="122">
        <f t="shared" si="1"/>
        <v>1885</v>
      </c>
      <c r="BD9" s="21">
        <f t="shared" si="1"/>
        <v>3831</v>
      </c>
      <c r="BE9" s="163">
        <f t="shared" si="1"/>
        <v>2465</v>
      </c>
      <c r="BF9" s="149">
        <f>AF9+AH9+AJ9+AL9+AN9+AP9+AR9+AT9+AV9+AX9+AZ9+BB9+BD9</f>
        <v>25235</v>
      </c>
      <c r="BG9" s="150">
        <f>AG9+AI9+AK9+AM9+AO9+AQ9+AS9+AU9+AW9+AY9+BA9+BC9+BE9</f>
        <v>26223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546</v>
      </c>
      <c r="C10" s="168">
        <v>0</v>
      </c>
      <c r="D10" s="169">
        <v>514</v>
      </c>
      <c r="E10" s="170">
        <v>4</v>
      </c>
      <c r="F10" s="167">
        <v>1402</v>
      </c>
      <c r="G10" s="171">
        <v>8</v>
      </c>
      <c r="H10" s="169">
        <v>853</v>
      </c>
      <c r="I10" s="170">
        <v>75</v>
      </c>
      <c r="J10" s="167">
        <v>13</v>
      </c>
      <c r="K10" s="171">
        <v>54</v>
      </c>
      <c r="L10" s="169">
        <v>80</v>
      </c>
      <c r="M10" s="167">
        <v>177</v>
      </c>
      <c r="N10" s="172">
        <v>336</v>
      </c>
      <c r="O10" s="173">
        <v>256</v>
      </c>
      <c r="P10" s="167">
        <v>66</v>
      </c>
      <c r="Q10" s="171">
        <v>85</v>
      </c>
      <c r="R10" s="169">
        <v>33</v>
      </c>
      <c r="S10" s="170">
        <v>112</v>
      </c>
      <c r="T10" s="167">
        <v>1</v>
      </c>
      <c r="U10" s="171">
        <v>34</v>
      </c>
      <c r="V10" s="169">
        <v>13</v>
      </c>
      <c r="W10" s="170">
        <v>136</v>
      </c>
      <c r="X10" s="167">
        <v>6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3863</v>
      </c>
      <c r="AC10" s="152">
        <f t="shared" ref="AC10:AC32" si="4">SUM(C10,E10,G10,I10,K10,M10,O10,Q10,S10,U10,W10,Y10,AA10)</f>
        <v>941</v>
      </c>
      <c r="AE10" s="226" t="s">
        <v>21</v>
      </c>
      <c r="AF10" s="120">
        <f>SUMIF($A$9:$A$32,$AE10,B$9:B$32)</f>
        <v>2810</v>
      </c>
      <c r="AG10" s="168">
        <f t="shared" si="0"/>
        <v>852</v>
      </c>
      <c r="AH10" s="169">
        <f t="shared" si="0"/>
        <v>923</v>
      </c>
      <c r="AI10" s="170">
        <f t="shared" si="0"/>
        <v>816</v>
      </c>
      <c r="AJ10" s="167">
        <f t="shared" si="0"/>
        <v>2605</v>
      </c>
      <c r="AK10" s="171">
        <f t="shared" si="0"/>
        <v>1013</v>
      </c>
      <c r="AL10" s="169">
        <f t="shared" si="0"/>
        <v>3420</v>
      </c>
      <c r="AM10" s="170">
        <f t="shared" si="0"/>
        <v>1932</v>
      </c>
      <c r="AN10" s="167">
        <f t="shared" si="0"/>
        <v>185</v>
      </c>
      <c r="AO10" s="171">
        <f t="shared" si="0"/>
        <v>838</v>
      </c>
      <c r="AP10" s="169">
        <f t="shared" si="0"/>
        <v>658</v>
      </c>
      <c r="AQ10" s="167">
        <f t="shared" si="0"/>
        <v>2958</v>
      </c>
      <c r="AR10" s="172">
        <f t="shared" si="0"/>
        <v>2148</v>
      </c>
      <c r="AS10" s="173">
        <f t="shared" si="0"/>
        <v>3822</v>
      </c>
      <c r="AT10" s="167">
        <f t="shared" si="0"/>
        <v>1432</v>
      </c>
      <c r="AU10" s="171">
        <f t="shared" si="0"/>
        <v>1629</v>
      </c>
      <c r="AV10" s="169">
        <f t="shared" si="0"/>
        <v>1902</v>
      </c>
      <c r="AW10" s="170">
        <f t="shared" si="1"/>
        <v>1585</v>
      </c>
      <c r="AX10" s="167">
        <f t="shared" si="1"/>
        <v>189</v>
      </c>
      <c r="AY10" s="171">
        <f t="shared" si="1"/>
        <v>961</v>
      </c>
      <c r="AZ10" s="169">
        <f t="shared" si="1"/>
        <v>703</v>
      </c>
      <c r="BA10" s="170">
        <f t="shared" si="1"/>
        <v>2252</v>
      </c>
      <c r="BB10" s="167">
        <f t="shared" si="1"/>
        <v>1505</v>
      </c>
      <c r="BC10" s="171">
        <f t="shared" si="1"/>
        <v>1455</v>
      </c>
      <c r="BD10" s="169">
        <f t="shared" si="1"/>
        <v>3220</v>
      </c>
      <c r="BE10" s="167">
        <f t="shared" si="1"/>
        <v>2157</v>
      </c>
      <c r="BF10" s="151">
        <f>SUM(AF10,AH10,AJ10,AL10,AN10,AP10,AR10,AT10,AV10,AX10,AZ10,BB10,BD10)</f>
        <v>21700</v>
      </c>
      <c r="BG10" s="152">
        <f>SUM(AG10,AI10,AK10,AM10,AO10,AQ10,AS10,AU10,AW10,AY10,BA10,BC10,BE10)</f>
        <v>22270</v>
      </c>
      <c r="BH10" s="225"/>
      <c r="BI10" s="131" t="s">
        <v>17</v>
      </c>
      <c r="BJ10" s="123">
        <f t="shared" ref="BJ10:CK10" si="5">B10/B33</f>
        <v>1.8611944368693754E-2</v>
      </c>
      <c r="BK10" s="124">
        <f t="shared" si="5"/>
        <v>0</v>
      </c>
      <c r="BL10" s="125">
        <f t="shared" si="5"/>
        <v>3.8786598249320854E-2</v>
      </c>
      <c r="BM10" s="126">
        <f t="shared" si="5"/>
        <v>3.2084703617550332E-4</v>
      </c>
      <c r="BN10" s="123">
        <f t="shared" si="5"/>
        <v>4.3782399600274809E-2</v>
      </c>
      <c r="BO10" s="124">
        <f t="shared" si="5"/>
        <v>3.4894879176480852E-4</v>
      </c>
      <c r="BP10" s="125">
        <f t="shared" si="5"/>
        <v>2.0357509367318203E-2</v>
      </c>
      <c r="BQ10" s="126">
        <f t="shared" si="5"/>
        <v>1.792029054764408E-3</v>
      </c>
      <c r="BR10" s="123">
        <f t="shared" si="5"/>
        <v>2.1245301519856184E-3</v>
      </c>
      <c r="BS10" s="124">
        <f t="shared" si="5"/>
        <v>7.7641984184040258E-3</v>
      </c>
      <c r="BT10" s="125">
        <f t="shared" si="5"/>
        <v>3.634216145005224E-3</v>
      </c>
      <c r="BU10" s="123">
        <f t="shared" si="5"/>
        <v>7.4971409208352746E-3</v>
      </c>
      <c r="BV10" s="127">
        <f t="shared" si="5"/>
        <v>8.4630497204171082E-3</v>
      </c>
      <c r="BW10" s="128">
        <f t="shared" si="5"/>
        <v>5.9901256522451275E-3</v>
      </c>
      <c r="BX10" s="123">
        <f t="shared" si="5"/>
        <v>3.2294368057934138E-3</v>
      </c>
      <c r="BY10" s="124">
        <f t="shared" si="5"/>
        <v>3.849812038588704E-3</v>
      </c>
      <c r="BZ10" s="125">
        <f t="shared" si="5"/>
        <v>1.3565732138452683E-3</v>
      </c>
      <c r="CA10" s="126">
        <f t="shared" si="5"/>
        <v>4.0488757139758511E-3</v>
      </c>
      <c r="CB10" s="123">
        <f t="shared" si="5"/>
        <v>1.5026296018031557E-4</v>
      </c>
      <c r="CC10" s="124">
        <f t="shared" si="5"/>
        <v>4.0447299547941946E-3</v>
      </c>
      <c r="CD10" s="125">
        <f t="shared" si="5"/>
        <v>5.9115092537856395E-4</v>
      </c>
      <c r="CE10" s="126">
        <f t="shared" si="5"/>
        <v>4.714364947310039E-3</v>
      </c>
      <c r="CF10" s="123">
        <f t="shared" si="5"/>
        <v>2.8621857558555548E-4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1.2017607988925011E-2</v>
      </c>
      <c r="CK10" s="130">
        <f t="shared" si="5"/>
        <v>2.9404963532845439E-3</v>
      </c>
      <c r="CN10" s="191"/>
      <c r="CO10" s="191"/>
    </row>
    <row r="11" spans="1:93" ht="13.5" thickBot="1" x14ac:dyDescent="0.25">
      <c r="A11" s="139" t="s">
        <v>18</v>
      </c>
      <c r="B11" s="174">
        <v>2019</v>
      </c>
      <c r="C11" s="175">
        <v>107</v>
      </c>
      <c r="D11" s="176">
        <v>1134</v>
      </c>
      <c r="E11" s="177">
        <v>195</v>
      </c>
      <c r="F11" s="174">
        <v>3319</v>
      </c>
      <c r="G11" s="178">
        <v>314</v>
      </c>
      <c r="H11" s="176">
        <v>2398</v>
      </c>
      <c r="I11" s="177">
        <v>781</v>
      </c>
      <c r="J11" s="174">
        <v>69</v>
      </c>
      <c r="K11" s="178">
        <v>384</v>
      </c>
      <c r="L11" s="176">
        <v>381</v>
      </c>
      <c r="M11" s="174">
        <v>1057</v>
      </c>
      <c r="N11" s="179">
        <v>1593</v>
      </c>
      <c r="O11" s="180">
        <v>2221</v>
      </c>
      <c r="P11" s="174">
        <v>620</v>
      </c>
      <c r="Q11" s="178">
        <v>1059</v>
      </c>
      <c r="R11" s="176">
        <v>852</v>
      </c>
      <c r="S11" s="177">
        <v>1406</v>
      </c>
      <c r="T11" s="174">
        <v>73</v>
      </c>
      <c r="U11" s="178">
        <v>669</v>
      </c>
      <c r="V11" s="176">
        <v>496</v>
      </c>
      <c r="W11" s="177">
        <v>1815</v>
      </c>
      <c r="X11" s="174">
        <v>1077</v>
      </c>
      <c r="Y11" s="178">
        <v>766</v>
      </c>
      <c r="Z11" s="176">
        <v>2461</v>
      </c>
      <c r="AA11" s="174">
        <v>1548</v>
      </c>
      <c r="AB11" s="151">
        <f t="shared" si="3"/>
        <v>16492</v>
      </c>
      <c r="AC11" s="152">
        <f t="shared" si="4"/>
        <v>12322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6.8823288791928006E-2</v>
      </c>
      <c r="BK11" s="124">
        <f t="shared" si="6"/>
        <v>4.2393026941362913E-3</v>
      </c>
      <c r="BL11" s="125">
        <f t="shared" si="6"/>
        <v>8.5571989133715665E-2</v>
      </c>
      <c r="BM11" s="126">
        <f t="shared" si="6"/>
        <v>1.5641293013555789E-2</v>
      </c>
      <c r="BN11" s="123">
        <f t="shared" si="6"/>
        <v>0.10364749234901005</v>
      </c>
      <c r="BO11" s="124">
        <f t="shared" si="6"/>
        <v>1.3696240076768734E-2</v>
      </c>
      <c r="BP11" s="125">
        <f t="shared" si="6"/>
        <v>5.7230137705544019E-2</v>
      </c>
      <c r="BQ11" s="126">
        <f t="shared" si="6"/>
        <v>1.8660995890280033E-2</v>
      </c>
      <c r="BR11" s="123">
        <f t="shared" si="6"/>
        <v>1.1276352345154436E-2</v>
      </c>
      <c r="BS11" s="124">
        <f t="shared" si="6"/>
        <v>5.5212077641984186E-2</v>
      </c>
      <c r="BT11" s="125">
        <f t="shared" si="6"/>
        <v>1.7307954390587379E-2</v>
      </c>
      <c r="BU11" s="123">
        <f t="shared" si="6"/>
        <v>4.4771061883180141E-2</v>
      </c>
      <c r="BV11" s="127">
        <f t="shared" si="6"/>
        <v>4.0123923228048967E-2</v>
      </c>
      <c r="BW11" s="128">
        <f t="shared" si="6"/>
        <v>5.1969019818892292E-2</v>
      </c>
      <c r="BX11" s="123">
        <f t="shared" si="6"/>
        <v>3.0337133630180556E-2</v>
      </c>
      <c r="BY11" s="124">
        <f t="shared" si="6"/>
        <v>4.7964128810181618E-2</v>
      </c>
      <c r="BZ11" s="125">
        <f t="shared" si="6"/>
        <v>3.5024253884732383E-2</v>
      </c>
      <c r="CA11" s="126">
        <f t="shared" si="6"/>
        <v>5.0827850480803988E-2</v>
      </c>
      <c r="CB11" s="123">
        <f t="shared" si="6"/>
        <v>1.0969196093163035E-2</v>
      </c>
      <c r="CC11" s="124">
        <f t="shared" si="6"/>
        <v>7.9586009992862236E-2</v>
      </c>
      <c r="CD11" s="125">
        <f t="shared" si="6"/>
        <v>2.2554681460597518E-2</v>
      </c>
      <c r="CE11" s="126">
        <f t="shared" si="6"/>
        <v>6.2915973377703827E-2</v>
      </c>
      <c r="CF11" s="123">
        <f t="shared" si="6"/>
        <v>5.1376234317607211E-2</v>
      </c>
      <c r="CG11" s="124">
        <f t="shared" si="6"/>
        <v>5.5555555555555552E-2</v>
      </c>
      <c r="CH11" s="125">
        <f t="shared" si="6"/>
        <v>5.7596891967796292E-2</v>
      </c>
      <c r="CI11" s="123">
        <f t="shared" si="6"/>
        <v>3.5631257912302913E-2</v>
      </c>
      <c r="CJ11" s="129">
        <f t="shared" si="6"/>
        <v>5.1305822146868046E-2</v>
      </c>
      <c r="CK11" s="130">
        <f t="shared" si="6"/>
        <v>3.8504565425262642E-2</v>
      </c>
      <c r="CN11" s="191"/>
      <c r="CO11" s="191"/>
    </row>
    <row r="12" spans="1:93" ht="14.25" thickTop="1" thickBot="1" x14ac:dyDescent="0.25">
      <c r="A12" s="131" t="s">
        <v>19</v>
      </c>
      <c r="B12" s="167">
        <v>3200</v>
      </c>
      <c r="C12" s="168">
        <v>1001</v>
      </c>
      <c r="D12" s="169">
        <v>1321</v>
      </c>
      <c r="E12" s="170">
        <v>799</v>
      </c>
      <c r="F12" s="167">
        <v>3556</v>
      </c>
      <c r="G12" s="171">
        <v>1094</v>
      </c>
      <c r="H12" s="169">
        <v>3573</v>
      </c>
      <c r="I12" s="170">
        <v>1672</v>
      </c>
      <c r="J12" s="167">
        <v>205</v>
      </c>
      <c r="K12" s="171">
        <v>764</v>
      </c>
      <c r="L12" s="169">
        <v>673</v>
      </c>
      <c r="M12" s="167">
        <v>2385</v>
      </c>
      <c r="N12" s="172">
        <v>2529</v>
      </c>
      <c r="O12" s="173">
        <v>3766</v>
      </c>
      <c r="P12" s="167">
        <v>1453</v>
      </c>
      <c r="Q12" s="171">
        <v>1761</v>
      </c>
      <c r="R12" s="169">
        <v>1889</v>
      </c>
      <c r="S12" s="170">
        <v>2093</v>
      </c>
      <c r="T12" s="167">
        <v>208</v>
      </c>
      <c r="U12" s="171">
        <v>1354</v>
      </c>
      <c r="V12" s="169">
        <v>717</v>
      </c>
      <c r="W12" s="170">
        <v>3132</v>
      </c>
      <c r="X12" s="167">
        <v>1826</v>
      </c>
      <c r="Y12" s="171">
        <v>1514</v>
      </c>
      <c r="Z12" s="169">
        <v>3148</v>
      </c>
      <c r="AA12" s="167">
        <v>2289</v>
      </c>
      <c r="AB12" s="151">
        <f t="shared" si="3"/>
        <v>24298</v>
      </c>
      <c r="AC12" s="152">
        <f t="shared" si="4"/>
        <v>23624</v>
      </c>
      <c r="AE12" s="221" t="s">
        <v>13</v>
      </c>
      <c r="AF12" s="14">
        <f t="shared" ref="AF12:BG12" si="7">SUM(AF9:AF11)</f>
        <v>6095</v>
      </c>
      <c r="AG12" s="1">
        <f t="shared" si="7"/>
        <v>1747</v>
      </c>
      <c r="AH12" s="14">
        <f t="shared" si="7"/>
        <v>2041</v>
      </c>
      <c r="AI12" s="1">
        <f t="shared" si="7"/>
        <v>1847</v>
      </c>
      <c r="AJ12" s="14">
        <f t="shared" si="7"/>
        <v>5570</v>
      </c>
      <c r="AK12" s="1">
        <f t="shared" si="7"/>
        <v>2185</v>
      </c>
      <c r="AL12" s="14">
        <f t="shared" si="7"/>
        <v>7074</v>
      </c>
      <c r="AM12" s="1">
        <f t="shared" si="7"/>
        <v>3941</v>
      </c>
      <c r="AN12" s="14">
        <f t="shared" si="7"/>
        <v>411</v>
      </c>
      <c r="AO12" s="1">
        <f t="shared" si="7"/>
        <v>1818</v>
      </c>
      <c r="AP12" s="14">
        <f t="shared" si="7"/>
        <v>1438</v>
      </c>
      <c r="AQ12" s="1">
        <f t="shared" si="7"/>
        <v>6134</v>
      </c>
      <c r="AR12" s="14">
        <f t="shared" si="7"/>
        <v>4669</v>
      </c>
      <c r="AS12" s="1">
        <f t="shared" si="7"/>
        <v>7950</v>
      </c>
      <c r="AT12" s="14">
        <f t="shared" si="7"/>
        <v>3184</v>
      </c>
      <c r="AU12" s="1">
        <f t="shared" si="7"/>
        <v>3653</v>
      </c>
      <c r="AV12" s="14">
        <f t="shared" si="7"/>
        <v>4195</v>
      </c>
      <c r="AW12" s="1">
        <f t="shared" si="7"/>
        <v>3471</v>
      </c>
      <c r="AX12" s="14">
        <f t="shared" si="7"/>
        <v>436</v>
      </c>
      <c r="AY12" s="1">
        <f t="shared" si="7"/>
        <v>2519</v>
      </c>
      <c r="AZ12" s="14">
        <f t="shared" si="7"/>
        <v>1407</v>
      </c>
      <c r="BA12" s="1">
        <f t="shared" si="7"/>
        <v>5266</v>
      </c>
      <c r="BB12" s="14">
        <f t="shared" si="7"/>
        <v>3364</v>
      </c>
      <c r="BC12" s="1">
        <f t="shared" si="7"/>
        <v>3340</v>
      </c>
      <c r="BD12" s="14">
        <f t="shared" si="7"/>
        <v>7051</v>
      </c>
      <c r="BE12" s="1">
        <f t="shared" si="7"/>
        <v>4622</v>
      </c>
      <c r="BF12" s="153">
        <f t="shared" si="7"/>
        <v>46935</v>
      </c>
      <c r="BG12" s="154">
        <f t="shared" si="7"/>
        <v>48493</v>
      </c>
      <c r="BH12" s="227"/>
      <c r="BI12" s="131" t="s">
        <v>19</v>
      </c>
      <c r="BJ12" s="123">
        <f t="shared" ref="BJ12:CK12" si="8">B12/B33</f>
        <v>0.109080992637033</v>
      </c>
      <c r="BK12" s="124">
        <f t="shared" si="8"/>
        <v>3.9659270998415215E-2</v>
      </c>
      <c r="BL12" s="125">
        <f t="shared" si="8"/>
        <v>9.9683066706912168E-2</v>
      </c>
      <c r="BM12" s="126">
        <f t="shared" si="8"/>
        <v>6.4089195476056793E-2</v>
      </c>
      <c r="BN12" s="123">
        <f t="shared" si="8"/>
        <v>0.1110486540503404</v>
      </c>
      <c r="BO12" s="124">
        <f t="shared" si="8"/>
        <v>4.7718747273837563E-2</v>
      </c>
      <c r="BP12" s="125">
        <f t="shared" si="8"/>
        <v>8.5272427865683398E-2</v>
      </c>
      <c r="BQ12" s="126">
        <f t="shared" si="8"/>
        <v>3.9950301060881203E-2</v>
      </c>
      <c r="BR12" s="123">
        <f t="shared" si="8"/>
        <v>3.3502206242850135E-2</v>
      </c>
      <c r="BS12" s="124">
        <f t="shared" si="8"/>
        <v>0.1098490294751977</v>
      </c>
      <c r="BT12" s="125">
        <f t="shared" si="8"/>
        <v>3.0572843319856449E-2</v>
      </c>
      <c r="BU12" s="123">
        <f t="shared" si="8"/>
        <v>0.10102079715362786</v>
      </c>
      <c r="BV12" s="127">
        <f t="shared" si="8"/>
        <v>6.3699561734925192E-2</v>
      </c>
      <c r="BW12" s="128">
        <f t="shared" si="8"/>
        <v>8.8120364087324807E-2</v>
      </c>
      <c r="BX12" s="123">
        <f t="shared" si="8"/>
        <v>7.1096540588148946E-2</v>
      </c>
      <c r="BY12" s="124">
        <f t="shared" si="8"/>
        <v>7.9759047058290677E-2</v>
      </c>
      <c r="BZ12" s="125">
        <f t="shared" si="8"/>
        <v>7.7653539422839757E-2</v>
      </c>
      <c r="CA12" s="126">
        <f t="shared" si="8"/>
        <v>7.5663364904923716E-2</v>
      </c>
      <c r="CB12" s="123">
        <f t="shared" si="8"/>
        <v>3.1254695717505637E-2</v>
      </c>
      <c r="CC12" s="124">
        <f t="shared" si="8"/>
        <v>0.16107542231739233</v>
      </c>
      <c r="CD12" s="125">
        <f t="shared" si="8"/>
        <v>3.2604247192033108E-2</v>
      </c>
      <c r="CE12" s="126">
        <f t="shared" si="8"/>
        <v>0.10856905158069884</v>
      </c>
      <c r="CF12" s="123">
        <f t="shared" si="8"/>
        <v>8.7105853169870726E-2</v>
      </c>
      <c r="CG12" s="124">
        <f t="shared" si="8"/>
        <v>0.10980562808239049</v>
      </c>
      <c r="CH12" s="125">
        <f t="shared" si="8"/>
        <v>7.3675341696311555E-2</v>
      </c>
      <c r="CI12" s="123">
        <f t="shared" si="8"/>
        <v>5.268730578892853E-2</v>
      </c>
      <c r="CJ12" s="129">
        <f t="shared" si="8"/>
        <v>7.5589914293269458E-2</v>
      </c>
      <c r="CK12" s="130">
        <f t="shared" si="8"/>
        <v>7.382177029754948E-2</v>
      </c>
      <c r="CN12" s="191"/>
      <c r="CO12" s="191"/>
    </row>
    <row r="13" spans="1:93" ht="13.5" thickTop="1" x14ac:dyDescent="0.2">
      <c r="A13" s="139" t="s">
        <v>20</v>
      </c>
      <c r="B13" s="174">
        <v>3285</v>
      </c>
      <c r="C13" s="175">
        <v>895</v>
      </c>
      <c r="D13" s="176">
        <v>1118</v>
      </c>
      <c r="E13" s="177">
        <v>1031</v>
      </c>
      <c r="F13" s="174">
        <v>2965</v>
      </c>
      <c r="G13" s="178">
        <v>1172</v>
      </c>
      <c r="H13" s="176">
        <v>3654</v>
      </c>
      <c r="I13" s="177">
        <v>2009</v>
      </c>
      <c r="J13" s="174">
        <v>226</v>
      </c>
      <c r="K13" s="178">
        <v>980</v>
      </c>
      <c r="L13" s="176">
        <v>780</v>
      </c>
      <c r="M13" s="174">
        <v>3176</v>
      </c>
      <c r="N13" s="179">
        <v>2521</v>
      </c>
      <c r="O13" s="180">
        <v>4128</v>
      </c>
      <c r="P13" s="174">
        <v>1752</v>
      </c>
      <c r="Q13" s="178">
        <v>2024</v>
      </c>
      <c r="R13" s="176">
        <v>2293</v>
      </c>
      <c r="S13" s="177">
        <v>1886</v>
      </c>
      <c r="T13" s="174">
        <v>247</v>
      </c>
      <c r="U13" s="178">
        <v>1558</v>
      </c>
      <c r="V13" s="176">
        <v>704</v>
      </c>
      <c r="W13" s="177">
        <v>3014</v>
      </c>
      <c r="X13" s="174">
        <v>1859</v>
      </c>
      <c r="Y13" s="178">
        <v>1885</v>
      </c>
      <c r="Z13" s="176">
        <v>3831</v>
      </c>
      <c r="AA13" s="174">
        <v>2465</v>
      </c>
      <c r="AB13" s="151">
        <f t="shared" si="3"/>
        <v>25235</v>
      </c>
      <c r="AC13" s="152">
        <f t="shared" si="4"/>
        <v>26223</v>
      </c>
      <c r="BF13" s="192">
        <f>BF12/2</f>
        <v>23467.5</v>
      </c>
      <c r="BI13" s="139" t="s">
        <v>20</v>
      </c>
      <c r="BJ13" s="123">
        <f t="shared" ref="BJ13:CK13" si="9">B13/B33</f>
        <v>0.11197845650395419</v>
      </c>
      <c r="BK13" s="124">
        <f t="shared" si="9"/>
        <v>3.5459587955625989E-2</v>
      </c>
      <c r="BL13" s="125">
        <f t="shared" si="9"/>
        <v>8.4364624207666772E-2</v>
      </c>
      <c r="BM13" s="126">
        <f t="shared" si="9"/>
        <v>8.2698323574235982E-2</v>
      </c>
      <c r="BN13" s="123">
        <f t="shared" si="9"/>
        <v>9.2592592592592587E-2</v>
      </c>
      <c r="BO13" s="124">
        <f t="shared" si="9"/>
        <v>5.1120997993544449E-2</v>
      </c>
      <c r="BP13" s="125">
        <f t="shared" si="9"/>
        <v>8.7205555953318539E-2</v>
      </c>
      <c r="BQ13" s="126">
        <f t="shared" si="9"/>
        <v>4.8002484946955942E-2</v>
      </c>
      <c r="BR13" s="123">
        <f t="shared" si="9"/>
        <v>3.6934139565288446E-2</v>
      </c>
      <c r="BS13" s="124">
        <f t="shared" si="9"/>
        <v>0.14090582314881381</v>
      </c>
      <c r="BT13" s="125">
        <f t="shared" si="9"/>
        <v>3.5433607413800937E-2</v>
      </c>
      <c r="BU13" s="123">
        <f t="shared" si="9"/>
        <v>0.13452496929137192</v>
      </c>
      <c r="BV13" s="127">
        <f t="shared" si="9"/>
        <v>6.3498060551105739E-2</v>
      </c>
      <c r="BW13" s="128">
        <f t="shared" si="9"/>
        <v>9.6590776142452678E-2</v>
      </c>
      <c r="BX13" s="123">
        <f t="shared" si="9"/>
        <v>8.5726867935606993E-2</v>
      </c>
      <c r="BY13" s="124">
        <f t="shared" si="9"/>
        <v>9.1670818424747502E-2</v>
      </c>
      <c r="BZ13" s="125">
        <f t="shared" si="9"/>
        <v>9.4261284222642447E-2</v>
      </c>
      <c r="CA13" s="126">
        <f t="shared" si="9"/>
        <v>6.8180174969271923E-2</v>
      </c>
      <c r="CB13" s="123">
        <f t="shared" si="9"/>
        <v>3.7114951164537939E-2</v>
      </c>
      <c r="CC13" s="124">
        <f t="shared" si="9"/>
        <v>0.1853438020461575</v>
      </c>
      <c r="CD13" s="125">
        <f t="shared" si="9"/>
        <v>3.2013096266654543E-2</v>
      </c>
      <c r="CE13" s="126">
        <f t="shared" si="9"/>
        <v>0.10447864669994454</v>
      </c>
      <c r="CF13" s="123">
        <f t="shared" si="9"/>
        <v>8.8680055335591285E-2</v>
      </c>
      <c r="CG13" s="124">
        <f t="shared" si="9"/>
        <v>0.13671308384102118</v>
      </c>
      <c r="CH13" s="125">
        <f t="shared" si="9"/>
        <v>8.9660175997004307E-2</v>
      </c>
      <c r="CI13" s="123">
        <f t="shared" si="9"/>
        <v>5.6738404879732994E-2</v>
      </c>
      <c r="CJ13" s="129">
        <f t="shared" si="9"/>
        <v>7.8504876417427552E-2</v>
      </c>
      <c r="CK13" s="130">
        <f t="shared" si="9"/>
        <v>8.194328998106333E-2</v>
      </c>
      <c r="CN13" s="191"/>
      <c r="CO13" s="191"/>
    </row>
    <row r="14" spans="1:93" ht="13.5" thickBot="1" x14ac:dyDescent="0.25">
      <c r="A14" s="131" t="s">
        <v>21</v>
      </c>
      <c r="B14" s="167">
        <v>2810</v>
      </c>
      <c r="C14" s="168">
        <v>852</v>
      </c>
      <c r="D14" s="169">
        <v>923</v>
      </c>
      <c r="E14" s="170">
        <v>816</v>
      </c>
      <c r="F14" s="167">
        <v>2605</v>
      </c>
      <c r="G14" s="171">
        <v>1013</v>
      </c>
      <c r="H14" s="169">
        <v>3420</v>
      </c>
      <c r="I14" s="170">
        <v>1932</v>
      </c>
      <c r="J14" s="167">
        <v>185</v>
      </c>
      <c r="K14" s="171">
        <v>838</v>
      </c>
      <c r="L14" s="169">
        <v>658</v>
      </c>
      <c r="M14" s="167">
        <v>2958</v>
      </c>
      <c r="N14" s="172">
        <v>2148</v>
      </c>
      <c r="O14" s="173">
        <v>3822</v>
      </c>
      <c r="P14" s="167">
        <v>1432</v>
      </c>
      <c r="Q14" s="171">
        <v>1629</v>
      </c>
      <c r="R14" s="169">
        <v>1902</v>
      </c>
      <c r="S14" s="170">
        <v>1585</v>
      </c>
      <c r="T14" s="167">
        <v>189</v>
      </c>
      <c r="U14" s="171">
        <v>961</v>
      </c>
      <c r="V14" s="169">
        <v>703</v>
      </c>
      <c r="W14" s="170">
        <v>2252</v>
      </c>
      <c r="X14" s="167">
        <v>1505</v>
      </c>
      <c r="Y14" s="171">
        <v>1455</v>
      </c>
      <c r="Z14" s="169">
        <v>3220</v>
      </c>
      <c r="AA14" s="167">
        <v>2157</v>
      </c>
      <c r="AB14" s="151">
        <f t="shared" si="3"/>
        <v>21700</v>
      </c>
      <c r="AC14" s="152">
        <f t="shared" si="4"/>
        <v>22270</v>
      </c>
      <c r="AE14" t="s">
        <v>85</v>
      </c>
      <c r="BI14" s="131" t="s">
        <v>21</v>
      </c>
      <c r="BJ14" s="123">
        <f t="shared" ref="BJ14:CK14" si="10">B14/B33</f>
        <v>9.57867466593946E-2</v>
      </c>
      <c r="BK14" s="124">
        <f t="shared" si="10"/>
        <v>3.375594294770206E-2</v>
      </c>
      <c r="BL14" s="125">
        <f t="shared" si="10"/>
        <v>6.9649864171445822E-2</v>
      </c>
      <c r="BM14" s="126">
        <f t="shared" si="10"/>
        <v>6.5452795379802683E-2</v>
      </c>
      <c r="BN14" s="123">
        <f t="shared" si="10"/>
        <v>8.1350321653862967E-2</v>
      </c>
      <c r="BO14" s="124">
        <f t="shared" si="10"/>
        <v>4.4185640757218876E-2</v>
      </c>
      <c r="BP14" s="125">
        <f t="shared" si="10"/>
        <v>8.1620963700150359E-2</v>
      </c>
      <c r="BQ14" s="126">
        <f t="shared" si="10"/>
        <v>4.6162668450731151E-2</v>
      </c>
      <c r="BR14" s="123">
        <f t="shared" si="10"/>
        <v>3.0233698316718419E-2</v>
      </c>
      <c r="BS14" s="124">
        <f t="shared" si="10"/>
        <v>0.12048885693745506</v>
      </c>
      <c r="BT14" s="125">
        <f t="shared" si="10"/>
        <v>2.9891427792667968E-2</v>
      </c>
      <c r="BU14" s="123">
        <f t="shared" si="10"/>
        <v>0.12529120250751832</v>
      </c>
      <c r="BV14" s="127">
        <f t="shared" si="10"/>
        <v>5.410306785552365E-2</v>
      </c>
      <c r="BW14" s="128">
        <f t="shared" si="10"/>
        <v>8.943070407375342E-2</v>
      </c>
      <c r="BX14" s="123">
        <f t="shared" si="10"/>
        <v>7.0068992513578315E-2</v>
      </c>
      <c r="BY14" s="124">
        <f t="shared" si="10"/>
        <v>7.3780515421894108E-2</v>
      </c>
      <c r="BZ14" s="125">
        <f t="shared" si="10"/>
        <v>7.8187947052536386E-2</v>
      </c>
      <c r="CA14" s="126">
        <f t="shared" si="10"/>
        <v>5.7298821487961824E-2</v>
      </c>
      <c r="CB14" s="123">
        <f t="shared" si="10"/>
        <v>2.8399699474079641E-2</v>
      </c>
      <c r="CC14" s="124">
        <f t="shared" si="10"/>
        <v>0.11432310254580062</v>
      </c>
      <c r="CD14" s="125">
        <f t="shared" si="10"/>
        <v>3.1967623118548498E-2</v>
      </c>
      <c r="CE14" s="126">
        <f t="shared" si="10"/>
        <v>7.8064337215751525E-2</v>
      </c>
      <c r="CF14" s="123">
        <f t="shared" si="10"/>
        <v>7.1793159376043511E-2</v>
      </c>
      <c r="CG14" s="124">
        <f t="shared" si="10"/>
        <v>0.10552654482158398</v>
      </c>
      <c r="CH14" s="125">
        <f t="shared" si="10"/>
        <v>7.5360419397116643E-2</v>
      </c>
      <c r="CI14" s="123">
        <f t="shared" si="10"/>
        <v>4.9648981470825179E-2</v>
      </c>
      <c r="CJ14" s="129">
        <f t="shared" si="10"/>
        <v>6.7507660719563226E-2</v>
      </c>
      <c r="CK14" s="130">
        <f t="shared" si="10"/>
        <v>6.9590705406638462E-2</v>
      </c>
      <c r="CN14" s="191"/>
      <c r="CO14" s="191"/>
    </row>
    <row r="15" spans="1:93" ht="14.25" thickTop="1" thickBot="1" x14ac:dyDescent="0.25">
      <c r="A15" s="139" t="s">
        <v>22</v>
      </c>
      <c r="B15" s="174">
        <v>2052</v>
      </c>
      <c r="C15" s="175">
        <v>1033</v>
      </c>
      <c r="D15" s="176">
        <v>783</v>
      </c>
      <c r="E15" s="177">
        <v>680</v>
      </c>
      <c r="F15" s="174">
        <v>2227</v>
      </c>
      <c r="G15" s="178">
        <v>763</v>
      </c>
      <c r="H15" s="176">
        <v>2695</v>
      </c>
      <c r="I15" s="177">
        <v>1825</v>
      </c>
      <c r="J15" s="174">
        <v>240</v>
      </c>
      <c r="K15" s="178">
        <v>738</v>
      </c>
      <c r="L15" s="176">
        <v>720</v>
      </c>
      <c r="M15" s="174">
        <v>2105</v>
      </c>
      <c r="N15" s="179">
        <v>1848</v>
      </c>
      <c r="O15" s="180">
        <v>3322</v>
      </c>
      <c r="P15" s="174">
        <v>1090</v>
      </c>
      <c r="Q15" s="178">
        <v>1255</v>
      </c>
      <c r="R15" s="176">
        <v>1648</v>
      </c>
      <c r="S15" s="177">
        <v>1374</v>
      </c>
      <c r="T15" s="174">
        <v>184</v>
      </c>
      <c r="U15" s="178">
        <v>560</v>
      </c>
      <c r="V15" s="176">
        <v>692</v>
      </c>
      <c r="W15" s="177">
        <v>2039</v>
      </c>
      <c r="X15" s="174">
        <v>1063</v>
      </c>
      <c r="Y15" s="178">
        <v>1076</v>
      </c>
      <c r="Z15" s="176">
        <v>2685</v>
      </c>
      <c r="AA15" s="174">
        <v>2303</v>
      </c>
      <c r="AB15" s="151">
        <f t="shared" si="3"/>
        <v>17927</v>
      </c>
      <c r="AC15" s="152">
        <f t="shared" si="4"/>
        <v>19073</v>
      </c>
      <c r="AE15" s="275" t="s">
        <v>0</v>
      </c>
      <c r="AF15" s="269" t="s">
        <v>1</v>
      </c>
      <c r="AG15" s="270"/>
      <c r="AH15" s="269" t="s">
        <v>2</v>
      </c>
      <c r="AI15" s="270"/>
      <c r="AJ15" s="269" t="s">
        <v>3</v>
      </c>
      <c r="AK15" s="270"/>
      <c r="AL15" s="269" t="s">
        <v>4</v>
      </c>
      <c r="AM15" s="270"/>
      <c r="AN15" s="269" t="s">
        <v>5</v>
      </c>
      <c r="AO15" s="270"/>
      <c r="AP15" s="269" t="s">
        <v>6</v>
      </c>
      <c r="AQ15" s="270"/>
      <c r="AR15" s="269" t="s">
        <v>7</v>
      </c>
      <c r="AS15" s="270"/>
      <c r="AT15" s="269" t="s">
        <v>8</v>
      </c>
      <c r="AU15" s="270"/>
      <c r="AV15" s="269" t="s">
        <v>9</v>
      </c>
      <c r="AW15" s="270"/>
      <c r="AX15" s="269" t="s">
        <v>10</v>
      </c>
      <c r="AY15" s="270"/>
      <c r="AZ15" s="269" t="s">
        <v>11</v>
      </c>
      <c r="BA15" s="270"/>
      <c r="BB15" s="269" t="s">
        <v>12</v>
      </c>
      <c r="BC15" s="270"/>
      <c r="BD15" s="271" t="s">
        <v>40</v>
      </c>
      <c r="BE15" s="272"/>
      <c r="BF15" s="273" t="s">
        <v>41</v>
      </c>
      <c r="BG15" s="274"/>
      <c r="BI15" s="139" t="s">
        <v>22</v>
      </c>
      <c r="BJ15" s="123">
        <f t="shared" ref="BJ15:CK15" si="11">B15/B33</f>
        <v>6.9948186528497408E-2</v>
      </c>
      <c r="BK15" s="124">
        <f t="shared" si="11"/>
        <v>4.0927099841521396E-2</v>
      </c>
      <c r="BL15" s="125">
        <f t="shared" si="11"/>
        <v>5.9085421068517961E-2</v>
      </c>
      <c r="BM15" s="126">
        <f t="shared" si="11"/>
        <v>5.4543996149835565E-2</v>
      </c>
      <c r="BN15" s="123">
        <f t="shared" si="11"/>
        <v>6.9545937168196861E-2</v>
      </c>
      <c r="BO15" s="124">
        <f t="shared" si="11"/>
        <v>3.3280991014568613E-2</v>
      </c>
      <c r="BP15" s="125">
        <f t="shared" si="11"/>
        <v>6.4318274026872874E-2</v>
      </c>
      <c r="BQ15" s="126">
        <f t="shared" si="11"/>
        <v>4.3606040332600592E-2</v>
      </c>
      <c r="BR15" s="123">
        <f t="shared" si="11"/>
        <v>3.922209511358065E-2</v>
      </c>
      <c r="BS15" s="124">
        <f t="shared" si="11"/>
        <v>0.10611071171818835</v>
      </c>
      <c r="BT15" s="125">
        <f t="shared" si="11"/>
        <v>3.2707945305047018E-2</v>
      </c>
      <c r="BU15" s="123">
        <f t="shared" si="11"/>
        <v>8.9160913211063578E-2</v>
      </c>
      <c r="BV15" s="127">
        <f t="shared" si="11"/>
        <v>4.6546773462294092E-2</v>
      </c>
      <c r="BW15" s="128">
        <f t="shared" si="11"/>
        <v>7.7731239909212158E-2</v>
      </c>
      <c r="BX15" s="123">
        <f t="shared" si="11"/>
        <v>5.3334638156285169E-2</v>
      </c>
      <c r="BY15" s="124">
        <f t="shared" si="11"/>
        <v>5.6841342452103809E-2</v>
      </c>
      <c r="BZ15" s="125">
        <f t="shared" si="11"/>
        <v>6.774644413384856E-2</v>
      </c>
      <c r="CA15" s="126">
        <f t="shared" si="11"/>
        <v>4.9671028848239464E-2</v>
      </c>
      <c r="CB15" s="123">
        <f t="shared" si="11"/>
        <v>2.764838467317806E-2</v>
      </c>
      <c r="CC15" s="124">
        <f t="shared" si="11"/>
        <v>6.6619081608374972E-2</v>
      </c>
      <c r="CD15" s="125">
        <f t="shared" si="11"/>
        <v>3.1467418489382018E-2</v>
      </c>
      <c r="CE15" s="126">
        <f t="shared" si="11"/>
        <v>7.0680809761508603E-2</v>
      </c>
      <c r="CF15" s="123">
        <f t="shared" si="11"/>
        <v>5.0708390974574247E-2</v>
      </c>
      <c r="CG15" s="124">
        <f t="shared" si="11"/>
        <v>7.8038874383521903E-2</v>
      </c>
      <c r="CH15" s="125">
        <f t="shared" si="11"/>
        <v>6.2839355925856585E-2</v>
      </c>
      <c r="CI15" s="123">
        <f t="shared" si="11"/>
        <v>5.3009552307515251E-2</v>
      </c>
      <c r="CJ15" s="129">
        <f t="shared" si="11"/>
        <v>5.5770038420258523E-2</v>
      </c>
      <c r="CK15" s="130">
        <f t="shared" si="11"/>
        <v>5.9600517477360365E-2</v>
      </c>
      <c r="CN15" s="191"/>
      <c r="CO15" s="191"/>
    </row>
    <row r="16" spans="1:93" ht="15" thickTop="1" thickBot="1" x14ac:dyDescent="0.3">
      <c r="A16" s="131" t="s">
        <v>23</v>
      </c>
      <c r="B16" s="167">
        <v>1449</v>
      </c>
      <c r="C16" s="168">
        <v>878</v>
      </c>
      <c r="D16" s="169">
        <v>536</v>
      </c>
      <c r="E16" s="170">
        <v>552</v>
      </c>
      <c r="F16" s="167">
        <v>1912</v>
      </c>
      <c r="G16" s="171">
        <v>786</v>
      </c>
      <c r="H16" s="169">
        <v>2200</v>
      </c>
      <c r="I16" s="170">
        <v>1821</v>
      </c>
      <c r="J16" s="167">
        <v>257</v>
      </c>
      <c r="K16" s="171">
        <v>564</v>
      </c>
      <c r="L16" s="169">
        <v>641</v>
      </c>
      <c r="M16" s="167">
        <v>1461</v>
      </c>
      <c r="N16" s="172">
        <v>1689</v>
      </c>
      <c r="O16" s="173">
        <v>2223</v>
      </c>
      <c r="P16" s="167">
        <v>894</v>
      </c>
      <c r="Q16" s="171">
        <v>955</v>
      </c>
      <c r="R16" s="169">
        <v>1397</v>
      </c>
      <c r="S16" s="170">
        <v>1033</v>
      </c>
      <c r="T16" s="167">
        <v>236</v>
      </c>
      <c r="U16" s="171">
        <v>319</v>
      </c>
      <c r="V16" s="169">
        <v>641</v>
      </c>
      <c r="W16" s="170">
        <v>1618</v>
      </c>
      <c r="X16" s="167">
        <v>918</v>
      </c>
      <c r="Y16" s="171">
        <v>734</v>
      </c>
      <c r="Z16" s="169">
        <v>2352</v>
      </c>
      <c r="AA16" s="167">
        <v>2158</v>
      </c>
      <c r="AB16" s="151">
        <f t="shared" si="3"/>
        <v>15122</v>
      </c>
      <c r="AC16" s="152">
        <f t="shared" si="4"/>
        <v>15102</v>
      </c>
      <c r="AE16" s="276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4.9393236978456503E-2</v>
      </c>
      <c r="BK16" s="124">
        <f t="shared" si="12"/>
        <v>3.4786053882725834E-2</v>
      </c>
      <c r="BL16" s="125">
        <f t="shared" si="12"/>
        <v>4.0446725022638096E-2</v>
      </c>
      <c r="BM16" s="126">
        <f t="shared" si="12"/>
        <v>4.4276890992219459E-2</v>
      </c>
      <c r="BN16" s="123">
        <f t="shared" si="12"/>
        <v>5.9708950096808447E-2</v>
      </c>
      <c r="BO16" s="124">
        <f t="shared" si="12"/>
        <v>3.4284218790892433E-2</v>
      </c>
      <c r="BP16" s="125">
        <f t="shared" si="12"/>
        <v>5.2504713491324788E-2</v>
      </c>
      <c r="BQ16" s="126">
        <f t="shared" si="12"/>
        <v>4.3510465449679826E-2</v>
      </c>
      <c r="BR16" s="123">
        <f t="shared" si="12"/>
        <v>4.2000326850792614E-2</v>
      </c>
      <c r="BS16" s="124">
        <f t="shared" si="12"/>
        <v>8.1092739036664266E-2</v>
      </c>
      <c r="BT16" s="125">
        <f t="shared" si="12"/>
        <v>2.9119156861854359E-2</v>
      </c>
      <c r="BU16" s="123">
        <f t="shared" si="12"/>
        <v>6.1883180143165739E-2</v>
      </c>
      <c r="BV16" s="127">
        <f t="shared" si="12"/>
        <v>4.2541937433882425E-2</v>
      </c>
      <c r="BW16" s="128">
        <f t="shared" si="12"/>
        <v>5.2015817675550462E-2</v>
      </c>
      <c r="BX16" s="123">
        <f t="shared" si="12"/>
        <v>4.3744189460292605E-2</v>
      </c>
      <c r="BY16" s="124">
        <f t="shared" si="12"/>
        <v>4.3253770551202497E-2</v>
      </c>
      <c r="BZ16" s="125">
        <f t="shared" si="12"/>
        <v>5.7428266052783034E-2</v>
      </c>
      <c r="CA16" s="126">
        <f t="shared" si="12"/>
        <v>3.7343648326223701E-2</v>
      </c>
      <c r="CB16" s="123">
        <f t="shared" si="12"/>
        <v>3.5462058602554469E-2</v>
      </c>
      <c r="CC16" s="124">
        <f t="shared" si="12"/>
        <v>3.7949083987627884E-2</v>
      </c>
      <c r="CD16" s="125">
        <f t="shared" si="12"/>
        <v>2.9148287935973807E-2</v>
      </c>
      <c r="CE16" s="126">
        <f t="shared" si="12"/>
        <v>5.6087077093732667E-2</v>
      </c>
      <c r="CF16" s="123">
        <f t="shared" si="12"/>
        <v>4.3791442064589993E-2</v>
      </c>
      <c r="CG16" s="124">
        <f t="shared" si="12"/>
        <v>5.3234696837829998E-2</v>
      </c>
      <c r="CH16" s="125">
        <f t="shared" si="12"/>
        <v>5.5045871559633031E-2</v>
      </c>
      <c r="CI16" s="123">
        <f t="shared" si="12"/>
        <v>4.9671999079295662E-2</v>
      </c>
      <c r="CJ16" s="129">
        <f t="shared" si="12"/>
        <v>4.7043817760425578E-2</v>
      </c>
      <c r="CK16" s="130">
        <f t="shared" si="12"/>
        <v>4.7191685363765334E-2</v>
      </c>
      <c r="CN16" s="191"/>
      <c r="CO16" s="191"/>
    </row>
    <row r="17" spans="1:93" ht="13.5" thickTop="1" x14ac:dyDescent="0.2">
      <c r="A17" s="139" t="s">
        <v>24</v>
      </c>
      <c r="B17" s="181">
        <v>1380</v>
      </c>
      <c r="C17" s="175">
        <v>1257</v>
      </c>
      <c r="D17" s="176">
        <v>598</v>
      </c>
      <c r="E17" s="177">
        <v>461</v>
      </c>
      <c r="F17" s="174">
        <v>1715</v>
      </c>
      <c r="G17" s="178">
        <v>801</v>
      </c>
      <c r="H17" s="176">
        <v>2251</v>
      </c>
      <c r="I17" s="177">
        <v>1745</v>
      </c>
      <c r="J17" s="174">
        <v>268</v>
      </c>
      <c r="K17" s="178">
        <v>377</v>
      </c>
      <c r="L17" s="176">
        <v>862</v>
      </c>
      <c r="M17" s="174">
        <v>1344</v>
      </c>
      <c r="N17" s="179">
        <v>1668</v>
      </c>
      <c r="O17" s="182">
        <v>2141</v>
      </c>
      <c r="P17" s="174">
        <v>1084</v>
      </c>
      <c r="Q17" s="178">
        <v>963</v>
      </c>
      <c r="R17" s="176">
        <v>1375</v>
      </c>
      <c r="S17" s="177">
        <v>1219</v>
      </c>
      <c r="T17" s="174">
        <v>200</v>
      </c>
      <c r="U17" s="178">
        <v>338</v>
      </c>
      <c r="V17" s="176">
        <v>701</v>
      </c>
      <c r="W17" s="183">
        <v>1602</v>
      </c>
      <c r="X17" s="174">
        <v>864</v>
      </c>
      <c r="Y17" s="178">
        <v>573</v>
      </c>
      <c r="Z17" s="176">
        <v>2253</v>
      </c>
      <c r="AA17" s="174">
        <v>2339</v>
      </c>
      <c r="AB17" s="151">
        <f t="shared" si="3"/>
        <v>15219</v>
      </c>
      <c r="AC17" s="152">
        <f t="shared" si="4"/>
        <v>15160</v>
      </c>
      <c r="AE17" s="224" t="s">
        <v>30</v>
      </c>
      <c r="AF17" s="120">
        <f t="shared" ref="AF17:AU18" si="13">SUMIF($A$9:$A$32,$AE17,B$9:B$32)</f>
        <v>1542</v>
      </c>
      <c r="AG17" s="164">
        <f t="shared" si="13"/>
        <v>2980</v>
      </c>
      <c r="AH17" s="121">
        <f t="shared" si="13"/>
        <v>1167</v>
      </c>
      <c r="AI17" s="159">
        <f t="shared" si="13"/>
        <v>1082</v>
      </c>
      <c r="AJ17" s="120">
        <f t="shared" si="13"/>
        <v>1625</v>
      </c>
      <c r="AK17" s="122">
        <f t="shared" si="13"/>
        <v>2578</v>
      </c>
      <c r="AL17" s="121">
        <f t="shared" si="13"/>
        <v>2610</v>
      </c>
      <c r="AM17" s="159">
        <f t="shared" si="13"/>
        <v>4197</v>
      </c>
      <c r="AN17" s="120">
        <f t="shared" si="13"/>
        <v>971</v>
      </c>
      <c r="AO17" s="122">
        <f t="shared" si="13"/>
        <v>245</v>
      </c>
      <c r="AP17" s="121">
        <f t="shared" si="13"/>
        <v>2950</v>
      </c>
      <c r="AQ17" s="120">
        <f t="shared" si="13"/>
        <v>847</v>
      </c>
      <c r="AR17" s="158">
        <f t="shared" si="13"/>
        <v>4013</v>
      </c>
      <c r="AS17" s="160">
        <f t="shared" si="13"/>
        <v>2557</v>
      </c>
      <c r="AT17" s="120">
        <f t="shared" si="13"/>
        <v>1988</v>
      </c>
      <c r="AU17" s="122">
        <f t="shared" si="13"/>
        <v>1669</v>
      </c>
      <c r="AV17" s="121">
        <f t="shared" ref="AP17:BE18" si="14">SUMIF($A$9:$A$32,$AE17,R$9:R$32)</f>
        <v>1751</v>
      </c>
      <c r="AW17" s="159">
        <f t="shared" si="14"/>
        <v>2465</v>
      </c>
      <c r="AX17" s="120">
        <f t="shared" si="14"/>
        <v>1240</v>
      </c>
      <c r="AY17" s="122">
        <f t="shared" si="14"/>
        <v>241</v>
      </c>
      <c r="AZ17" s="121">
        <f t="shared" si="14"/>
        <v>2565</v>
      </c>
      <c r="BA17" s="159">
        <f t="shared" si="14"/>
        <v>1534</v>
      </c>
      <c r="BB17" s="120">
        <f t="shared" si="14"/>
        <v>2336</v>
      </c>
      <c r="BC17" s="122">
        <f t="shared" si="14"/>
        <v>779</v>
      </c>
      <c r="BD17" s="21">
        <f t="shared" si="14"/>
        <v>3126</v>
      </c>
      <c r="BE17" s="163">
        <f t="shared" si="14"/>
        <v>4188</v>
      </c>
      <c r="BF17" s="149">
        <f>AF17+AH17+AJ17+AL17+AN17+AP17+AR17+AT17+AV17+AX17+AZ17+BB17+BD17</f>
        <v>27884</v>
      </c>
      <c r="BG17" s="150">
        <f>AG17+AI17+AK17+AM17+AO17+AQ17+AS17+AU17+AW17+AY17+BA17+BC17+BE17</f>
        <v>25362</v>
      </c>
      <c r="BI17" s="139" t="s">
        <v>24</v>
      </c>
      <c r="BJ17" s="123">
        <f t="shared" ref="BJ17:CK17" si="15">B17/B33</f>
        <v>4.7041178074720483E-2</v>
      </c>
      <c r="BK17" s="124">
        <f t="shared" si="15"/>
        <v>4.9801901743264661E-2</v>
      </c>
      <c r="BL17" s="125">
        <f t="shared" si="15"/>
        <v>4.5125264111077576E-2</v>
      </c>
      <c r="BM17" s="126">
        <f t="shared" si="15"/>
        <v>3.697762091922676E-2</v>
      </c>
      <c r="BN17" s="123">
        <f t="shared" si="15"/>
        <v>5.3556929610892513E-2</v>
      </c>
      <c r="BO17" s="124">
        <f t="shared" si="15"/>
        <v>3.4938497775451452E-2</v>
      </c>
      <c r="BP17" s="125">
        <f t="shared" si="15"/>
        <v>5.3721868213169134E-2</v>
      </c>
      <c r="BQ17" s="126">
        <f t="shared" si="15"/>
        <v>4.1694542674185223E-2</v>
      </c>
      <c r="BR17" s="123">
        <f t="shared" si="15"/>
        <v>4.3798006210165059E-2</v>
      </c>
      <c r="BS17" s="124">
        <f t="shared" si="15"/>
        <v>5.4205607476635512E-2</v>
      </c>
      <c r="BT17" s="125">
        <f t="shared" si="15"/>
        <v>3.915867896243129E-2</v>
      </c>
      <c r="BU17" s="123">
        <f t="shared" si="15"/>
        <v>5.6927442924308527E-2</v>
      </c>
      <c r="BV17" s="127">
        <f t="shared" si="15"/>
        <v>4.2012996826356355E-2</v>
      </c>
      <c r="BW17" s="128">
        <f t="shared" si="15"/>
        <v>5.0097105552565691E-2</v>
      </c>
      <c r="BX17" s="123">
        <f t="shared" si="15"/>
        <v>5.3041052992122133E-2</v>
      </c>
      <c r="BY17" s="124">
        <f t="shared" si="15"/>
        <v>4.36161058018932E-2</v>
      </c>
      <c r="BZ17" s="125">
        <f t="shared" si="15"/>
        <v>5.6523883910219515E-2</v>
      </c>
      <c r="CA17" s="126">
        <f t="shared" si="15"/>
        <v>4.4067674065505026E-2</v>
      </c>
      <c r="CB17" s="123">
        <f t="shared" si="15"/>
        <v>3.005259203606311E-2</v>
      </c>
      <c r="CC17" s="124">
        <f t="shared" si="15"/>
        <v>4.0209374256483466E-2</v>
      </c>
      <c r="CD17" s="125">
        <f t="shared" si="15"/>
        <v>3.1876676822336407E-2</v>
      </c>
      <c r="CE17" s="126">
        <f t="shared" si="15"/>
        <v>5.5532445923460898E-2</v>
      </c>
      <c r="CF17" s="123">
        <f t="shared" si="15"/>
        <v>4.1215474884319994E-2</v>
      </c>
      <c r="CG17" s="124">
        <f t="shared" si="15"/>
        <v>4.1557876414273283E-2</v>
      </c>
      <c r="CH17" s="125">
        <f t="shared" si="15"/>
        <v>5.2728889721026025E-2</v>
      </c>
      <c r="CI17" s="123">
        <f t="shared" si="15"/>
        <v>5.3838186212452524E-2</v>
      </c>
      <c r="CJ17" s="129">
        <f t="shared" si="15"/>
        <v>4.7345580114794131E-2</v>
      </c>
      <c r="CK17" s="130">
        <f t="shared" si="15"/>
        <v>4.7372927434424741E-2</v>
      </c>
      <c r="CN17" s="191"/>
      <c r="CO17" s="191"/>
    </row>
    <row r="18" spans="1:93" x14ac:dyDescent="0.2">
      <c r="A18" s="131" t="s">
        <v>25</v>
      </c>
      <c r="B18" s="184">
        <v>1260</v>
      </c>
      <c r="C18" s="168">
        <v>1103</v>
      </c>
      <c r="D18" s="169">
        <v>619</v>
      </c>
      <c r="E18" s="170">
        <v>457</v>
      </c>
      <c r="F18" s="167">
        <v>1459</v>
      </c>
      <c r="G18" s="171">
        <v>775</v>
      </c>
      <c r="H18" s="169">
        <v>2272</v>
      </c>
      <c r="I18" s="170">
        <v>2021</v>
      </c>
      <c r="J18" s="167">
        <v>295</v>
      </c>
      <c r="K18" s="168">
        <v>300</v>
      </c>
      <c r="L18" s="169">
        <v>905</v>
      </c>
      <c r="M18" s="167">
        <v>1244</v>
      </c>
      <c r="N18" s="172">
        <v>1692</v>
      </c>
      <c r="O18" s="185">
        <v>2014</v>
      </c>
      <c r="P18" s="167">
        <v>1012</v>
      </c>
      <c r="Q18" s="168">
        <v>853</v>
      </c>
      <c r="R18" s="169">
        <v>1282</v>
      </c>
      <c r="S18" s="170">
        <v>1260</v>
      </c>
      <c r="T18" s="176">
        <v>195</v>
      </c>
      <c r="U18" s="167">
        <v>301</v>
      </c>
      <c r="V18" s="169">
        <v>763</v>
      </c>
      <c r="W18" s="186">
        <v>1244</v>
      </c>
      <c r="X18" s="167">
        <v>818</v>
      </c>
      <c r="Y18" s="171">
        <v>508</v>
      </c>
      <c r="Z18" s="169">
        <v>2248</v>
      </c>
      <c r="AA18" s="167">
        <v>2559</v>
      </c>
      <c r="AB18" s="151">
        <f t="shared" si="3"/>
        <v>14820</v>
      </c>
      <c r="AC18" s="152">
        <f t="shared" si="4"/>
        <v>14639</v>
      </c>
      <c r="AE18" s="226" t="s">
        <v>31</v>
      </c>
      <c r="AF18" s="120">
        <f t="shared" si="13"/>
        <v>1690</v>
      </c>
      <c r="AG18" s="168">
        <f t="shared" si="13"/>
        <v>3826</v>
      </c>
      <c r="AH18" s="169">
        <f t="shared" si="13"/>
        <v>839</v>
      </c>
      <c r="AI18" s="170">
        <f t="shared" si="13"/>
        <v>1389</v>
      </c>
      <c r="AJ18" s="167">
        <f t="shared" si="13"/>
        <v>1322</v>
      </c>
      <c r="AK18" s="171">
        <f t="shared" si="13"/>
        <v>2725</v>
      </c>
      <c r="AL18" s="169">
        <f t="shared" si="13"/>
        <v>2567</v>
      </c>
      <c r="AM18" s="170">
        <f t="shared" si="13"/>
        <v>5299</v>
      </c>
      <c r="AN18" s="167">
        <f t="shared" si="13"/>
        <v>657</v>
      </c>
      <c r="AO18" s="171">
        <f t="shared" si="13"/>
        <v>305</v>
      </c>
      <c r="AP18" s="169">
        <f t="shared" si="14"/>
        <v>3117</v>
      </c>
      <c r="AQ18" s="167">
        <f t="shared" si="14"/>
        <v>847</v>
      </c>
      <c r="AR18" s="172">
        <f t="shared" si="14"/>
        <v>4176</v>
      </c>
      <c r="AS18" s="173">
        <f t="shared" si="14"/>
        <v>2605</v>
      </c>
      <c r="AT18" s="167">
        <f t="shared" si="14"/>
        <v>1855</v>
      </c>
      <c r="AU18" s="171">
        <f t="shared" si="14"/>
        <v>1887</v>
      </c>
      <c r="AV18" s="169">
        <f t="shared" si="14"/>
        <v>1687</v>
      </c>
      <c r="AW18" s="170">
        <f t="shared" si="14"/>
        <v>2692</v>
      </c>
      <c r="AX18" s="167">
        <f t="shared" si="14"/>
        <v>1221</v>
      </c>
      <c r="AY18" s="171">
        <f t="shared" si="14"/>
        <v>294</v>
      </c>
      <c r="AZ18" s="169">
        <f t="shared" si="14"/>
        <v>3253</v>
      </c>
      <c r="BA18" s="170">
        <f t="shared" si="14"/>
        <v>1556</v>
      </c>
      <c r="BB18" s="167">
        <f t="shared" si="14"/>
        <v>2035</v>
      </c>
      <c r="BC18" s="171">
        <f t="shared" si="14"/>
        <v>851</v>
      </c>
      <c r="BD18" s="169">
        <f t="shared" si="14"/>
        <v>2866</v>
      </c>
      <c r="BE18" s="167">
        <f t="shared" si="14"/>
        <v>4200</v>
      </c>
      <c r="BF18" s="151">
        <f>SUM(AF18,AH18,AJ18,AL18,AN18,AP18,AR18,AT18,AV18,AX18,AZ18,BB18,BD18)</f>
        <v>27285</v>
      </c>
      <c r="BG18" s="152">
        <f>SUM(AG18,AI18,AK18,AM18,AO18,AQ18,AS18,AU18,AW18,AY18,BA18,BC18,BE18)</f>
        <v>28476</v>
      </c>
      <c r="BI18" s="131" t="s">
        <v>25</v>
      </c>
      <c r="BJ18" s="123">
        <f t="shared" ref="BJ18:CK18" si="16">B18/B33</f>
        <v>4.2950640850831744E-2</v>
      </c>
      <c r="BK18" s="124">
        <f t="shared" si="16"/>
        <v>4.3700475435816163E-2</v>
      </c>
      <c r="BL18" s="125">
        <f t="shared" si="16"/>
        <v>4.6709930576516755E-2</v>
      </c>
      <c r="BM18" s="126">
        <f t="shared" si="16"/>
        <v>3.6656773883051254E-2</v>
      </c>
      <c r="BN18" s="123">
        <f t="shared" si="16"/>
        <v>4.5562425832240336E-2</v>
      </c>
      <c r="BO18" s="124">
        <f t="shared" si="16"/>
        <v>3.3804414202215825E-2</v>
      </c>
      <c r="BP18" s="125">
        <f t="shared" si="16"/>
        <v>5.4223049569222692E-2</v>
      </c>
      <c r="BQ18" s="126">
        <f t="shared" si="16"/>
        <v>4.8289209595718245E-2</v>
      </c>
      <c r="BR18" s="123">
        <f t="shared" si="16"/>
        <v>4.8210491910442882E-2</v>
      </c>
      <c r="BS18" s="124">
        <f t="shared" si="16"/>
        <v>4.3134435657800146E-2</v>
      </c>
      <c r="BT18" s="125">
        <f t="shared" si="16"/>
        <v>4.1112070140371597E-2</v>
      </c>
      <c r="BU18" s="123">
        <f t="shared" si="16"/>
        <v>5.2691770087678426E-2</v>
      </c>
      <c r="BV18" s="127">
        <f t="shared" si="16"/>
        <v>4.261750037781472E-2</v>
      </c>
      <c r="BW18" s="128">
        <f t="shared" si="16"/>
        <v>4.7125441654772213E-2</v>
      </c>
      <c r="BX18" s="123">
        <f t="shared" si="16"/>
        <v>4.9518031022165683E-2</v>
      </c>
      <c r="BY18" s="124">
        <f t="shared" si="16"/>
        <v>3.8633996104896054E-2</v>
      </c>
      <c r="BZ18" s="125">
        <f t="shared" si="16"/>
        <v>5.270081394392831E-2</v>
      </c>
      <c r="CA18" s="126">
        <f t="shared" si="16"/>
        <v>4.5549851782228326E-2</v>
      </c>
      <c r="CB18" s="123">
        <f t="shared" si="16"/>
        <v>2.9301277235161533E-2</v>
      </c>
      <c r="CC18" s="124">
        <f t="shared" si="16"/>
        <v>3.5807756364501543E-2</v>
      </c>
      <c r="CD18" s="125">
        <f t="shared" si="16"/>
        <v>3.4696012004911098E-2</v>
      </c>
      <c r="CE18" s="126">
        <f t="shared" si="16"/>
        <v>4.3122573488630064E-2</v>
      </c>
      <c r="CF18" s="123">
        <f t="shared" si="16"/>
        <v>3.9021132471497397E-2</v>
      </c>
      <c r="CG18" s="124">
        <f t="shared" si="16"/>
        <v>3.6843632143893239E-2</v>
      </c>
      <c r="CH18" s="125">
        <f t="shared" si="16"/>
        <v>5.2611870436247897E-2</v>
      </c>
      <c r="CI18" s="123">
        <f t="shared" si="16"/>
        <v>5.8902060075958107E-2</v>
      </c>
      <c r="CJ18" s="129">
        <f t="shared" si="16"/>
        <v>4.6104310224144102E-2</v>
      </c>
      <c r="CK18" s="130">
        <f t="shared" si="16"/>
        <v>4.5744873661777298E-2</v>
      </c>
      <c r="CN18" s="191"/>
      <c r="CO18" s="191"/>
    </row>
    <row r="19" spans="1:93" ht="13.5" thickBot="1" x14ac:dyDescent="0.25">
      <c r="A19" s="139" t="s">
        <v>26</v>
      </c>
      <c r="B19" s="181">
        <v>1181</v>
      </c>
      <c r="C19" s="175">
        <v>972</v>
      </c>
      <c r="D19" s="176">
        <v>526</v>
      </c>
      <c r="E19" s="177">
        <v>515</v>
      </c>
      <c r="F19" s="174">
        <v>1481</v>
      </c>
      <c r="G19" s="178">
        <v>820</v>
      </c>
      <c r="H19" s="176">
        <v>2030</v>
      </c>
      <c r="I19" s="177">
        <v>1798</v>
      </c>
      <c r="J19" s="174">
        <v>295</v>
      </c>
      <c r="K19" s="175">
        <v>270</v>
      </c>
      <c r="L19" s="176">
        <v>868</v>
      </c>
      <c r="M19" s="174">
        <v>1090</v>
      </c>
      <c r="N19" s="179">
        <v>1533</v>
      </c>
      <c r="O19" s="182">
        <v>1818</v>
      </c>
      <c r="P19" s="174">
        <v>929</v>
      </c>
      <c r="Q19" s="175">
        <v>873</v>
      </c>
      <c r="R19" s="176">
        <v>1226</v>
      </c>
      <c r="S19" s="177">
        <v>1141</v>
      </c>
      <c r="T19" s="174">
        <v>222</v>
      </c>
      <c r="U19" s="178">
        <v>288</v>
      </c>
      <c r="V19" s="176">
        <v>791</v>
      </c>
      <c r="W19" s="183">
        <v>1420</v>
      </c>
      <c r="X19" s="174">
        <v>724</v>
      </c>
      <c r="Y19" s="178">
        <v>503</v>
      </c>
      <c r="Z19" s="176">
        <v>2083</v>
      </c>
      <c r="AA19" s="174">
        <v>2235</v>
      </c>
      <c r="AB19" s="151">
        <f t="shared" si="3"/>
        <v>13889</v>
      </c>
      <c r="AC19" s="152">
        <f t="shared" si="4"/>
        <v>13743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4.0257703845104992E-2</v>
      </c>
      <c r="BK19" s="124">
        <f t="shared" si="17"/>
        <v>3.8510301109350241E-2</v>
      </c>
      <c r="BL19" s="125">
        <f t="shared" si="17"/>
        <v>3.9692121943857531E-2</v>
      </c>
      <c r="BM19" s="126">
        <f t="shared" si="17"/>
        <v>4.1309055907596051E-2</v>
      </c>
      <c r="BN19" s="123">
        <f t="shared" si="17"/>
        <v>4.6249453500718254E-2</v>
      </c>
      <c r="BO19" s="124">
        <f t="shared" si="17"/>
        <v>3.5767251155892875E-2</v>
      </c>
      <c r="BP19" s="125">
        <f t="shared" si="17"/>
        <v>4.8447531085176965E-2</v>
      </c>
      <c r="BQ19" s="126">
        <f t="shared" si="17"/>
        <v>4.2960909872885408E-2</v>
      </c>
      <c r="BR19" s="123">
        <f t="shared" si="17"/>
        <v>4.8210491910442882E-2</v>
      </c>
      <c r="BS19" s="124">
        <f t="shared" si="17"/>
        <v>3.8820992092020126E-2</v>
      </c>
      <c r="BT19" s="125">
        <f t="shared" si="17"/>
        <v>3.9431245173306685E-2</v>
      </c>
      <c r="BU19" s="123">
        <f t="shared" si="17"/>
        <v>4.6168833919268078E-2</v>
      </c>
      <c r="BV19" s="127">
        <f t="shared" si="17"/>
        <v>3.8612664349403053E-2</v>
      </c>
      <c r="BW19" s="128">
        <f t="shared" si="17"/>
        <v>4.2539251702272039E-2</v>
      </c>
      <c r="BX19" s="123">
        <f t="shared" si="17"/>
        <v>4.5456769584576992E-2</v>
      </c>
      <c r="BY19" s="124">
        <f t="shared" si="17"/>
        <v>3.9539834231622807E-2</v>
      </c>
      <c r="BZ19" s="125">
        <f t="shared" si="17"/>
        <v>5.0398750308312097E-2</v>
      </c>
      <c r="CA19" s="126">
        <f t="shared" si="17"/>
        <v>4.1247921336128986E-2</v>
      </c>
      <c r="CB19" s="123">
        <f t="shared" si="17"/>
        <v>3.3358377160030053E-2</v>
      </c>
      <c r="CC19" s="124">
        <f t="shared" si="17"/>
        <v>3.4261241970021415E-2</v>
      </c>
      <c r="CD19" s="125">
        <f t="shared" si="17"/>
        <v>3.5969260151880317E-2</v>
      </c>
      <c r="CE19" s="126">
        <f t="shared" si="17"/>
        <v>4.9223516361619521E-2</v>
      </c>
      <c r="CF19" s="123">
        <f t="shared" si="17"/>
        <v>3.4537041453990364E-2</v>
      </c>
      <c r="CG19" s="124">
        <f t="shared" si="17"/>
        <v>3.648099796924862E-2</v>
      </c>
      <c r="CH19" s="125">
        <f t="shared" si="17"/>
        <v>4.8750234038569554E-2</v>
      </c>
      <c r="CI19" s="123">
        <f t="shared" si="17"/>
        <v>5.1444354931522614E-2</v>
      </c>
      <c r="CJ19" s="129">
        <f t="shared" si="17"/>
        <v>4.3208013812627358E-2</v>
      </c>
      <c r="CK19" s="130">
        <f t="shared" si="17"/>
        <v>4.2944996156418155E-2</v>
      </c>
      <c r="CN19" s="191"/>
      <c r="CO19" s="191"/>
    </row>
    <row r="20" spans="1:93" ht="14.25" thickTop="1" thickBot="1" x14ac:dyDescent="0.25">
      <c r="A20" s="131" t="s">
        <v>27</v>
      </c>
      <c r="B20" s="184">
        <v>1062</v>
      </c>
      <c r="C20" s="168">
        <v>1408</v>
      </c>
      <c r="D20" s="169">
        <v>553</v>
      </c>
      <c r="E20" s="170">
        <v>559</v>
      </c>
      <c r="F20" s="167">
        <v>1208</v>
      </c>
      <c r="G20" s="171">
        <v>1014</v>
      </c>
      <c r="H20" s="169">
        <v>2068</v>
      </c>
      <c r="I20" s="170">
        <v>1864</v>
      </c>
      <c r="J20" s="167">
        <v>339</v>
      </c>
      <c r="K20" s="168">
        <v>244</v>
      </c>
      <c r="L20" s="169">
        <v>984</v>
      </c>
      <c r="M20" s="167">
        <v>983</v>
      </c>
      <c r="N20" s="172">
        <v>1854</v>
      </c>
      <c r="O20" s="185">
        <v>1733</v>
      </c>
      <c r="P20" s="167">
        <v>998</v>
      </c>
      <c r="Q20" s="168">
        <v>725</v>
      </c>
      <c r="R20" s="169">
        <v>1145</v>
      </c>
      <c r="S20" s="170">
        <v>1250</v>
      </c>
      <c r="T20" s="167">
        <v>276</v>
      </c>
      <c r="U20" s="171">
        <v>262</v>
      </c>
      <c r="V20" s="169">
        <v>901</v>
      </c>
      <c r="W20" s="186">
        <v>1286</v>
      </c>
      <c r="X20" s="167">
        <v>780</v>
      </c>
      <c r="Y20" s="171">
        <v>403</v>
      </c>
      <c r="Z20" s="169">
        <v>2214</v>
      </c>
      <c r="AA20" s="167">
        <v>2373</v>
      </c>
      <c r="AB20" s="151">
        <f t="shared" si="3"/>
        <v>14382</v>
      </c>
      <c r="AC20" s="152">
        <f t="shared" si="4"/>
        <v>14104</v>
      </c>
      <c r="AE20" s="221" t="s">
        <v>13</v>
      </c>
      <c r="AF20" s="14">
        <f t="shared" ref="AF20:BG20" si="18">SUM(AF17:AF19)</f>
        <v>3232</v>
      </c>
      <c r="AG20" s="1">
        <f t="shared" si="18"/>
        <v>6806</v>
      </c>
      <c r="AH20" s="14">
        <f t="shared" si="18"/>
        <v>2006</v>
      </c>
      <c r="AI20" s="1">
        <f t="shared" si="18"/>
        <v>2471</v>
      </c>
      <c r="AJ20" s="14">
        <f t="shared" si="18"/>
        <v>2947</v>
      </c>
      <c r="AK20" s="1">
        <f t="shared" si="18"/>
        <v>5303</v>
      </c>
      <c r="AL20" s="14">
        <f t="shared" si="18"/>
        <v>5177</v>
      </c>
      <c r="AM20" s="1">
        <f t="shared" si="18"/>
        <v>9496</v>
      </c>
      <c r="AN20" s="14">
        <f t="shared" si="18"/>
        <v>1628</v>
      </c>
      <c r="AO20" s="1">
        <f t="shared" si="18"/>
        <v>550</v>
      </c>
      <c r="AP20" s="14">
        <f t="shared" si="18"/>
        <v>6067</v>
      </c>
      <c r="AQ20" s="1">
        <f t="shared" si="18"/>
        <v>1694</v>
      </c>
      <c r="AR20" s="14">
        <f t="shared" si="18"/>
        <v>8189</v>
      </c>
      <c r="AS20" s="1">
        <f t="shared" si="18"/>
        <v>5162</v>
      </c>
      <c r="AT20" s="14">
        <f t="shared" si="18"/>
        <v>3843</v>
      </c>
      <c r="AU20" s="1">
        <f t="shared" si="18"/>
        <v>3556</v>
      </c>
      <c r="AV20" s="14">
        <f t="shared" si="18"/>
        <v>3438</v>
      </c>
      <c r="AW20" s="1">
        <f t="shared" si="18"/>
        <v>5157</v>
      </c>
      <c r="AX20" s="14">
        <f t="shared" si="18"/>
        <v>2461</v>
      </c>
      <c r="AY20" s="1">
        <f t="shared" si="18"/>
        <v>535</v>
      </c>
      <c r="AZ20" s="14">
        <f t="shared" si="18"/>
        <v>5818</v>
      </c>
      <c r="BA20" s="1">
        <f t="shared" si="18"/>
        <v>3090</v>
      </c>
      <c r="BB20" s="14">
        <f t="shared" si="18"/>
        <v>4371</v>
      </c>
      <c r="BC20" s="1">
        <f t="shared" si="18"/>
        <v>1630</v>
      </c>
      <c r="BD20" s="14">
        <f t="shared" si="18"/>
        <v>5992</v>
      </c>
      <c r="BE20" s="1">
        <f t="shared" si="18"/>
        <v>8388</v>
      </c>
      <c r="BF20" s="153">
        <f t="shared" si="18"/>
        <v>55169</v>
      </c>
      <c r="BG20" s="154">
        <f t="shared" si="18"/>
        <v>53838</v>
      </c>
      <c r="BI20" s="131" t="s">
        <v>27</v>
      </c>
      <c r="BJ20" s="123">
        <f t="shared" ref="BJ20:CK20" si="19">B20/B33</f>
        <v>3.6201254431415329E-2</v>
      </c>
      <c r="BK20" s="124">
        <f t="shared" si="19"/>
        <v>5.5784469096671951E-2</v>
      </c>
      <c r="BL20" s="125">
        <f t="shared" si="19"/>
        <v>4.1729550256565044E-2</v>
      </c>
      <c r="BM20" s="126">
        <f t="shared" si="19"/>
        <v>4.4838373305526591E-2</v>
      </c>
      <c r="BN20" s="123">
        <f t="shared" si="19"/>
        <v>3.7724064705514961E-2</v>
      </c>
      <c r="BO20" s="124">
        <f t="shared" si="19"/>
        <v>4.4229259356189481E-2</v>
      </c>
      <c r="BP20" s="125">
        <f t="shared" si="19"/>
        <v>4.93544306818453E-2</v>
      </c>
      <c r="BQ20" s="126">
        <f t="shared" si="19"/>
        <v>4.4537895441078085E-2</v>
      </c>
      <c r="BR20" s="123">
        <f t="shared" si="19"/>
        <v>5.5401209347932669E-2</v>
      </c>
      <c r="BS20" s="124">
        <f t="shared" si="19"/>
        <v>3.5082674335010784E-2</v>
      </c>
      <c r="BT20" s="125">
        <f t="shared" si="19"/>
        <v>4.4700858583564256E-2</v>
      </c>
      <c r="BU20" s="123">
        <f t="shared" si="19"/>
        <v>4.1636663984073868E-2</v>
      </c>
      <c r="BV20" s="127">
        <f t="shared" si="19"/>
        <v>4.6697899350158681E-2</v>
      </c>
      <c r="BW20" s="128">
        <f t="shared" si="19"/>
        <v>4.0550342794300018E-2</v>
      </c>
      <c r="BX20" s="123">
        <f t="shared" si="19"/>
        <v>4.8832998972451927E-2</v>
      </c>
      <c r="BY20" s="124">
        <f t="shared" si="19"/>
        <v>3.2836632093844832E-2</v>
      </c>
      <c r="BZ20" s="125">
        <f t="shared" si="19"/>
        <v>4.7068979692510074E-2</v>
      </c>
      <c r="CA20" s="126">
        <f t="shared" si="19"/>
        <v>4.5188345022051914E-2</v>
      </c>
      <c r="CB20" s="123">
        <f t="shared" si="19"/>
        <v>4.1472577009767093E-2</v>
      </c>
      <c r="CC20" s="124">
        <f t="shared" si="19"/>
        <v>3.1168213181061145E-2</v>
      </c>
      <c r="CD20" s="125">
        <f t="shared" si="19"/>
        <v>4.0971306443545089E-2</v>
      </c>
      <c r="CE20" s="126">
        <f t="shared" si="19"/>
        <v>4.4578480310593457E-2</v>
      </c>
      <c r="CF20" s="123">
        <f t="shared" si="19"/>
        <v>3.7208414826122214E-2</v>
      </c>
      <c r="CG20" s="124">
        <f t="shared" si="19"/>
        <v>2.9228314476356251E-2</v>
      </c>
      <c r="CH20" s="125">
        <f t="shared" si="19"/>
        <v>5.1816139299756599E-2</v>
      </c>
      <c r="CI20" s="123">
        <f t="shared" si="19"/>
        <v>5.4620784900448846E-2</v>
      </c>
      <c r="CJ20" s="129">
        <f t="shared" si="19"/>
        <v>4.4741713201325264E-2</v>
      </c>
      <c r="CK20" s="130">
        <f t="shared" si="19"/>
        <v>4.4073071803108613E-2</v>
      </c>
      <c r="CN20" s="191"/>
      <c r="CO20" s="191"/>
    </row>
    <row r="21" spans="1:93" ht="13.5" thickTop="1" x14ac:dyDescent="0.2">
      <c r="A21" s="139" t="s">
        <v>28</v>
      </c>
      <c r="B21" s="181">
        <v>1167</v>
      </c>
      <c r="C21" s="175">
        <v>1560</v>
      </c>
      <c r="D21" s="176">
        <v>513</v>
      </c>
      <c r="E21" s="177">
        <v>650</v>
      </c>
      <c r="F21" s="174">
        <v>1122</v>
      </c>
      <c r="G21" s="178">
        <v>1559</v>
      </c>
      <c r="H21" s="176">
        <v>2138</v>
      </c>
      <c r="I21" s="177">
        <v>2539</v>
      </c>
      <c r="J21" s="174">
        <v>421</v>
      </c>
      <c r="K21" s="175">
        <v>257</v>
      </c>
      <c r="L21" s="176">
        <v>1643</v>
      </c>
      <c r="M21" s="174">
        <v>807</v>
      </c>
      <c r="N21" s="179">
        <v>2353</v>
      </c>
      <c r="O21" s="182">
        <v>1745</v>
      </c>
      <c r="P21" s="174">
        <v>1105</v>
      </c>
      <c r="Q21" s="175">
        <v>941</v>
      </c>
      <c r="R21" s="176">
        <v>1162</v>
      </c>
      <c r="S21" s="177">
        <v>1619</v>
      </c>
      <c r="T21" s="174">
        <v>378</v>
      </c>
      <c r="U21" s="178">
        <v>206</v>
      </c>
      <c r="V21" s="176">
        <v>1466</v>
      </c>
      <c r="W21" s="183">
        <v>1145</v>
      </c>
      <c r="X21" s="174">
        <v>1023</v>
      </c>
      <c r="Y21" s="178">
        <v>441</v>
      </c>
      <c r="Z21" s="176">
        <v>2277</v>
      </c>
      <c r="AA21" s="174">
        <v>2698</v>
      </c>
      <c r="AB21" s="151">
        <f t="shared" si="3"/>
        <v>16768</v>
      </c>
      <c r="AC21" s="152">
        <f t="shared" si="4"/>
        <v>16167</v>
      </c>
      <c r="BF21" s="192">
        <f>BF20/2</f>
        <v>27584.5</v>
      </c>
      <c r="BI21" s="139" t="s">
        <v>28</v>
      </c>
      <c r="BJ21" s="123">
        <f t="shared" ref="BJ21:CK21" si="20">B21/B33</f>
        <v>3.9780474502317968E-2</v>
      </c>
      <c r="BK21" s="124">
        <f t="shared" si="20"/>
        <v>6.1806656101426306E-2</v>
      </c>
      <c r="BL21" s="125">
        <f t="shared" si="20"/>
        <v>3.8711137941442798E-2</v>
      </c>
      <c r="BM21" s="126">
        <f t="shared" si="20"/>
        <v>5.213764337851929E-2</v>
      </c>
      <c r="BN21" s="123">
        <f t="shared" si="20"/>
        <v>3.5038411092373996E-2</v>
      </c>
      <c r="BO21" s="124">
        <f t="shared" si="20"/>
        <v>6.8001395795167063E-2</v>
      </c>
      <c r="BP21" s="125">
        <f t="shared" si="20"/>
        <v>5.1025035202023818E-2</v>
      </c>
      <c r="BQ21" s="126">
        <f t="shared" si="20"/>
        <v>6.0666156933957757E-2</v>
      </c>
      <c r="BR21" s="123">
        <f t="shared" si="20"/>
        <v>6.880209184507273E-2</v>
      </c>
      <c r="BS21" s="124">
        <f t="shared" si="20"/>
        <v>3.6951833213515459E-2</v>
      </c>
      <c r="BT21" s="125">
        <f t="shared" si="20"/>
        <v>7.4637714078044787E-2</v>
      </c>
      <c r="BU21" s="123">
        <f t="shared" si="20"/>
        <v>3.4181879791604898E-2</v>
      </c>
      <c r="BV21" s="127">
        <f t="shared" si="20"/>
        <v>5.9266535690897182E-2</v>
      </c>
      <c r="BW21" s="128">
        <f t="shared" si="20"/>
        <v>4.0831129934249012E-2</v>
      </c>
      <c r="BX21" s="123">
        <f t="shared" si="20"/>
        <v>5.4068601066692763E-2</v>
      </c>
      <c r="BY21" s="124">
        <f t="shared" si="20"/>
        <v>4.2619683862493769E-2</v>
      </c>
      <c r="BZ21" s="125">
        <f t="shared" si="20"/>
        <v>4.7767820439036421E-2</v>
      </c>
      <c r="CA21" s="126">
        <f t="shared" si="20"/>
        <v>5.8527944472561634E-2</v>
      </c>
      <c r="CB21" s="123">
        <f t="shared" si="20"/>
        <v>5.6799398948159281E-2</v>
      </c>
      <c r="CC21" s="124">
        <f t="shared" si="20"/>
        <v>2.4506305020223648E-2</v>
      </c>
      <c r="CD21" s="125">
        <f t="shared" si="20"/>
        <v>6.6663635123459603E-2</v>
      </c>
      <c r="CE21" s="126">
        <f t="shared" si="20"/>
        <v>3.9690793122573488E-2</v>
      </c>
      <c r="CF21" s="123">
        <f t="shared" si="20"/>
        <v>4.8800267137337212E-2</v>
      </c>
      <c r="CG21" s="124">
        <f t="shared" si="20"/>
        <v>3.1984334203655353E-2</v>
      </c>
      <c r="CH21" s="125">
        <f t="shared" si="20"/>
        <v>5.3290582287961054E-2</v>
      </c>
      <c r="CI21" s="123">
        <f t="shared" si="20"/>
        <v>6.2101507653354815E-2</v>
      </c>
      <c r="CJ21" s="129">
        <f t="shared" si="20"/>
        <v>5.2164444928370329E-2</v>
      </c>
      <c r="CK21" s="130">
        <f t="shared" si="20"/>
        <v>5.0519664764666544E-2</v>
      </c>
      <c r="CN21" s="191"/>
      <c r="CO21" s="191"/>
    </row>
    <row r="22" spans="1:93" x14ac:dyDescent="0.2">
      <c r="A22" s="131" t="s">
        <v>29</v>
      </c>
      <c r="B22" s="184">
        <v>1153</v>
      </c>
      <c r="C22" s="168">
        <v>2220</v>
      </c>
      <c r="D22" s="169">
        <v>917</v>
      </c>
      <c r="E22" s="170">
        <v>777</v>
      </c>
      <c r="F22" s="167">
        <v>1448</v>
      </c>
      <c r="G22" s="171">
        <v>2029</v>
      </c>
      <c r="H22" s="169">
        <v>2223</v>
      </c>
      <c r="I22" s="170">
        <v>3599</v>
      </c>
      <c r="J22" s="167">
        <v>667</v>
      </c>
      <c r="K22" s="168">
        <v>227</v>
      </c>
      <c r="L22" s="169">
        <v>2267</v>
      </c>
      <c r="M22" s="167">
        <v>765</v>
      </c>
      <c r="N22" s="172">
        <v>3054</v>
      </c>
      <c r="O22" s="185">
        <v>2097</v>
      </c>
      <c r="P22" s="167">
        <v>1557</v>
      </c>
      <c r="Q22" s="168">
        <v>1226</v>
      </c>
      <c r="R22" s="169">
        <v>1426</v>
      </c>
      <c r="S22" s="170">
        <v>1882</v>
      </c>
      <c r="T22" s="167">
        <v>842</v>
      </c>
      <c r="U22" s="171">
        <v>214</v>
      </c>
      <c r="V22" s="169">
        <v>2086</v>
      </c>
      <c r="W22" s="186">
        <v>1367</v>
      </c>
      <c r="X22" s="167">
        <v>1476</v>
      </c>
      <c r="Y22" s="171">
        <v>514</v>
      </c>
      <c r="Z22" s="169">
        <v>2453</v>
      </c>
      <c r="AA22" s="167">
        <v>3337</v>
      </c>
      <c r="AB22" s="151">
        <f t="shared" si="3"/>
        <v>21569</v>
      </c>
      <c r="AC22" s="152">
        <f t="shared" si="4"/>
        <v>20254</v>
      </c>
      <c r="BI22" s="131" t="s">
        <v>29</v>
      </c>
      <c r="BJ22" s="123">
        <f t="shared" ref="BJ22:CK22" si="21">B22/B33</f>
        <v>3.9303245159530951E-2</v>
      </c>
      <c r="BK22" s="124">
        <f t="shared" si="21"/>
        <v>8.7955625990491282E-2</v>
      </c>
      <c r="BL22" s="125">
        <f t="shared" si="21"/>
        <v>6.9197102324177487E-2</v>
      </c>
      <c r="BM22" s="126">
        <f t="shared" si="21"/>
        <v>6.2324536777091523E-2</v>
      </c>
      <c r="BN22" s="123">
        <f t="shared" si="21"/>
        <v>4.5218911998001377E-2</v>
      </c>
      <c r="BO22" s="124">
        <f t="shared" si="21"/>
        <v>8.8502137311349566E-2</v>
      </c>
      <c r="BP22" s="125">
        <f t="shared" si="21"/>
        <v>5.3053626405097733E-2</v>
      </c>
      <c r="BQ22" s="126">
        <f t="shared" si="21"/>
        <v>8.5993500907961387E-2</v>
      </c>
      <c r="BR22" s="123">
        <f t="shared" si="21"/>
        <v>0.10900473933649289</v>
      </c>
      <c r="BS22" s="124">
        <f t="shared" si="21"/>
        <v>3.2638389647735445E-2</v>
      </c>
      <c r="BT22" s="125">
        <f t="shared" si="21"/>
        <v>0.10298460000908553</v>
      </c>
      <c r="BU22" s="123">
        <f t="shared" si="21"/>
        <v>3.2402897200220257E-2</v>
      </c>
      <c r="BV22" s="127">
        <f t="shared" si="21"/>
        <v>7.6923076923076927E-2</v>
      </c>
      <c r="BW22" s="128">
        <f t="shared" si="21"/>
        <v>4.9067552706086058E-2</v>
      </c>
      <c r="BX22" s="123">
        <f t="shared" si="21"/>
        <v>7.6185350100308261E-2</v>
      </c>
      <c r="BY22" s="124">
        <f t="shared" si="21"/>
        <v>5.5527877168350018E-2</v>
      </c>
      <c r="BZ22" s="125">
        <f t="shared" si="21"/>
        <v>5.8620406149798569E-2</v>
      </c>
      <c r="CA22" s="126">
        <f t="shared" si="21"/>
        <v>6.8035572265201363E-2</v>
      </c>
      <c r="CB22" s="123">
        <f t="shared" si="21"/>
        <v>0.12652141247182569</v>
      </c>
      <c r="CC22" s="124">
        <f t="shared" si="21"/>
        <v>2.5458006186057577E-2</v>
      </c>
      <c r="CD22" s="125">
        <f t="shared" si="21"/>
        <v>9.4856986949206495E-2</v>
      </c>
      <c r="CE22" s="126">
        <f t="shared" si="21"/>
        <v>4.7386300610094287E-2</v>
      </c>
      <c r="CF22" s="123">
        <f t="shared" si="21"/>
        <v>7.0409769594046656E-2</v>
      </c>
      <c r="CG22" s="124">
        <f t="shared" si="21"/>
        <v>3.7278793153466785E-2</v>
      </c>
      <c r="CH22" s="125">
        <f t="shared" si="21"/>
        <v>5.7409661112151282E-2</v>
      </c>
      <c r="CI22" s="123">
        <f t="shared" si="21"/>
        <v>7.6809759465991487E-2</v>
      </c>
      <c r="CJ22" s="129">
        <f t="shared" si="21"/>
        <v>6.7100125993560328E-2</v>
      </c>
      <c r="CK22" s="130">
        <f t="shared" si="21"/>
        <v>6.3290981019580389E-2</v>
      </c>
      <c r="CN22" s="191"/>
      <c r="CO22" s="191"/>
    </row>
    <row r="23" spans="1:93" x14ac:dyDescent="0.2">
      <c r="A23" s="139" t="s">
        <v>30</v>
      </c>
      <c r="B23" s="181">
        <v>1542</v>
      </c>
      <c r="C23" s="175">
        <v>2980</v>
      </c>
      <c r="D23" s="176">
        <v>1167</v>
      </c>
      <c r="E23" s="177">
        <v>1082</v>
      </c>
      <c r="F23" s="174">
        <v>1625</v>
      </c>
      <c r="G23" s="178">
        <v>2578</v>
      </c>
      <c r="H23" s="176">
        <v>2610</v>
      </c>
      <c r="I23" s="177">
        <v>4197</v>
      </c>
      <c r="J23" s="174">
        <v>971</v>
      </c>
      <c r="K23" s="175">
        <v>245</v>
      </c>
      <c r="L23" s="176">
        <v>2950</v>
      </c>
      <c r="M23" s="174">
        <v>847</v>
      </c>
      <c r="N23" s="179">
        <v>4013</v>
      </c>
      <c r="O23" s="182">
        <v>2557</v>
      </c>
      <c r="P23" s="174">
        <v>1988</v>
      </c>
      <c r="Q23" s="175">
        <v>1669</v>
      </c>
      <c r="R23" s="176">
        <v>1751</v>
      </c>
      <c r="S23" s="177">
        <v>2465</v>
      </c>
      <c r="T23" s="174">
        <v>1240</v>
      </c>
      <c r="U23" s="178">
        <v>241</v>
      </c>
      <c r="V23" s="176">
        <v>2565</v>
      </c>
      <c r="W23" s="183">
        <v>1534</v>
      </c>
      <c r="X23" s="174">
        <v>2336</v>
      </c>
      <c r="Y23" s="178">
        <v>779</v>
      </c>
      <c r="Z23" s="176">
        <v>3126</v>
      </c>
      <c r="AA23" s="174">
        <v>4188</v>
      </c>
      <c r="AB23" s="151">
        <f t="shared" si="3"/>
        <v>27884</v>
      </c>
      <c r="AC23" s="152">
        <f t="shared" si="4"/>
        <v>25362</v>
      </c>
      <c r="BI23" s="139" t="s">
        <v>30</v>
      </c>
      <c r="BJ23" s="123">
        <f t="shared" ref="BJ23:CK23" si="22">B23/B33</f>
        <v>5.2563403326970279E-2</v>
      </c>
      <c r="BK23" s="124">
        <f t="shared" si="22"/>
        <v>0.11806656101426308</v>
      </c>
      <c r="BL23" s="125">
        <f t="shared" si="22"/>
        <v>8.806217929369152E-2</v>
      </c>
      <c r="BM23" s="126">
        <f t="shared" si="22"/>
        <v>8.6789123285473654E-2</v>
      </c>
      <c r="BN23" s="123">
        <f t="shared" si="22"/>
        <v>5.0746361876210108E-2</v>
      </c>
      <c r="BO23" s="124">
        <f t="shared" si="22"/>
        <v>0.11244874814620955</v>
      </c>
      <c r="BP23" s="125">
        <f t="shared" si="22"/>
        <v>6.2289682823798952E-2</v>
      </c>
      <c r="BQ23" s="126">
        <f t="shared" si="22"/>
        <v>0.10028194590461627</v>
      </c>
      <c r="BR23" s="123">
        <f t="shared" si="22"/>
        <v>0.15868605981369505</v>
      </c>
      <c r="BS23" s="124">
        <f t="shared" si="22"/>
        <v>3.5226455787203452E-2</v>
      </c>
      <c r="BT23" s="125">
        <f t="shared" si="22"/>
        <v>0.13401172034706765</v>
      </c>
      <c r="BU23" s="123">
        <f t="shared" si="22"/>
        <v>3.5876148926256936E-2</v>
      </c>
      <c r="BV23" s="127">
        <f t="shared" si="22"/>
        <v>0.10107803133343408</v>
      </c>
      <c r="BW23" s="128">
        <f t="shared" si="22"/>
        <v>5.9831059737464026E-2</v>
      </c>
      <c r="BX23" s="123">
        <f t="shared" si="22"/>
        <v>9.7274551059353134E-2</v>
      </c>
      <c r="BY23" s="124">
        <f t="shared" si="22"/>
        <v>7.5592191675347614E-2</v>
      </c>
      <c r="BZ23" s="125">
        <f t="shared" si="22"/>
        <v>7.1980596892214088E-2</v>
      </c>
      <c r="CA23" s="126">
        <f t="shared" si="22"/>
        <v>8.9111416383486367E-2</v>
      </c>
      <c r="CB23" s="123">
        <f t="shared" si="22"/>
        <v>0.18632607062359127</v>
      </c>
      <c r="CC23" s="124">
        <f t="shared" si="22"/>
        <v>2.8669997620747085E-2</v>
      </c>
      <c r="CD23" s="125">
        <f t="shared" si="22"/>
        <v>0.11663862489200127</v>
      </c>
      <c r="CE23" s="126">
        <f t="shared" si="22"/>
        <v>5.317526344980588E-2</v>
      </c>
      <c r="CF23" s="123">
        <f t="shared" si="22"/>
        <v>0.11143443209464295</v>
      </c>
      <c r="CG23" s="124">
        <f t="shared" si="22"/>
        <v>5.6498404409631567E-2</v>
      </c>
      <c r="CH23" s="125">
        <f t="shared" si="22"/>
        <v>7.3160456843287772E-2</v>
      </c>
      <c r="CI23" s="123">
        <f t="shared" si="22"/>
        <v>9.6397744274369895E-2</v>
      </c>
      <c r="CJ23" s="129">
        <f t="shared" si="22"/>
        <v>8.6745788548585293E-2</v>
      </c>
      <c r="CK23" s="130">
        <f t="shared" si="22"/>
        <v>7.9252782690757279E-2</v>
      </c>
      <c r="CN23" s="191"/>
      <c r="CO23" s="191"/>
    </row>
    <row r="24" spans="1:93" x14ac:dyDescent="0.2">
      <c r="A24" s="131" t="s">
        <v>31</v>
      </c>
      <c r="B24" s="184">
        <v>1690</v>
      </c>
      <c r="C24" s="168">
        <v>3826</v>
      </c>
      <c r="D24" s="169">
        <v>839</v>
      </c>
      <c r="E24" s="170">
        <v>1389</v>
      </c>
      <c r="F24" s="167">
        <v>1322</v>
      </c>
      <c r="G24" s="171">
        <v>2725</v>
      </c>
      <c r="H24" s="169">
        <v>2567</v>
      </c>
      <c r="I24" s="170">
        <v>5299</v>
      </c>
      <c r="J24" s="167">
        <v>657</v>
      </c>
      <c r="K24" s="168">
        <v>305</v>
      </c>
      <c r="L24" s="169">
        <v>3117</v>
      </c>
      <c r="M24" s="167">
        <v>847</v>
      </c>
      <c r="N24" s="172">
        <v>4176</v>
      </c>
      <c r="O24" s="185">
        <v>2605</v>
      </c>
      <c r="P24" s="167">
        <v>1855</v>
      </c>
      <c r="Q24" s="168">
        <v>1887</v>
      </c>
      <c r="R24" s="169">
        <v>1687</v>
      </c>
      <c r="S24" s="170">
        <v>2692</v>
      </c>
      <c r="T24" s="167">
        <v>1221</v>
      </c>
      <c r="U24" s="171">
        <v>294</v>
      </c>
      <c r="V24" s="169">
        <v>3253</v>
      </c>
      <c r="W24" s="186">
        <v>1556</v>
      </c>
      <c r="X24" s="167">
        <v>2035</v>
      </c>
      <c r="Y24" s="171">
        <v>851</v>
      </c>
      <c r="Z24" s="169">
        <v>2866</v>
      </c>
      <c r="AA24" s="167">
        <v>4200</v>
      </c>
      <c r="AB24" s="151">
        <f t="shared" si="3"/>
        <v>27285</v>
      </c>
      <c r="AC24" s="152">
        <f t="shared" si="4"/>
        <v>28476</v>
      </c>
      <c r="BI24" s="131" t="s">
        <v>31</v>
      </c>
      <c r="BJ24" s="123">
        <f t="shared" ref="BJ24:CK24" si="23">B24/B33</f>
        <v>5.7608399236433051E-2</v>
      </c>
      <c r="BK24" s="124">
        <f t="shared" si="23"/>
        <v>0.15158478605388273</v>
      </c>
      <c r="BL24" s="125">
        <f t="shared" si="23"/>
        <v>6.3311198309689107E-2</v>
      </c>
      <c r="BM24" s="126">
        <f t="shared" si="23"/>
        <v>0.11141413331194353</v>
      </c>
      <c r="BN24" s="123">
        <f t="shared" si="23"/>
        <v>4.1284117169446008E-2</v>
      </c>
      <c r="BO24" s="124">
        <f t="shared" si="23"/>
        <v>0.11886068219488791</v>
      </c>
      <c r="BP24" s="125">
        <f t="shared" si="23"/>
        <v>6.1263454332832153E-2</v>
      </c>
      <c r="BQ24" s="126">
        <f t="shared" si="23"/>
        <v>0.12661282614928795</v>
      </c>
      <c r="BR24" s="123">
        <f t="shared" si="23"/>
        <v>0.10737048537342703</v>
      </c>
      <c r="BS24" s="124">
        <f t="shared" si="23"/>
        <v>4.3853342918763479E-2</v>
      </c>
      <c r="BT24" s="125">
        <f t="shared" si="23"/>
        <v>0.14159814654976605</v>
      </c>
      <c r="BU24" s="123">
        <f t="shared" si="23"/>
        <v>3.5876148926256936E-2</v>
      </c>
      <c r="BV24" s="127">
        <f t="shared" si="23"/>
        <v>0.10518361795375548</v>
      </c>
      <c r="BW24" s="128">
        <f t="shared" si="23"/>
        <v>6.0954208297259983E-2</v>
      </c>
      <c r="BX24" s="123">
        <f t="shared" si="23"/>
        <v>9.0766746587072469E-2</v>
      </c>
      <c r="BY24" s="124">
        <f t="shared" si="23"/>
        <v>8.5465827256669236E-2</v>
      </c>
      <c r="BZ24" s="125">
        <f t="shared" si="23"/>
        <v>6.9349667022938419E-2</v>
      </c>
      <c r="CA24" s="126">
        <f t="shared" si="23"/>
        <v>9.7317619839490999E-2</v>
      </c>
      <c r="CB24" s="123">
        <f t="shared" si="23"/>
        <v>0.1834710743801653</v>
      </c>
      <c r="CC24" s="124">
        <f t="shared" si="23"/>
        <v>3.4975017844396862E-2</v>
      </c>
      <c r="CD24" s="125">
        <f t="shared" si="23"/>
        <v>0.14792415078895912</v>
      </c>
      <c r="CE24" s="126">
        <f t="shared" si="23"/>
        <v>5.3937881308929563E-2</v>
      </c>
      <c r="CF24" s="123">
        <f t="shared" si="23"/>
        <v>9.7075800219434238E-2</v>
      </c>
      <c r="CG24" s="124">
        <f t="shared" si="23"/>
        <v>6.1720336524514072E-2</v>
      </c>
      <c r="CH24" s="125">
        <f t="shared" si="23"/>
        <v>6.7075454034824941E-2</v>
      </c>
      <c r="CI24" s="123">
        <f t="shared" si="23"/>
        <v>9.6673955576015658E-2</v>
      </c>
      <c r="CJ24" s="129">
        <f t="shared" si="23"/>
        <v>8.4882328236556795E-2</v>
      </c>
      <c r="CK24" s="130">
        <f t="shared" si="23"/>
        <v>8.8983606967195192E-2</v>
      </c>
      <c r="CN24" s="191"/>
      <c r="CO24" s="191"/>
    </row>
    <row r="25" spans="1:93" x14ac:dyDescent="0.2">
      <c r="A25" s="139" t="s">
        <v>32</v>
      </c>
      <c r="B25" s="181">
        <v>1831</v>
      </c>
      <c r="C25" s="175">
        <v>2606</v>
      </c>
      <c r="D25" s="176">
        <v>612</v>
      </c>
      <c r="E25" s="177">
        <v>1112</v>
      </c>
      <c r="F25" s="174">
        <v>1222</v>
      </c>
      <c r="G25" s="178">
        <v>2166</v>
      </c>
      <c r="H25" s="176">
        <v>2178</v>
      </c>
      <c r="I25" s="177">
        <v>3832</v>
      </c>
      <c r="J25" s="174">
        <v>451</v>
      </c>
      <c r="K25" s="175">
        <v>217</v>
      </c>
      <c r="L25" s="176">
        <v>2104</v>
      </c>
      <c r="M25" s="174">
        <v>879</v>
      </c>
      <c r="N25" s="179">
        <v>2912</v>
      </c>
      <c r="O25" s="182">
        <v>2485</v>
      </c>
      <c r="P25" s="174">
        <v>1211</v>
      </c>
      <c r="Q25" s="175">
        <v>1720</v>
      </c>
      <c r="R25" s="176">
        <v>1357</v>
      </c>
      <c r="S25" s="177">
        <v>2138</v>
      </c>
      <c r="T25" s="174">
        <v>469</v>
      </c>
      <c r="U25" s="178">
        <v>334</v>
      </c>
      <c r="V25" s="176">
        <v>2351</v>
      </c>
      <c r="W25" s="183">
        <v>1554</v>
      </c>
      <c r="X25" s="174">
        <v>1360</v>
      </c>
      <c r="Y25" s="178">
        <v>731</v>
      </c>
      <c r="Z25" s="176">
        <v>2479</v>
      </c>
      <c r="AA25" s="174">
        <v>3416</v>
      </c>
      <c r="AB25" s="151">
        <f t="shared" si="3"/>
        <v>20537</v>
      </c>
      <c r="AC25" s="152">
        <f t="shared" si="4"/>
        <v>23190</v>
      </c>
      <c r="BI25" s="139" t="s">
        <v>32</v>
      </c>
      <c r="BJ25" s="123">
        <f t="shared" ref="BJ25:CK25" si="24">B25/B33</f>
        <v>6.2414780474502315E-2</v>
      </c>
      <c r="BK25" s="124">
        <f t="shared" si="24"/>
        <v>0.10324881141045959</v>
      </c>
      <c r="BL25" s="125">
        <f t="shared" si="24"/>
        <v>4.6181708421370357E-2</v>
      </c>
      <c r="BM25" s="126">
        <f t="shared" si="24"/>
        <v>8.919547605678993E-2</v>
      </c>
      <c r="BN25" s="123">
        <f t="shared" si="24"/>
        <v>3.8161264130909998E-2</v>
      </c>
      <c r="BO25" s="124">
        <f t="shared" si="24"/>
        <v>9.447788537032191E-2</v>
      </c>
      <c r="BP25" s="125">
        <f t="shared" si="24"/>
        <v>5.197966635641154E-2</v>
      </c>
      <c r="BQ25" s="126">
        <f t="shared" si="24"/>
        <v>9.1560737838096151E-2</v>
      </c>
      <c r="BR25" s="123">
        <f t="shared" si="24"/>
        <v>7.3704853734270312E-2</v>
      </c>
      <c r="BS25" s="124">
        <f t="shared" si="24"/>
        <v>3.1200575125808771E-2</v>
      </c>
      <c r="BT25" s="125">
        <f t="shared" si="24"/>
        <v>9.5579884613637395E-2</v>
      </c>
      <c r="BU25" s="123">
        <f t="shared" si="24"/>
        <v>3.7231564233978567E-2</v>
      </c>
      <c r="BV25" s="127">
        <f t="shared" si="24"/>
        <v>7.3346430910281604E-2</v>
      </c>
      <c r="BW25" s="128">
        <f t="shared" si="24"/>
        <v>5.814633689777008E-2</v>
      </c>
      <c r="BX25" s="123">
        <f t="shared" si="24"/>
        <v>5.9255272300239761E-2</v>
      </c>
      <c r="BY25" s="124">
        <f t="shared" si="24"/>
        <v>7.7902078898500843E-2</v>
      </c>
      <c r="BZ25" s="125">
        <f t="shared" si="24"/>
        <v>5.5783934884485735E-2</v>
      </c>
      <c r="CA25" s="126">
        <f t="shared" si="24"/>
        <v>7.7290145325717596E-2</v>
      </c>
      <c r="CB25" s="123">
        <f t="shared" si="24"/>
        <v>7.0473328324567999E-2</v>
      </c>
      <c r="CC25" s="124">
        <f t="shared" si="24"/>
        <v>3.9733523673566501E-2</v>
      </c>
      <c r="CD25" s="125">
        <f t="shared" si="24"/>
        <v>0.10690737119730799</v>
      </c>
      <c r="CE25" s="126">
        <f t="shared" si="24"/>
        <v>5.3868552412645591E-2</v>
      </c>
      <c r="CF25" s="123">
        <f t="shared" si="24"/>
        <v>6.487621046605925E-2</v>
      </c>
      <c r="CG25" s="124">
        <f t="shared" si="24"/>
        <v>5.3017116333043228E-2</v>
      </c>
      <c r="CH25" s="125">
        <f t="shared" si="24"/>
        <v>5.8018161392997564E-2</v>
      </c>
      <c r="CI25" s="123">
        <f t="shared" si="24"/>
        <v>7.8628150535159397E-2</v>
      </c>
      <c r="CJ25" s="129">
        <f t="shared" si="24"/>
        <v>6.3889623419247463E-2</v>
      </c>
      <c r="CK25" s="130">
        <f t="shared" si="24"/>
        <v>7.2465579630891147E-2</v>
      </c>
      <c r="CN25" s="191"/>
      <c r="CO25" s="191"/>
    </row>
    <row r="26" spans="1:93" x14ac:dyDescent="0.2">
      <c r="A26" s="131" t="s">
        <v>33</v>
      </c>
      <c r="B26" s="184">
        <v>1267</v>
      </c>
      <c r="C26" s="168">
        <v>1407</v>
      </c>
      <c r="D26" s="169">
        <v>400</v>
      </c>
      <c r="E26" s="170">
        <v>659</v>
      </c>
      <c r="F26" s="167">
        <v>1006</v>
      </c>
      <c r="G26" s="171">
        <v>1491</v>
      </c>
      <c r="H26" s="169">
        <v>1802</v>
      </c>
      <c r="I26" s="170">
        <v>2488</v>
      </c>
      <c r="J26" s="167">
        <v>385</v>
      </c>
      <c r="K26" s="168">
        <v>100</v>
      </c>
      <c r="L26" s="169">
        <v>1098</v>
      </c>
      <c r="M26" s="167">
        <v>853</v>
      </c>
      <c r="N26" s="172">
        <v>1842</v>
      </c>
      <c r="O26" s="185">
        <v>2077</v>
      </c>
      <c r="P26" s="167">
        <v>839</v>
      </c>
      <c r="Q26" s="168">
        <v>1396</v>
      </c>
      <c r="R26" s="169">
        <v>1023</v>
      </c>
      <c r="S26" s="170">
        <v>1414</v>
      </c>
      <c r="T26" s="167">
        <v>307</v>
      </c>
      <c r="U26" s="171">
        <v>249</v>
      </c>
      <c r="V26" s="169">
        <v>1761</v>
      </c>
      <c r="W26" s="186">
        <v>1280</v>
      </c>
      <c r="X26" s="167">
        <v>713</v>
      </c>
      <c r="Y26" s="171">
        <v>647</v>
      </c>
      <c r="Z26" s="169">
        <v>1822</v>
      </c>
      <c r="AA26" s="167">
        <v>1679</v>
      </c>
      <c r="AB26" s="151">
        <f t="shared" si="3"/>
        <v>14265</v>
      </c>
      <c r="AC26" s="152">
        <f t="shared" si="4"/>
        <v>15740</v>
      </c>
      <c r="BI26" s="131" t="s">
        <v>33</v>
      </c>
      <c r="BJ26" s="123">
        <f t="shared" ref="BJ26:CK26" si="25">B26/B33</f>
        <v>4.3189255522225252E-2</v>
      </c>
      <c r="BK26" s="124">
        <f t="shared" si="25"/>
        <v>5.574484944532488E-2</v>
      </c>
      <c r="BL26" s="125">
        <f t="shared" si="25"/>
        <v>3.0184123151222458E-2</v>
      </c>
      <c r="BM26" s="126">
        <f t="shared" si="25"/>
        <v>5.2859549209914175E-2</v>
      </c>
      <c r="BN26" s="123">
        <f t="shared" si="25"/>
        <v>3.1415901567672225E-2</v>
      </c>
      <c r="BO26" s="124">
        <f t="shared" si="25"/>
        <v>6.5035331065166194E-2</v>
      </c>
      <c r="BP26" s="125">
        <f t="shared" si="25"/>
        <v>4.3006133505166938E-2</v>
      </c>
      <c r="BQ26" s="126">
        <f t="shared" si="25"/>
        <v>5.9447577176717961E-2</v>
      </c>
      <c r="BR26" s="123">
        <f t="shared" si="25"/>
        <v>6.2918777578035628E-2</v>
      </c>
      <c r="BS26" s="124">
        <f t="shared" si="25"/>
        <v>1.4378145219266714E-2</v>
      </c>
      <c r="BT26" s="125">
        <f t="shared" si="25"/>
        <v>4.9879616590196699E-2</v>
      </c>
      <c r="BU26" s="123">
        <f t="shared" si="25"/>
        <v>3.6130289296454739E-2</v>
      </c>
      <c r="BV26" s="127">
        <f t="shared" si="25"/>
        <v>4.6395647574429502E-2</v>
      </c>
      <c r="BW26" s="128">
        <f t="shared" si="25"/>
        <v>4.8599574139504408E-2</v>
      </c>
      <c r="BX26" s="123">
        <f t="shared" si="25"/>
        <v>4.1052992122131426E-2</v>
      </c>
      <c r="BY26" s="124">
        <f t="shared" si="25"/>
        <v>6.3227501245527423E-2</v>
      </c>
      <c r="BZ26" s="125">
        <f t="shared" si="25"/>
        <v>4.2053769629203319E-2</v>
      </c>
      <c r="CA26" s="126">
        <f t="shared" si="25"/>
        <v>5.111705588894512E-2</v>
      </c>
      <c r="CB26" s="123">
        <f t="shared" si="25"/>
        <v>4.6130728775356872E-2</v>
      </c>
      <c r="CC26" s="124">
        <f t="shared" si="25"/>
        <v>2.9621698786581014E-2</v>
      </c>
      <c r="CD26" s="125">
        <f t="shared" si="25"/>
        <v>8.0078213814742394E-2</v>
      </c>
      <c r="CE26" s="126">
        <f t="shared" si="25"/>
        <v>4.4370493621741544E-2</v>
      </c>
      <c r="CF26" s="123">
        <f t="shared" si="25"/>
        <v>3.4012307398750177E-2</v>
      </c>
      <c r="CG26" s="124">
        <f t="shared" si="25"/>
        <v>4.6924862199013637E-2</v>
      </c>
      <c r="CH26" s="125">
        <f t="shared" si="25"/>
        <v>4.2641827373151094E-2</v>
      </c>
      <c r="CI26" s="123">
        <f t="shared" si="25"/>
        <v>3.8646564621935782E-2</v>
      </c>
      <c r="CJ26" s="129">
        <f t="shared" si="25"/>
        <v>4.4377731804818868E-2</v>
      </c>
      <c r="CK26" s="130">
        <f t="shared" si="25"/>
        <v>4.9185348141018832E-2</v>
      </c>
      <c r="CN26" s="191"/>
      <c r="CO26" s="191"/>
    </row>
    <row r="27" spans="1:93" x14ac:dyDescent="0.2">
      <c r="A27" s="139" t="s">
        <v>34</v>
      </c>
      <c r="B27" s="181">
        <v>442</v>
      </c>
      <c r="C27" s="175">
        <v>789</v>
      </c>
      <c r="D27" s="176">
        <v>172</v>
      </c>
      <c r="E27" s="177">
        <v>462</v>
      </c>
      <c r="F27" s="174">
        <v>409</v>
      </c>
      <c r="G27" s="178">
        <v>1124</v>
      </c>
      <c r="H27" s="176">
        <v>877</v>
      </c>
      <c r="I27" s="177">
        <v>1716</v>
      </c>
      <c r="J27" s="174">
        <v>155</v>
      </c>
      <c r="K27" s="175">
        <v>64</v>
      </c>
      <c r="L27" s="176">
        <v>776</v>
      </c>
      <c r="M27" s="174">
        <v>525</v>
      </c>
      <c r="N27" s="179">
        <v>1574</v>
      </c>
      <c r="O27" s="182">
        <v>1513</v>
      </c>
      <c r="P27" s="174">
        <v>472</v>
      </c>
      <c r="Q27" s="175">
        <v>906</v>
      </c>
      <c r="R27" s="176">
        <v>724</v>
      </c>
      <c r="S27" s="177">
        <v>979</v>
      </c>
      <c r="T27" s="174">
        <v>146</v>
      </c>
      <c r="U27" s="178">
        <v>208</v>
      </c>
      <c r="V27" s="176">
        <v>1248</v>
      </c>
      <c r="W27" s="183">
        <v>827</v>
      </c>
      <c r="X27" s="174">
        <v>503</v>
      </c>
      <c r="Y27" s="178">
        <v>385</v>
      </c>
      <c r="Z27" s="176">
        <v>1157</v>
      </c>
      <c r="AA27" s="174">
        <v>1440</v>
      </c>
      <c r="AB27" s="151">
        <f t="shared" si="3"/>
        <v>8655</v>
      </c>
      <c r="AC27" s="152">
        <f t="shared" si="4"/>
        <v>10938</v>
      </c>
      <c r="BI27" s="139" t="s">
        <v>34</v>
      </c>
      <c r="BJ27" s="123">
        <f t="shared" ref="BJ27:CK27" si="26">B27/B33</f>
        <v>1.5066812107990183E-2</v>
      </c>
      <c r="BK27" s="124">
        <f t="shared" si="26"/>
        <v>3.125990491283677E-2</v>
      </c>
      <c r="BL27" s="125">
        <f t="shared" si="26"/>
        <v>1.2979172955025656E-2</v>
      </c>
      <c r="BM27" s="126">
        <f t="shared" si="26"/>
        <v>3.7057832678270633E-2</v>
      </c>
      <c r="BN27" s="123">
        <f t="shared" si="26"/>
        <v>1.2772468927612267E-2</v>
      </c>
      <c r="BO27" s="124">
        <f t="shared" si="26"/>
        <v>4.9027305242955593E-2</v>
      </c>
      <c r="BP27" s="125">
        <f t="shared" si="26"/>
        <v>2.0930288059950838E-2</v>
      </c>
      <c r="BQ27" s="126">
        <f t="shared" si="26"/>
        <v>4.100162477300965E-2</v>
      </c>
      <c r="BR27" s="123">
        <f t="shared" si="26"/>
        <v>2.5330936427520837E-2</v>
      </c>
      <c r="BS27" s="124">
        <f t="shared" si="26"/>
        <v>9.2020129403306977E-3</v>
      </c>
      <c r="BT27" s="125">
        <f t="shared" si="26"/>
        <v>3.5251896606550676E-2</v>
      </c>
      <c r="BU27" s="123">
        <f t="shared" si="26"/>
        <v>2.2237282392308017E-2</v>
      </c>
      <c r="BV27" s="127">
        <f t="shared" si="26"/>
        <v>3.9645357916477761E-2</v>
      </c>
      <c r="BW27" s="128">
        <f t="shared" si="26"/>
        <v>3.5402578561901862E-2</v>
      </c>
      <c r="BX27" s="123">
        <f t="shared" si="26"/>
        <v>2.3095366247492293E-2</v>
      </c>
      <c r="BY27" s="124">
        <f t="shared" si="26"/>
        <v>4.1034467140721953E-2</v>
      </c>
      <c r="BZ27" s="125">
        <f t="shared" si="26"/>
        <v>2.9762394146181041E-2</v>
      </c>
      <c r="CA27" s="126">
        <f t="shared" si="26"/>
        <v>3.5391511821271059E-2</v>
      </c>
      <c r="CB27" s="123">
        <f t="shared" si="26"/>
        <v>2.193839218632607E-2</v>
      </c>
      <c r="CC27" s="124">
        <f t="shared" si="26"/>
        <v>2.474423031168213E-2</v>
      </c>
      <c r="CD27" s="125">
        <f t="shared" si="26"/>
        <v>5.6750488836342143E-2</v>
      </c>
      <c r="CE27" s="126">
        <f t="shared" si="26"/>
        <v>2.8667498613422073E-2</v>
      </c>
      <c r="CF27" s="123">
        <f t="shared" si="26"/>
        <v>2.3994657253255735E-2</v>
      </c>
      <c r="CG27" s="124">
        <f t="shared" si="26"/>
        <v>2.7922831447635625E-2</v>
      </c>
      <c r="CH27" s="125">
        <f t="shared" si="26"/>
        <v>2.7078262497659614E-2</v>
      </c>
      <c r="CI27" s="123">
        <f t="shared" si="26"/>
        <v>3.314535619749108E-2</v>
      </c>
      <c r="CJ27" s="129">
        <f t="shared" si="26"/>
        <v>2.6925290485152981E-2</v>
      </c>
      <c r="CK27" s="130">
        <f t="shared" si="26"/>
        <v>3.4179754635734687E-2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346</v>
      </c>
      <c r="D28" s="169">
        <v>7</v>
      </c>
      <c r="E28" s="170">
        <v>267</v>
      </c>
      <c r="F28" s="167">
        <v>19</v>
      </c>
      <c r="G28" s="171">
        <v>694</v>
      </c>
      <c r="H28" s="169">
        <v>92</v>
      </c>
      <c r="I28" s="170">
        <v>639</v>
      </c>
      <c r="J28" s="167">
        <v>20</v>
      </c>
      <c r="K28" s="168">
        <v>27</v>
      </c>
      <c r="L28" s="169">
        <v>506</v>
      </c>
      <c r="M28" s="167">
        <v>106</v>
      </c>
      <c r="N28" s="172">
        <v>367</v>
      </c>
      <c r="O28" s="185">
        <v>214</v>
      </c>
      <c r="P28" s="167">
        <v>80</v>
      </c>
      <c r="Q28" s="168">
        <v>152</v>
      </c>
      <c r="R28" s="169">
        <v>154</v>
      </c>
      <c r="S28" s="170">
        <v>114</v>
      </c>
      <c r="T28" s="167">
        <v>21</v>
      </c>
      <c r="U28" s="171">
        <v>16</v>
      </c>
      <c r="V28" s="169">
        <v>139</v>
      </c>
      <c r="W28" s="186">
        <v>27</v>
      </c>
      <c r="X28" s="167">
        <v>77</v>
      </c>
      <c r="Y28" s="171">
        <v>23</v>
      </c>
      <c r="Z28" s="169">
        <v>53</v>
      </c>
      <c r="AA28" s="167">
        <v>61</v>
      </c>
      <c r="AB28" s="151">
        <f t="shared" si="3"/>
        <v>1535</v>
      </c>
      <c r="AC28" s="152">
        <f t="shared" si="4"/>
        <v>2686</v>
      </c>
      <c r="BI28" s="131" t="s">
        <v>35</v>
      </c>
      <c r="BJ28" s="123">
        <f t="shared" ref="BJ28:CK28" si="27">B28/B33</f>
        <v>0</v>
      </c>
      <c r="BK28" s="124">
        <f t="shared" si="27"/>
        <v>1.3708399366085578E-2</v>
      </c>
      <c r="BL28" s="125">
        <f t="shared" si="27"/>
        <v>5.2822215514639298E-4</v>
      </c>
      <c r="BM28" s="126">
        <f t="shared" si="27"/>
        <v>2.1416539664714847E-2</v>
      </c>
      <c r="BN28" s="123">
        <f t="shared" si="27"/>
        <v>5.9334207732184127E-4</v>
      </c>
      <c r="BO28" s="124">
        <f t="shared" si="27"/>
        <v>3.0271307685597139E-2</v>
      </c>
      <c r="BP28" s="125">
        <f t="shared" si="27"/>
        <v>2.1956516550917641E-3</v>
      </c>
      <c r="BQ28" s="126">
        <f t="shared" si="27"/>
        <v>1.5268087546592755E-2</v>
      </c>
      <c r="BR28" s="123">
        <f t="shared" si="27"/>
        <v>3.2685079261317207E-3</v>
      </c>
      <c r="BS28" s="124">
        <f t="shared" si="27"/>
        <v>3.8820992092020129E-3</v>
      </c>
      <c r="BT28" s="125">
        <f t="shared" si="27"/>
        <v>2.2986417117158042E-2</v>
      </c>
      <c r="BU28" s="123">
        <f t="shared" si="27"/>
        <v>4.4898132068279042E-3</v>
      </c>
      <c r="BV28" s="127">
        <f t="shared" si="27"/>
        <v>9.2438668077174952E-3</v>
      </c>
      <c r="BW28" s="128">
        <f t="shared" si="27"/>
        <v>5.0073706624236608E-3</v>
      </c>
      <c r="BX28" s="123">
        <f t="shared" si="27"/>
        <v>3.9144688555071685E-3</v>
      </c>
      <c r="BY28" s="124">
        <f t="shared" si="27"/>
        <v>6.8843697631233297E-3</v>
      </c>
      <c r="BZ28" s="125">
        <f t="shared" si="27"/>
        <v>6.330674997944586E-3</v>
      </c>
      <c r="CA28" s="126">
        <f t="shared" si="27"/>
        <v>4.1211770660111342E-3</v>
      </c>
      <c r="CB28" s="123">
        <f t="shared" si="27"/>
        <v>3.1555221637866266E-3</v>
      </c>
      <c r="CC28" s="124">
        <f t="shared" si="27"/>
        <v>1.9034023316678564E-3</v>
      </c>
      <c r="CD28" s="125">
        <f t="shared" si="27"/>
        <v>6.3207675867400304E-3</v>
      </c>
      <c r="CE28" s="126">
        <f t="shared" si="27"/>
        <v>9.3594009983361068E-4</v>
      </c>
      <c r="CF28" s="123">
        <f t="shared" si="27"/>
        <v>3.6731383866812958E-3</v>
      </c>
      <c r="CG28" s="124">
        <f t="shared" si="27"/>
        <v>1.6681172033652452E-3</v>
      </c>
      <c r="CH28" s="125">
        <f t="shared" si="27"/>
        <v>1.2404044186481932E-3</v>
      </c>
      <c r="CI28" s="123">
        <f t="shared" si="27"/>
        <v>1.404074116699275E-3</v>
      </c>
      <c r="CJ28" s="129">
        <f t="shared" si="27"/>
        <v>4.7753114840797025E-3</v>
      </c>
      <c r="CK28" s="130">
        <f t="shared" si="27"/>
        <v>8.3933827895029591E-3</v>
      </c>
      <c r="CN28" s="191"/>
      <c r="CO28" s="191"/>
    </row>
    <row r="29" spans="1:93" x14ac:dyDescent="0.2">
      <c r="A29" s="139" t="s">
        <v>36</v>
      </c>
      <c r="B29" s="181"/>
      <c r="C29" s="175"/>
      <c r="D29" s="176"/>
      <c r="E29" s="177"/>
      <c r="F29" s="174"/>
      <c r="G29" s="178"/>
      <c r="H29" s="176"/>
      <c r="I29" s="177"/>
      <c r="J29" s="174"/>
      <c r="K29" s="178"/>
      <c r="L29" s="176"/>
      <c r="M29" s="174"/>
      <c r="N29" s="179"/>
      <c r="O29" s="182"/>
      <c r="P29" s="174"/>
      <c r="Q29" s="178"/>
      <c r="R29" s="176"/>
      <c r="S29" s="177"/>
      <c r="T29" s="174"/>
      <c r="U29" s="178"/>
      <c r="V29" s="176"/>
      <c r="W29" s="177"/>
      <c r="X29" s="174"/>
      <c r="Y29" s="178"/>
      <c r="Z29" s="176"/>
      <c r="AA29" s="174"/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29336</v>
      </c>
      <c r="C33" s="1">
        <f t="shared" ref="C33:AA33" si="32">SUM(C10:C32)</f>
        <v>25240</v>
      </c>
      <c r="D33" s="14">
        <f t="shared" si="32"/>
        <v>13252</v>
      </c>
      <c r="E33" s="1">
        <f t="shared" si="32"/>
        <v>12467</v>
      </c>
      <c r="F33" s="14">
        <f t="shared" si="32"/>
        <v>32022</v>
      </c>
      <c r="G33" s="1">
        <f t="shared" si="32"/>
        <v>22926</v>
      </c>
      <c r="H33" s="14">
        <f t="shared" si="32"/>
        <v>41901</v>
      </c>
      <c r="I33" s="1">
        <f t="shared" si="32"/>
        <v>41852</v>
      </c>
      <c r="J33" s="14">
        <f t="shared" si="32"/>
        <v>6119</v>
      </c>
      <c r="K33" s="1">
        <f t="shared" si="32"/>
        <v>6955</v>
      </c>
      <c r="L33" s="14">
        <f t="shared" si="32"/>
        <v>22013</v>
      </c>
      <c r="M33" s="1">
        <f t="shared" si="32"/>
        <v>23609</v>
      </c>
      <c r="N33" s="14">
        <f t="shared" si="32"/>
        <v>39702</v>
      </c>
      <c r="O33" s="1">
        <f t="shared" si="32"/>
        <v>42737</v>
      </c>
      <c r="P33" s="14">
        <f t="shared" si="32"/>
        <v>20437</v>
      </c>
      <c r="Q33" s="1">
        <f t="shared" si="32"/>
        <v>22079</v>
      </c>
      <c r="R33" s="14">
        <f t="shared" si="32"/>
        <v>24326</v>
      </c>
      <c r="S33" s="1">
        <f t="shared" si="32"/>
        <v>27662</v>
      </c>
      <c r="T33" s="14">
        <f t="shared" si="32"/>
        <v>6655</v>
      </c>
      <c r="U33" s="1">
        <f t="shared" si="32"/>
        <v>8406</v>
      </c>
      <c r="V33" s="14">
        <f t="shared" si="32"/>
        <v>21991</v>
      </c>
      <c r="W33" s="1">
        <f t="shared" si="32"/>
        <v>28848</v>
      </c>
      <c r="X33" s="14">
        <f t="shared" si="32"/>
        <v>20963</v>
      </c>
      <c r="Y33" s="1">
        <f t="shared" si="32"/>
        <v>13788</v>
      </c>
      <c r="Z33" s="14">
        <f t="shared" si="32"/>
        <v>42728</v>
      </c>
      <c r="AA33" s="1">
        <f t="shared" si="32"/>
        <v>43445</v>
      </c>
      <c r="AB33" s="153">
        <f t="shared" ref="AB33:AC33" si="33">SUM(AB9:AB32)</f>
        <v>321445</v>
      </c>
      <c r="AC33" s="154">
        <f t="shared" si="33"/>
        <v>320014</v>
      </c>
      <c r="BI33" s="221" t="s">
        <v>13</v>
      </c>
      <c r="BJ33" s="147">
        <f>SUM(BJ9:BJ32)</f>
        <v>1</v>
      </c>
      <c r="BK33" s="148">
        <f t="shared" ref="BK33:CK33" si="34">SUM(BK9:BK32)</f>
        <v>1</v>
      </c>
      <c r="BL33" s="147">
        <f t="shared" si="34"/>
        <v>0.99999999999999989</v>
      </c>
      <c r="BM33" s="148">
        <f t="shared" si="34"/>
        <v>0.99999999999999989</v>
      </c>
      <c r="BN33" s="147">
        <f t="shared" si="34"/>
        <v>1</v>
      </c>
      <c r="BO33" s="148">
        <f t="shared" si="34"/>
        <v>1</v>
      </c>
      <c r="BP33" s="147">
        <f t="shared" si="34"/>
        <v>0.99999999999999989</v>
      </c>
      <c r="BQ33" s="148">
        <f t="shared" si="34"/>
        <v>0.99999999999999989</v>
      </c>
      <c r="BR33" s="147">
        <f t="shared" si="34"/>
        <v>1</v>
      </c>
      <c r="BS33" s="148">
        <f t="shared" si="34"/>
        <v>1</v>
      </c>
      <c r="BT33" s="147">
        <f t="shared" si="34"/>
        <v>1</v>
      </c>
      <c r="BU33" s="148">
        <f t="shared" si="34"/>
        <v>1</v>
      </c>
      <c r="BV33" s="147">
        <f t="shared" si="34"/>
        <v>0.99999999999999989</v>
      </c>
      <c r="BW33" s="148">
        <f t="shared" si="34"/>
        <v>0.99999999999999989</v>
      </c>
      <c r="BX33" s="147">
        <f t="shared" si="34"/>
        <v>1</v>
      </c>
      <c r="BY33" s="148">
        <f t="shared" si="34"/>
        <v>1.0000000000000002</v>
      </c>
      <c r="BZ33" s="147">
        <f t="shared" si="34"/>
        <v>1</v>
      </c>
      <c r="CA33" s="148">
        <f t="shared" si="34"/>
        <v>1.0000000000000002</v>
      </c>
      <c r="CB33" s="147">
        <f t="shared" si="34"/>
        <v>1</v>
      </c>
      <c r="CC33" s="148">
        <f t="shared" si="34"/>
        <v>0.99999999999999978</v>
      </c>
      <c r="CD33" s="147">
        <f t="shared" si="34"/>
        <v>1</v>
      </c>
      <c r="CE33" s="148">
        <f t="shared" si="34"/>
        <v>0.99999999999999978</v>
      </c>
      <c r="CF33" s="147">
        <f t="shared" si="34"/>
        <v>1.0000000000000002</v>
      </c>
      <c r="CG33" s="148">
        <f t="shared" si="34"/>
        <v>1</v>
      </c>
      <c r="CH33" s="147">
        <f t="shared" si="34"/>
        <v>1</v>
      </c>
      <c r="CI33" s="148">
        <f t="shared" si="34"/>
        <v>0.99999999999999989</v>
      </c>
      <c r="CJ33" s="147">
        <f t="shared" si="34"/>
        <v>1</v>
      </c>
      <c r="CK33" s="148">
        <f t="shared" si="34"/>
        <v>1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78">
        <f>+A5+1</f>
        <v>44775</v>
      </c>
      <c r="B36" s="278"/>
      <c r="C36" s="278"/>
      <c r="D36" s="278"/>
      <c r="BI36" s="277">
        <f>+BI5+1</f>
        <v>44775</v>
      </c>
      <c r="BJ36" s="277"/>
      <c r="BK36" s="277"/>
      <c r="BL36" s="277"/>
    </row>
    <row r="37" spans="1:93" ht="13.5" thickBot="1" x14ac:dyDescent="0.25">
      <c r="AE37" t="s">
        <v>84</v>
      </c>
    </row>
    <row r="38" spans="1:93" ht="14.25" thickTop="1" thickBot="1" x14ac:dyDescent="0.25">
      <c r="A38" s="275" t="s">
        <v>0</v>
      </c>
      <c r="B38" s="269" t="s">
        <v>1</v>
      </c>
      <c r="C38" s="270"/>
      <c r="D38" s="269" t="s">
        <v>2</v>
      </c>
      <c r="E38" s="270"/>
      <c r="F38" s="269" t="s">
        <v>3</v>
      </c>
      <c r="G38" s="270"/>
      <c r="H38" s="269" t="s">
        <v>4</v>
      </c>
      <c r="I38" s="270"/>
      <c r="J38" s="269" t="s">
        <v>5</v>
      </c>
      <c r="K38" s="270"/>
      <c r="L38" s="269" t="s">
        <v>6</v>
      </c>
      <c r="M38" s="270"/>
      <c r="N38" s="269" t="s">
        <v>7</v>
      </c>
      <c r="O38" s="270"/>
      <c r="P38" s="269" t="s">
        <v>8</v>
      </c>
      <c r="Q38" s="270"/>
      <c r="R38" s="269" t="s">
        <v>9</v>
      </c>
      <c r="S38" s="270"/>
      <c r="T38" s="269" t="s">
        <v>10</v>
      </c>
      <c r="U38" s="270"/>
      <c r="V38" s="269" t="s">
        <v>11</v>
      </c>
      <c r="W38" s="270"/>
      <c r="X38" s="269" t="s">
        <v>12</v>
      </c>
      <c r="Y38" s="270"/>
      <c r="Z38" s="271" t="s">
        <v>40</v>
      </c>
      <c r="AA38" s="272"/>
      <c r="AB38" s="273" t="s">
        <v>41</v>
      </c>
      <c r="AC38" s="274"/>
      <c r="AE38" s="275" t="s">
        <v>0</v>
      </c>
      <c r="AF38" s="269" t="s">
        <v>1</v>
      </c>
      <c r="AG38" s="270"/>
      <c r="AH38" s="269" t="s">
        <v>2</v>
      </c>
      <c r="AI38" s="270"/>
      <c r="AJ38" s="269" t="s">
        <v>3</v>
      </c>
      <c r="AK38" s="270"/>
      <c r="AL38" s="269" t="s">
        <v>4</v>
      </c>
      <c r="AM38" s="270"/>
      <c r="AN38" s="269" t="s">
        <v>5</v>
      </c>
      <c r="AO38" s="270"/>
      <c r="AP38" s="269" t="s">
        <v>6</v>
      </c>
      <c r="AQ38" s="270"/>
      <c r="AR38" s="269" t="s">
        <v>7</v>
      </c>
      <c r="AS38" s="270"/>
      <c r="AT38" s="269" t="s">
        <v>8</v>
      </c>
      <c r="AU38" s="270"/>
      <c r="AV38" s="269" t="s">
        <v>9</v>
      </c>
      <c r="AW38" s="270"/>
      <c r="AX38" s="269" t="s">
        <v>10</v>
      </c>
      <c r="AY38" s="270"/>
      <c r="AZ38" s="269" t="s">
        <v>11</v>
      </c>
      <c r="BA38" s="270"/>
      <c r="BB38" s="269" t="s">
        <v>12</v>
      </c>
      <c r="BC38" s="270"/>
      <c r="BD38" s="271" t="s">
        <v>40</v>
      </c>
      <c r="BE38" s="272"/>
      <c r="BF38" s="273" t="s">
        <v>41</v>
      </c>
      <c r="BG38" s="274"/>
      <c r="BI38" s="275" t="s">
        <v>0</v>
      </c>
      <c r="BJ38" s="269" t="s">
        <v>1</v>
      </c>
      <c r="BK38" s="270"/>
      <c r="BL38" s="269" t="s">
        <v>2</v>
      </c>
      <c r="BM38" s="270"/>
      <c r="BN38" s="269" t="s">
        <v>3</v>
      </c>
      <c r="BO38" s="270"/>
      <c r="BP38" s="269" t="s">
        <v>4</v>
      </c>
      <c r="BQ38" s="270"/>
      <c r="BR38" s="269" t="s">
        <v>5</v>
      </c>
      <c r="BS38" s="270"/>
      <c r="BT38" s="269" t="s">
        <v>6</v>
      </c>
      <c r="BU38" s="270"/>
      <c r="BV38" s="269" t="s">
        <v>7</v>
      </c>
      <c r="BW38" s="270"/>
      <c r="BX38" s="269" t="s">
        <v>8</v>
      </c>
      <c r="BY38" s="270"/>
      <c r="BZ38" s="269" t="s">
        <v>9</v>
      </c>
      <c r="CA38" s="270"/>
      <c r="CB38" s="269" t="s">
        <v>10</v>
      </c>
      <c r="CC38" s="270"/>
      <c r="CD38" s="269" t="s">
        <v>11</v>
      </c>
      <c r="CE38" s="270"/>
      <c r="CF38" s="269" t="s">
        <v>12</v>
      </c>
      <c r="CG38" s="270"/>
      <c r="CH38" s="271" t="s">
        <v>40</v>
      </c>
      <c r="CI38" s="272"/>
      <c r="CJ38" s="269" t="s">
        <v>41</v>
      </c>
      <c r="CK38" s="270"/>
    </row>
    <row r="39" spans="1:93" ht="15" thickTop="1" thickBot="1" x14ac:dyDescent="0.3">
      <c r="A39" s="276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76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76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3269</v>
      </c>
      <c r="AG40" s="164">
        <f t="shared" ref="AG40:AV41" si="35">SUMIF($A$9:$A$32,$AE40,C$40:C$63)</f>
        <v>1077</v>
      </c>
      <c r="AH40" s="121">
        <f t="shared" si="35"/>
        <v>1168</v>
      </c>
      <c r="AI40" s="159">
        <f t="shared" si="35"/>
        <v>1051</v>
      </c>
      <c r="AJ40" s="120">
        <f t="shared" si="35"/>
        <v>2799</v>
      </c>
      <c r="AK40" s="122">
        <f t="shared" si="35"/>
        <v>1395</v>
      </c>
      <c r="AL40" s="121">
        <f t="shared" si="35"/>
        <v>3666</v>
      </c>
      <c r="AM40" s="159">
        <f t="shared" si="35"/>
        <v>2362</v>
      </c>
      <c r="AN40" s="120">
        <f t="shared" si="35"/>
        <v>234</v>
      </c>
      <c r="AO40" s="122">
        <f t="shared" si="35"/>
        <v>1000</v>
      </c>
      <c r="AP40" s="121">
        <f t="shared" si="35"/>
        <v>1010</v>
      </c>
      <c r="AQ40" s="120">
        <f t="shared" si="35"/>
        <v>3337</v>
      </c>
      <c r="AR40" s="158">
        <f t="shared" si="35"/>
        <v>2884</v>
      </c>
      <c r="AS40" s="160">
        <f t="shared" si="35"/>
        <v>3994</v>
      </c>
      <c r="AT40" s="120">
        <f t="shared" si="35"/>
        <v>2106</v>
      </c>
      <c r="AU40" s="122">
        <f t="shared" si="35"/>
        <v>2063</v>
      </c>
      <c r="AV40" s="121">
        <f t="shared" si="35"/>
        <v>2462</v>
      </c>
      <c r="AW40" s="159">
        <f t="shared" ref="AW40:BE41" si="36">SUMIF($A$9:$A$32,$AE40,S$40:S$63)</f>
        <v>1961</v>
      </c>
      <c r="AX40" s="120">
        <f t="shared" si="36"/>
        <v>330</v>
      </c>
      <c r="AY40" s="122">
        <f t="shared" si="36"/>
        <v>1497</v>
      </c>
      <c r="AZ40" s="121">
        <f t="shared" si="36"/>
        <v>1118</v>
      </c>
      <c r="BA40" s="159">
        <f t="shared" si="36"/>
        <v>3017</v>
      </c>
      <c r="BB40" s="120">
        <f t="shared" si="36"/>
        <v>1782</v>
      </c>
      <c r="BC40" s="122">
        <f t="shared" si="36"/>
        <v>1842</v>
      </c>
      <c r="BD40" s="21">
        <f t="shared" si="36"/>
        <v>3942</v>
      </c>
      <c r="BE40" s="163">
        <f t="shared" si="36"/>
        <v>2567</v>
      </c>
      <c r="BF40" s="149">
        <f>AF40+AH40+AJ40+AL40+AN40+AP40+AR40+AT40+AV40+AX40+AZ40+BB40+BD40</f>
        <v>26770</v>
      </c>
      <c r="BG40" s="150">
        <f>AG40+AI40+AK40+AM40+AO40+AQ40+AS40+AU40+AW40+AY40+BA40+BC40+BE40</f>
        <v>27163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336</v>
      </c>
      <c r="C41" s="168">
        <v>0</v>
      </c>
      <c r="D41" s="169">
        <v>207</v>
      </c>
      <c r="E41" s="170">
        <v>4</v>
      </c>
      <c r="F41" s="167">
        <v>650</v>
      </c>
      <c r="G41" s="171">
        <v>7</v>
      </c>
      <c r="H41" s="169">
        <v>502</v>
      </c>
      <c r="I41" s="170">
        <v>43</v>
      </c>
      <c r="J41" s="167">
        <v>9</v>
      </c>
      <c r="K41" s="171">
        <v>28</v>
      </c>
      <c r="L41" s="169">
        <v>64</v>
      </c>
      <c r="M41" s="167">
        <v>121</v>
      </c>
      <c r="N41" s="172">
        <v>216</v>
      </c>
      <c r="O41" s="173">
        <v>164</v>
      </c>
      <c r="P41" s="167">
        <v>76</v>
      </c>
      <c r="Q41" s="171">
        <v>62</v>
      </c>
      <c r="R41" s="169">
        <v>21</v>
      </c>
      <c r="S41" s="170">
        <v>74</v>
      </c>
      <c r="T41" s="167">
        <v>2</v>
      </c>
      <c r="U41" s="171">
        <v>25</v>
      </c>
      <c r="V41" s="169">
        <v>21</v>
      </c>
      <c r="W41" s="170">
        <v>102</v>
      </c>
      <c r="X41" s="167">
        <v>6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2110</v>
      </c>
      <c r="AC41" s="152">
        <f t="shared" ref="AC41:AC63" si="65">SUM(C41,E41,G41,I41,K41,M41,O41,Q41,S41,U41,W41,Y41,AA41)</f>
        <v>630</v>
      </c>
      <c r="AE41" s="226" t="str">
        <f>$AE$10</f>
        <v>08:00 - 08:59</v>
      </c>
      <c r="AF41" s="120">
        <f>SUMIF($A$9:$A$32,$AE41,B$40:B$63)</f>
        <v>2619</v>
      </c>
      <c r="AG41" s="168">
        <f t="shared" si="35"/>
        <v>1042</v>
      </c>
      <c r="AH41" s="169">
        <f t="shared" si="35"/>
        <v>839</v>
      </c>
      <c r="AI41" s="170">
        <f t="shared" si="35"/>
        <v>816</v>
      </c>
      <c r="AJ41" s="167">
        <f t="shared" si="35"/>
        <v>2416</v>
      </c>
      <c r="AK41" s="171">
        <f t="shared" si="35"/>
        <v>1172</v>
      </c>
      <c r="AL41" s="169">
        <f t="shared" si="35"/>
        <v>3146</v>
      </c>
      <c r="AM41" s="170">
        <f t="shared" si="35"/>
        <v>2177</v>
      </c>
      <c r="AN41" s="167">
        <f t="shared" si="35"/>
        <v>215</v>
      </c>
      <c r="AO41" s="171">
        <f t="shared" si="35"/>
        <v>820</v>
      </c>
      <c r="AP41" s="169">
        <f t="shared" si="35"/>
        <v>947</v>
      </c>
      <c r="AQ41" s="167">
        <f t="shared" si="35"/>
        <v>2890</v>
      </c>
      <c r="AR41" s="172">
        <f t="shared" si="35"/>
        <v>2258</v>
      </c>
      <c r="AS41" s="173">
        <f t="shared" si="35"/>
        <v>3864</v>
      </c>
      <c r="AT41" s="167">
        <f t="shared" si="35"/>
        <v>1524</v>
      </c>
      <c r="AU41" s="171">
        <f t="shared" si="35"/>
        <v>1652</v>
      </c>
      <c r="AV41" s="169">
        <f t="shared" si="35"/>
        <v>2028</v>
      </c>
      <c r="AW41" s="170">
        <f t="shared" si="36"/>
        <v>1427</v>
      </c>
      <c r="AX41" s="167">
        <f t="shared" si="36"/>
        <v>222</v>
      </c>
      <c r="AY41" s="171">
        <f t="shared" si="36"/>
        <v>1024</v>
      </c>
      <c r="AZ41" s="169">
        <f t="shared" si="36"/>
        <v>816</v>
      </c>
      <c r="BA41" s="170">
        <f t="shared" si="36"/>
        <v>2327</v>
      </c>
      <c r="BB41" s="167">
        <f t="shared" si="36"/>
        <v>1384</v>
      </c>
      <c r="BC41" s="171">
        <f t="shared" si="36"/>
        <v>1464</v>
      </c>
      <c r="BD41" s="169">
        <f t="shared" si="36"/>
        <v>3077</v>
      </c>
      <c r="BE41" s="167">
        <f t="shared" si="36"/>
        <v>2239</v>
      </c>
      <c r="BF41" s="151">
        <f>SUM(AF41,AH41,AJ41,AL41,AN41,AP41,AR41,AT41,AV41,AX41,AZ41,BB41,BD41)</f>
        <v>21491</v>
      </c>
      <c r="BG41" s="152">
        <f>SUM(AG41,AI41,AK41,AM41,AO41,AQ41,AS41,AU41,AW41,AY41,BA41,BC41,BE41)</f>
        <v>22914</v>
      </c>
      <c r="BI41" s="131" t="s">
        <v>17</v>
      </c>
      <c r="BJ41" s="123">
        <f t="shared" ref="BJ41:CI41" si="66">B41/B64</f>
        <v>1.2292383112607009E-2</v>
      </c>
      <c r="BK41" s="124">
        <f t="shared" si="66"/>
        <v>0</v>
      </c>
      <c r="BL41" s="125">
        <f t="shared" si="66"/>
        <v>1.6766564069334196E-2</v>
      </c>
      <c r="BM41" s="126">
        <f t="shared" si="66"/>
        <v>3.1510950055144165E-4</v>
      </c>
      <c r="BN41" s="123">
        <f t="shared" si="66"/>
        <v>2.3284138128671729E-2</v>
      </c>
      <c r="BO41" s="124">
        <f t="shared" si="66"/>
        <v>2.8811326967402042E-4</v>
      </c>
      <c r="BP41" s="125">
        <f t="shared" si="66"/>
        <v>1.2900573073266003E-2</v>
      </c>
      <c r="BQ41" s="126">
        <f t="shared" si="66"/>
        <v>1.0221546068270419E-3</v>
      </c>
      <c r="BR41" s="123">
        <f t="shared" si="66"/>
        <v>1.525940996948118E-3</v>
      </c>
      <c r="BS41" s="124">
        <f t="shared" si="66"/>
        <v>4.2219541616405308E-3</v>
      </c>
      <c r="BT41" s="125">
        <f t="shared" si="66"/>
        <v>2.7394914818936736E-3</v>
      </c>
      <c r="BU41" s="123">
        <f t="shared" si="66"/>
        <v>5.2392292704048493E-3</v>
      </c>
      <c r="BV41" s="127">
        <f t="shared" si="66"/>
        <v>5.3297801465689541E-3</v>
      </c>
      <c r="BW41" s="128">
        <f t="shared" si="66"/>
        <v>4.0246386414390534E-3</v>
      </c>
      <c r="BX41" s="123">
        <f t="shared" si="66"/>
        <v>3.5314344128990287E-3</v>
      </c>
      <c r="BY41" s="124">
        <f t="shared" si="66"/>
        <v>2.8786331135667192E-3</v>
      </c>
      <c r="BZ41" s="125">
        <f t="shared" si="66"/>
        <v>8.4425504542896194E-4</v>
      </c>
      <c r="CA41" s="126">
        <f t="shared" si="66"/>
        <v>2.857694535624638E-3</v>
      </c>
      <c r="CB41" s="123">
        <f t="shared" si="66"/>
        <v>2.6874496103198063E-4</v>
      </c>
      <c r="CC41" s="124">
        <f t="shared" si="66"/>
        <v>3.1207090250905006E-3</v>
      </c>
      <c r="CD41" s="125">
        <f t="shared" si="66"/>
        <v>8.7082728592162558E-4</v>
      </c>
      <c r="CE41" s="126">
        <f t="shared" si="66"/>
        <v>3.6680092059838895E-3</v>
      </c>
      <c r="CF41" s="123">
        <f t="shared" si="66"/>
        <v>2.9642804209278195E-4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6.6949908142187641E-3</v>
      </c>
      <c r="CK41" s="130">
        <f t="shared" ref="CK41" si="68">AC41/AC64</f>
        <v>2.0051688797789857E-3</v>
      </c>
    </row>
    <row r="42" spans="1:93" ht="13.5" thickBot="1" x14ac:dyDescent="0.25">
      <c r="A42" s="139" t="s">
        <v>18</v>
      </c>
      <c r="B42" s="174">
        <v>1714</v>
      </c>
      <c r="C42" s="175">
        <v>221</v>
      </c>
      <c r="D42" s="176">
        <v>872</v>
      </c>
      <c r="E42" s="177">
        <v>236</v>
      </c>
      <c r="F42" s="174">
        <v>2552</v>
      </c>
      <c r="G42" s="178">
        <v>425</v>
      </c>
      <c r="H42" s="176">
        <v>2050</v>
      </c>
      <c r="I42" s="177">
        <v>808</v>
      </c>
      <c r="J42" s="174">
        <v>62</v>
      </c>
      <c r="K42" s="178">
        <v>298</v>
      </c>
      <c r="L42" s="176">
        <v>558</v>
      </c>
      <c r="M42" s="174">
        <v>1034</v>
      </c>
      <c r="N42" s="179">
        <v>1602</v>
      </c>
      <c r="O42" s="180">
        <v>1984</v>
      </c>
      <c r="P42" s="174">
        <v>770</v>
      </c>
      <c r="Q42" s="178">
        <v>926</v>
      </c>
      <c r="R42" s="176">
        <v>939</v>
      </c>
      <c r="S42" s="177">
        <v>1057</v>
      </c>
      <c r="T42" s="174">
        <v>150</v>
      </c>
      <c r="U42" s="178">
        <v>536</v>
      </c>
      <c r="V42" s="176">
        <v>665</v>
      </c>
      <c r="W42" s="177">
        <v>1406</v>
      </c>
      <c r="X42" s="174">
        <v>854</v>
      </c>
      <c r="Y42" s="178">
        <v>667</v>
      </c>
      <c r="Z42" s="176">
        <v>1903</v>
      </c>
      <c r="AA42" s="174">
        <v>1158</v>
      </c>
      <c r="AB42" s="151">
        <f t="shared" si="64"/>
        <v>14691</v>
      </c>
      <c r="AC42" s="152">
        <f t="shared" si="65"/>
        <v>10756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6.2705787663715526E-2</v>
      </c>
      <c r="BK42" s="124">
        <f t="shared" si="69"/>
        <v>8.3039002029007287E-3</v>
      </c>
      <c r="BL42" s="125">
        <f t="shared" si="69"/>
        <v>7.0630163615745992E-2</v>
      </c>
      <c r="BM42" s="126">
        <f t="shared" si="69"/>
        <v>1.8591460532535055E-2</v>
      </c>
      <c r="BN42" s="123">
        <f t="shared" si="69"/>
        <v>9.1417108468261926E-2</v>
      </c>
      <c r="BO42" s="124">
        <f t="shared" si="69"/>
        <v>1.7492591373065525E-2</v>
      </c>
      <c r="BP42" s="125">
        <f t="shared" si="69"/>
        <v>5.2681623107958778E-2</v>
      </c>
      <c r="BQ42" s="126">
        <f t="shared" si="69"/>
        <v>1.9206998193401159E-2</v>
      </c>
      <c r="BR42" s="123">
        <f t="shared" si="69"/>
        <v>1.0512037978975925E-2</v>
      </c>
      <c r="BS42" s="124">
        <f t="shared" si="69"/>
        <v>4.4933655006031366E-2</v>
      </c>
      <c r="BT42" s="125">
        <f t="shared" si="69"/>
        <v>2.3884941357760467E-2</v>
      </c>
      <c r="BU42" s="123">
        <f t="shared" si="69"/>
        <v>4.4771595583459625E-2</v>
      </c>
      <c r="BV42" s="127">
        <f t="shared" si="69"/>
        <v>3.9529202753719746E-2</v>
      </c>
      <c r="BW42" s="128">
        <f t="shared" si="69"/>
        <v>4.8688311369604165E-2</v>
      </c>
      <c r="BX42" s="123">
        <f t="shared" si="69"/>
        <v>3.5779006551740163E-2</v>
      </c>
      <c r="BY42" s="124">
        <f t="shared" si="69"/>
        <v>4.2993778438109385E-2</v>
      </c>
      <c r="BZ42" s="125">
        <f t="shared" si="69"/>
        <v>3.7750261317037868E-2</v>
      </c>
      <c r="CA42" s="126">
        <f t="shared" si="69"/>
        <v>4.0818690866962735E-2</v>
      </c>
      <c r="CB42" s="123">
        <f t="shared" si="69"/>
        <v>2.0155872077398548E-2</v>
      </c>
      <c r="CC42" s="124">
        <f t="shared" si="69"/>
        <v>6.6908001497940336E-2</v>
      </c>
      <c r="CD42" s="125">
        <f t="shared" si="69"/>
        <v>2.7576197387518143E-2</v>
      </c>
      <c r="CE42" s="126">
        <f t="shared" si="69"/>
        <v>5.0560989643268127E-2</v>
      </c>
      <c r="CF42" s="123">
        <f t="shared" si="69"/>
        <v>4.2191591324539299E-2</v>
      </c>
      <c r="CG42" s="124">
        <f t="shared" si="69"/>
        <v>5.1470020834940969E-2</v>
      </c>
      <c r="CH42" s="125">
        <f t="shared" si="69"/>
        <v>4.6788945712037767E-2</v>
      </c>
      <c r="CI42" s="123">
        <f t="shared" si="69"/>
        <v>2.7684142580506346E-2</v>
      </c>
      <c r="CJ42" s="129">
        <f t="shared" ref="CJ42" si="70">AB42/AB64</f>
        <v>4.6614270166676713E-2</v>
      </c>
      <c r="CK42" s="130">
        <f t="shared" ref="CK42" si="71">AC42/AC64</f>
        <v>3.4234280112544084E-2</v>
      </c>
    </row>
    <row r="43" spans="1:93" ht="14.25" thickTop="1" thickBot="1" x14ac:dyDescent="0.25">
      <c r="A43" s="131" t="s">
        <v>19</v>
      </c>
      <c r="B43" s="167">
        <v>3005</v>
      </c>
      <c r="C43" s="168">
        <v>1182</v>
      </c>
      <c r="D43" s="169">
        <v>1241</v>
      </c>
      <c r="E43" s="170">
        <v>811</v>
      </c>
      <c r="F43" s="167">
        <v>2932</v>
      </c>
      <c r="G43" s="171">
        <v>1385</v>
      </c>
      <c r="H43" s="169">
        <v>3379</v>
      </c>
      <c r="I43" s="170">
        <v>1988</v>
      </c>
      <c r="J43" s="167">
        <v>149</v>
      </c>
      <c r="K43" s="171">
        <v>709</v>
      </c>
      <c r="L43" s="169">
        <v>996</v>
      </c>
      <c r="M43" s="167">
        <v>2246</v>
      </c>
      <c r="N43" s="172">
        <v>3055</v>
      </c>
      <c r="O43" s="173">
        <v>3618</v>
      </c>
      <c r="P43" s="167">
        <v>1854</v>
      </c>
      <c r="Q43" s="171">
        <v>1776</v>
      </c>
      <c r="R43" s="169">
        <v>1932</v>
      </c>
      <c r="S43" s="170">
        <v>1732</v>
      </c>
      <c r="T43" s="167">
        <v>304</v>
      </c>
      <c r="U43" s="171">
        <v>1153</v>
      </c>
      <c r="V43" s="169">
        <v>1215</v>
      </c>
      <c r="W43" s="170">
        <v>2782</v>
      </c>
      <c r="X43" s="167">
        <v>1816</v>
      </c>
      <c r="Y43" s="171">
        <v>1286</v>
      </c>
      <c r="Z43" s="169">
        <v>3067</v>
      </c>
      <c r="AA43" s="167">
        <v>2264</v>
      </c>
      <c r="AB43" s="151">
        <f t="shared" si="64"/>
        <v>24945</v>
      </c>
      <c r="AC43" s="152">
        <f t="shared" si="65"/>
        <v>22932</v>
      </c>
      <c r="AE43" s="221" t="s">
        <v>13</v>
      </c>
      <c r="AF43" s="14">
        <f t="shared" ref="AF43:BG43" si="72">SUM(AF40:AF42)</f>
        <v>5888</v>
      </c>
      <c r="AG43" s="1">
        <f t="shared" si="72"/>
        <v>2119</v>
      </c>
      <c r="AH43" s="14">
        <f t="shared" si="72"/>
        <v>2007</v>
      </c>
      <c r="AI43" s="1">
        <f t="shared" si="72"/>
        <v>1867</v>
      </c>
      <c r="AJ43" s="14">
        <f t="shared" si="72"/>
        <v>5215</v>
      </c>
      <c r="AK43" s="1">
        <f t="shared" si="72"/>
        <v>2567</v>
      </c>
      <c r="AL43" s="14">
        <f t="shared" si="72"/>
        <v>6812</v>
      </c>
      <c r="AM43" s="1">
        <f t="shared" si="72"/>
        <v>4539</v>
      </c>
      <c r="AN43" s="14">
        <f t="shared" si="72"/>
        <v>449</v>
      </c>
      <c r="AO43" s="1">
        <f t="shared" si="72"/>
        <v>1820</v>
      </c>
      <c r="AP43" s="14">
        <f t="shared" si="72"/>
        <v>1957</v>
      </c>
      <c r="AQ43" s="1">
        <f t="shared" si="72"/>
        <v>6227</v>
      </c>
      <c r="AR43" s="14">
        <f t="shared" si="72"/>
        <v>5142</v>
      </c>
      <c r="AS43" s="1">
        <f t="shared" si="72"/>
        <v>7858</v>
      </c>
      <c r="AT43" s="14">
        <f t="shared" si="72"/>
        <v>3630</v>
      </c>
      <c r="AU43" s="1">
        <f t="shared" si="72"/>
        <v>3715</v>
      </c>
      <c r="AV43" s="14">
        <f t="shared" si="72"/>
        <v>4490</v>
      </c>
      <c r="AW43" s="1">
        <f t="shared" si="72"/>
        <v>3388</v>
      </c>
      <c r="AX43" s="14">
        <f t="shared" si="72"/>
        <v>552</v>
      </c>
      <c r="AY43" s="1">
        <f t="shared" si="72"/>
        <v>2521</v>
      </c>
      <c r="AZ43" s="14">
        <f t="shared" si="72"/>
        <v>1934</v>
      </c>
      <c r="BA43" s="1">
        <f t="shared" si="72"/>
        <v>5344</v>
      </c>
      <c r="BB43" s="14">
        <f t="shared" si="72"/>
        <v>3166</v>
      </c>
      <c r="BC43" s="1">
        <f t="shared" si="72"/>
        <v>3306</v>
      </c>
      <c r="BD43" s="14">
        <f t="shared" si="72"/>
        <v>7019</v>
      </c>
      <c r="BE43" s="1">
        <f t="shared" si="72"/>
        <v>4806</v>
      </c>
      <c r="BF43" s="153">
        <f t="shared" si="72"/>
        <v>48261</v>
      </c>
      <c r="BG43" s="154">
        <f t="shared" si="72"/>
        <v>50077</v>
      </c>
      <c r="BI43" s="131" t="s">
        <v>19</v>
      </c>
      <c r="BJ43" s="123">
        <f t="shared" ref="BJ43:CI43" si="73">B43/B64</f>
        <v>0.10993634301602399</v>
      </c>
      <c r="BK43" s="124">
        <f t="shared" si="73"/>
        <v>4.4412715112346887E-2</v>
      </c>
      <c r="BL43" s="125">
        <f t="shared" si="73"/>
        <v>0.10051838652195043</v>
      </c>
      <c r="BM43" s="126">
        <f t="shared" si="73"/>
        <v>6.3888451236804783E-2</v>
      </c>
      <c r="BN43" s="123">
        <f t="shared" si="73"/>
        <v>0.1050293738357931</v>
      </c>
      <c r="BO43" s="124">
        <f t="shared" si="73"/>
        <v>5.7005268356931184E-2</v>
      </c>
      <c r="BP43" s="125">
        <f t="shared" si="73"/>
        <v>8.683473389355742E-2</v>
      </c>
      <c r="BQ43" s="126">
        <f t="shared" si="73"/>
        <v>4.725682228772464E-2</v>
      </c>
      <c r="BR43" s="123">
        <f t="shared" si="73"/>
        <v>2.5262800949474397E-2</v>
      </c>
      <c r="BS43" s="124">
        <f t="shared" si="73"/>
        <v>0.1069059107358263</v>
      </c>
      <c r="BT43" s="125">
        <f t="shared" si="73"/>
        <v>4.2633336186970294E-2</v>
      </c>
      <c r="BU43" s="123">
        <f t="shared" si="73"/>
        <v>9.7250487118423906E-2</v>
      </c>
      <c r="BV43" s="127">
        <f t="shared" si="73"/>
        <v>7.5381844202630346E-2</v>
      </c>
      <c r="BW43" s="128">
        <f t="shared" si="73"/>
        <v>8.8787454906868873E-2</v>
      </c>
      <c r="BX43" s="123">
        <f t="shared" si="73"/>
        <v>8.6148413177826302E-2</v>
      </c>
      <c r="BY43" s="124">
        <f t="shared" si="73"/>
        <v>8.2458909833782151E-2</v>
      </c>
      <c r="BZ43" s="125">
        <f t="shared" si="73"/>
        <v>7.7671464179464494E-2</v>
      </c>
      <c r="CA43" s="126">
        <f t="shared" si="73"/>
        <v>6.6885499131106391E-2</v>
      </c>
      <c r="CB43" s="123">
        <f t="shared" si="73"/>
        <v>4.0849234076861057E-2</v>
      </c>
      <c r="CC43" s="124">
        <f t="shared" si="73"/>
        <v>0.14392710023717389</v>
      </c>
      <c r="CD43" s="125">
        <f t="shared" si="73"/>
        <v>5.0383578685465481E-2</v>
      </c>
      <c r="CE43" s="126">
        <f t="shared" si="73"/>
        <v>0.10004315304948216</v>
      </c>
      <c r="CF43" s="123">
        <f t="shared" si="73"/>
        <v>8.9718887406748674E-2</v>
      </c>
      <c r="CG43" s="124">
        <f t="shared" si="73"/>
        <v>9.9236052164518862E-2</v>
      </c>
      <c r="CH43" s="125">
        <f t="shared" si="73"/>
        <v>7.540814319433517E-2</v>
      </c>
      <c r="CI43" s="123">
        <f t="shared" si="73"/>
        <v>5.4125128499366466E-2</v>
      </c>
      <c r="CJ43" s="129">
        <f t="shared" ref="CJ43" si="74">AB43/AB64</f>
        <v>7.915002173492279E-2</v>
      </c>
      <c r="CK43" s="130">
        <f t="shared" ref="CK43" si="75">AC43/AC64</f>
        <v>7.298814722395508E-2</v>
      </c>
    </row>
    <row r="44" spans="1:93" ht="13.5" thickTop="1" x14ac:dyDescent="0.2">
      <c r="A44" s="139" t="s">
        <v>20</v>
      </c>
      <c r="B44" s="174">
        <v>3269</v>
      </c>
      <c r="C44" s="175">
        <v>1077</v>
      </c>
      <c r="D44" s="176">
        <v>1168</v>
      </c>
      <c r="E44" s="177">
        <v>1051</v>
      </c>
      <c r="F44" s="174">
        <v>2799</v>
      </c>
      <c r="G44" s="178">
        <v>1395</v>
      </c>
      <c r="H44" s="176">
        <v>3666</v>
      </c>
      <c r="I44" s="177">
        <v>2362</v>
      </c>
      <c r="J44" s="174">
        <v>234</v>
      </c>
      <c r="K44" s="178">
        <v>1000</v>
      </c>
      <c r="L44" s="176">
        <v>1010</v>
      </c>
      <c r="M44" s="174">
        <v>3337</v>
      </c>
      <c r="N44" s="179">
        <v>2884</v>
      </c>
      <c r="O44" s="180">
        <v>3994</v>
      </c>
      <c r="P44" s="174">
        <v>2106</v>
      </c>
      <c r="Q44" s="178">
        <v>2063</v>
      </c>
      <c r="R44" s="176">
        <v>2462</v>
      </c>
      <c r="S44" s="177">
        <v>1961</v>
      </c>
      <c r="T44" s="174">
        <v>330</v>
      </c>
      <c r="U44" s="178">
        <v>1497</v>
      </c>
      <c r="V44" s="176">
        <v>1118</v>
      </c>
      <c r="W44" s="177">
        <v>3017</v>
      </c>
      <c r="X44" s="174">
        <v>1782</v>
      </c>
      <c r="Y44" s="178">
        <v>1842</v>
      </c>
      <c r="Z44" s="176">
        <v>3942</v>
      </c>
      <c r="AA44" s="174">
        <v>2567</v>
      </c>
      <c r="AB44" s="151">
        <f t="shared" si="64"/>
        <v>26770</v>
      </c>
      <c r="AC44" s="152">
        <f t="shared" si="65"/>
        <v>27163</v>
      </c>
      <c r="BI44" s="139" t="s">
        <v>20</v>
      </c>
      <c r="BJ44" s="123">
        <f t="shared" ref="BJ44:CI44" si="76">B44/B64</f>
        <v>0.11959464403307236</v>
      </c>
      <c r="BK44" s="124">
        <f t="shared" si="76"/>
        <v>4.0467423160742463E-2</v>
      </c>
      <c r="BL44" s="125">
        <f t="shared" si="76"/>
        <v>9.4605540255953344E-2</v>
      </c>
      <c r="BM44" s="126">
        <f t="shared" si="76"/>
        <v>8.2795021269891286E-2</v>
      </c>
      <c r="BN44" s="123">
        <f t="shared" si="76"/>
        <v>0.10026508095715718</v>
      </c>
      <c r="BO44" s="124">
        <f t="shared" si="76"/>
        <v>5.7416858742179784E-2</v>
      </c>
      <c r="BP44" s="125">
        <f t="shared" si="76"/>
        <v>9.4210161128671657E-2</v>
      </c>
      <c r="BQ44" s="126">
        <f t="shared" si="76"/>
        <v>5.6147190263383093E-2</v>
      </c>
      <c r="BR44" s="123">
        <f t="shared" si="76"/>
        <v>3.9674465920651068E-2</v>
      </c>
      <c r="BS44" s="124">
        <f t="shared" si="76"/>
        <v>0.15078407720144751</v>
      </c>
      <c r="BT44" s="125">
        <f t="shared" si="76"/>
        <v>4.3232599948634536E-2</v>
      </c>
      <c r="BU44" s="123">
        <f t="shared" si="76"/>
        <v>0.14449014938298332</v>
      </c>
      <c r="BV44" s="127">
        <f t="shared" si="76"/>
        <v>7.1162434919929921E-2</v>
      </c>
      <c r="BW44" s="128">
        <f t="shared" si="76"/>
        <v>9.801467520675354E-2</v>
      </c>
      <c r="BX44" s="123">
        <f t="shared" si="76"/>
        <v>9.7857906231123087E-2</v>
      </c>
      <c r="BY44" s="124">
        <f t="shared" si="76"/>
        <v>9.5784195375615194E-2</v>
      </c>
      <c r="BZ44" s="125">
        <f t="shared" si="76"/>
        <v>9.897885342124306E-2</v>
      </c>
      <c r="CA44" s="126">
        <f t="shared" si="76"/>
        <v>7.5728905194052912E-2</v>
      </c>
      <c r="CB44" s="123">
        <f t="shared" si="76"/>
        <v>4.4342918570276807E-2</v>
      </c>
      <c r="CC44" s="124">
        <f t="shared" si="76"/>
        <v>0.18686805642241916</v>
      </c>
      <c r="CD44" s="125">
        <f t="shared" si="76"/>
        <v>4.6361185983827491E-2</v>
      </c>
      <c r="CE44" s="126">
        <f t="shared" si="76"/>
        <v>0.10849395857307249</v>
      </c>
      <c r="CF44" s="123">
        <f t="shared" si="76"/>
        <v>8.8039128501556249E-2</v>
      </c>
      <c r="CG44" s="124">
        <f t="shared" si="76"/>
        <v>0.14214059726830774</v>
      </c>
      <c r="CH44" s="125">
        <f t="shared" si="76"/>
        <v>9.6921715184893786E-2</v>
      </c>
      <c r="CI44" s="123">
        <f t="shared" si="76"/>
        <v>6.1368906739343518E-2</v>
      </c>
      <c r="CJ44" s="129">
        <f t="shared" ref="CJ44" si="77">AB44/AB64</f>
        <v>8.4940712842007729E-2</v>
      </c>
      <c r="CK44" s="130">
        <f t="shared" ref="CK44" si="78">AC44/AC64</f>
        <v>8.6454606795931102E-2</v>
      </c>
    </row>
    <row r="45" spans="1:93" ht="13.5" thickBot="1" x14ac:dyDescent="0.25">
      <c r="A45" s="131" t="s">
        <v>21</v>
      </c>
      <c r="B45" s="167">
        <v>2619</v>
      </c>
      <c r="C45" s="168">
        <v>1042</v>
      </c>
      <c r="D45" s="169">
        <v>839</v>
      </c>
      <c r="E45" s="170">
        <v>816</v>
      </c>
      <c r="F45" s="167">
        <v>2416</v>
      </c>
      <c r="G45" s="171">
        <v>1172</v>
      </c>
      <c r="H45" s="169">
        <v>3146</v>
      </c>
      <c r="I45" s="170">
        <v>2177</v>
      </c>
      <c r="J45" s="167">
        <v>215</v>
      </c>
      <c r="K45" s="171">
        <v>820</v>
      </c>
      <c r="L45" s="169">
        <v>947</v>
      </c>
      <c r="M45" s="167">
        <v>2890</v>
      </c>
      <c r="N45" s="172">
        <v>2258</v>
      </c>
      <c r="O45" s="173">
        <v>3864</v>
      </c>
      <c r="P45" s="167">
        <v>1524</v>
      </c>
      <c r="Q45" s="171">
        <v>1652</v>
      </c>
      <c r="R45" s="169">
        <v>2028</v>
      </c>
      <c r="S45" s="170">
        <v>1427</v>
      </c>
      <c r="T45" s="167">
        <v>222</v>
      </c>
      <c r="U45" s="171">
        <v>1024</v>
      </c>
      <c r="V45" s="169">
        <v>816</v>
      </c>
      <c r="W45" s="170">
        <v>2327</v>
      </c>
      <c r="X45" s="167">
        <v>1384</v>
      </c>
      <c r="Y45" s="171">
        <v>1464</v>
      </c>
      <c r="Z45" s="169">
        <v>3077</v>
      </c>
      <c r="AA45" s="167">
        <v>2239</v>
      </c>
      <c r="AB45" s="151">
        <f t="shared" si="64"/>
        <v>21491</v>
      </c>
      <c r="AC45" s="152">
        <f t="shared" si="65"/>
        <v>22914</v>
      </c>
      <c r="AE45" t="s">
        <v>85</v>
      </c>
      <c r="BI45" s="131" t="s">
        <v>21</v>
      </c>
      <c r="BJ45" s="123">
        <f t="shared" ref="BJ45:CI45" si="79">B45/B64</f>
        <v>9.5814736225945704E-2</v>
      </c>
      <c r="BK45" s="124">
        <f t="shared" si="79"/>
        <v>3.9152325843540996E-2</v>
      </c>
      <c r="BL45" s="125">
        <f t="shared" si="79"/>
        <v>6.7957233111939089E-2</v>
      </c>
      <c r="BM45" s="126">
        <f t="shared" si="79"/>
        <v>6.4282338112494092E-2</v>
      </c>
      <c r="BN45" s="123">
        <f t="shared" si="79"/>
        <v>8.6545350336724461E-2</v>
      </c>
      <c r="BO45" s="124">
        <f t="shared" si="79"/>
        <v>4.823839315113599E-2</v>
      </c>
      <c r="BP45" s="125">
        <f t="shared" si="79"/>
        <v>8.0847017706165036E-2</v>
      </c>
      <c r="BQ45" s="126">
        <f t="shared" si="79"/>
        <v>5.1749548350290005E-2</v>
      </c>
      <c r="BR45" s="123">
        <f t="shared" si="79"/>
        <v>3.6453034927093932E-2</v>
      </c>
      <c r="BS45" s="124">
        <f t="shared" si="79"/>
        <v>0.12364294330518698</v>
      </c>
      <c r="BT45" s="125">
        <f t="shared" si="79"/>
        <v>4.0535913021145453E-2</v>
      </c>
      <c r="BU45" s="123">
        <f t="shared" si="79"/>
        <v>0.12513531067330591</v>
      </c>
      <c r="BV45" s="127">
        <f t="shared" si="79"/>
        <v>5.5715942458114343E-2</v>
      </c>
      <c r="BW45" s="128">
        <f t="shared" si="79"/>
        <v>9.4824412869027458E-2</v>
      </c>
      <c r="BX45" s="123">
        <f t="shared" si="79"/>
        <v>7.0814553227080523E-2</v>
      </c>
      <c r="BY45" s="124">
        <f t="shared" si="79"/>
        <v>7.6701643606648717E-2</v>
      </c>
      <c r="BZ45" s="125">
        <f t="shared" si="79"/>
        <v>8.1530915815711189E-2</v>
      </c>
      <c r="CA45" s="126">
        <f t="shared" si="79"/>
        <v>5.5107163545085922E-2</v>
      </c>
      <c r="CB45" s="123">
        <f t="shared" si="79"/>
        <v>2.9830690674549853E-2</v>
      </c>
      <c r="CC45" s="124">
        <f t="shared" si="79"/>
        <v>0.12782424166770689</v>
      </c>
      <c r="CD45" s="125">
        <f t="shared" si="79"/>
        <v>3.3837860252954592E-2</v>
      </c>
      <c r="CE45" s="126">
        <f t="shared" si="79"/>
        <v>8.3680955120828543E-2</v>
      </c>
      <c r="CF45" s="123">
        <f t="shared" si="79"/>
        <v>6.8376068376068383E-2</v>
      </c>
      <c r="CG45" s="124">
        <f t="shared" si="79"/>
        <v>0.11297167991357358</v>
      </c>
      <c r="CH45" s="125">
        <f t="shared" si="79"/>
        <v>7.5654012588512981E-2</v>
      </c>
      <c r="CI45" s="123">
        <f t="shared" si="79"/>
        <v>5.352745702742117E-2</v>
      </c>
      <c r="CJ45" s="129">
        <f t="shared" ref="CJ45" si="80">AB45/AB64</f>
        <v>6.8190543880746662E-2</v>
      </c>
      <c r="CK45" s="130">
        <f t="shared" ref="CK45" si="81">AC45/AC64</f>
        <v>7.2930856684532822E-2</v>
      </c>
    </row>
    <row r="46" spans="1:93" ht="14.25" thickTop="1" thickBot="1" x14ac:dyDescent="0.25">
      <c r="A46" s="139" t="s">
        <v>22</v>
      </c>
      <c r="B46" s="174">
        <v>1858</v>
      </c>
      <c r="C46" s="175">
        <v>1060</v>
      </c>
      <c r="D46" s="176">
        <v>686</v>
      </c>
      <c r="E46" s="177">
        <v>633</v>
      </c>
      <c r="F46" s="174">
        <v>2022</v>
      </c>
      <c r="G46" s="178">
        <v>857</v>
      </c>
      <c r="H46" s="176">
        <v>2536</v>
      </c>
      <c r="I46" s="177">
        <v>1704</v>
      </c>
      <c r="J46" s="174">
        <v>254</v>
      </c>
      <c r="K46" s="178">
        <v>702</v>
      </c>
      <c r="L46" s="176">
        <v>758</v>
      </c>
      <c r="M46" s="174">
        <v>2188</v>
      </c>
      <c r="N46" s="179">
        <v>1864</v>
      </c>
      <c r="O46" s="180">
        <v>2982</v>
      </c>
      <c r="P46" s="174">
        <v>1112</v>
      </c>
      <c r="Q46" s="178">
        <v>1253</v>
      </c>
      <c r="R46" s="176">
        <v>1615</v>
      </c>
      <c r="S46" s="177">
        <v>1218</v>
      </c>
      <c r="T46" s="174">
        <v>225</v>
      </c>
      <c r="U46" s="178">
        <v>471</v>
      </c>
      <c r="V46" s="176">
        <v>709</v>
      </c>
      <c r="W46" s="177">
        <v>1828</v>
      </c>
      <c r="X46" s="174">
        <v>1132</v>
      </c>
      <c r="Y46" s="178">
        <v>938</v>
      </c>
      <c r="Z46" s="176">
        <v>2553</v>
      </c>
      <c r="AA46" s="174">
        <v>2091</v>
      </c>
      <c r="AB46" s="151">
        <f t="shared" si="64"/>
        <v>17324</v>
      </c>
      <c r="AC46" s="152">
        <f t="shared" si="65"/>
        <v>17925</v>
      </c>
      <c r="AE46" s="275" t="s">
        <v>0</v>
      </c>
      <c r="AF46" s="269" t="s">
        <v>1</v>
      </c>
      <c r="AG46" s="270"/>
      <c r="AH46" s="269" t="s">
        <v>2</v>
      </c>
      <c r="AI46" s="270"/>
      <c r="AJ46" s="269" t="s">
        <v>3</v>
      </c>
      <c r="AK46" s="270"/>
      <c r="AL46" s="269" t="s">
        <v>4</v>
      </c>
      <c r="AM46" s="270"/>
      <c r="AN46" s="269" t="s">
        <v>5</v>
      </c>
      <c r="AO46" s="270"/>
      <c r="AP46" s="269" t="s">
        <v>6</v>
      </c>
      <c r="AQ46" s="270"/>
      <c r="AR46" s="269" t="s">
        <v>7</v>
      </c>
      <c r="AS46" s="270"/>
      <c r="AT46" s="269" t="s">
        <v>8</v>
      </c>
      <c r="AU46" s="270"/>
      <c r="AV46" s="269" t="s">
        <v>9</v>
      </c>
      <c r="AW46" s="270"/>
      <c r="AX46" s="269" t="s">
        <v>10</v>
      </c>
      <c r="AY46" s="270"/>
      <c r="AZ46" s="269" t="s">
        <v>11</v>
      </c>
      <c r="BA46" s="270"/>
      <c r="BB46" s="269" t="s">
        <v>12</v>
      </c>
      <c r="BC46" s="270"/>
      <c r="BD46" s="271" t="s">
        <v>40</v>
      </c>
      <c r="BE46" s="272"/>
      <c r="BF46" s="273" t="s">
        <v>41</v>
      </c>
      <c r="BG46" s="274"/>
      <c r="BI46" s="139" t="s">
        <v>22</v>
      </c>
      <c r="BJ46" s="123">
        <f t="shared" ref="BJ46:CI46" si="82">B46/B64</f>
        <v>6.7973951854832806E-2</v>
      </c>
      <c r="BK46" s="124">
        <f t="shared" si="82"/>
        <v>3.9828661606673178E-2</v>
      </c>
      <c r="BL46" s="125">
        <f t="shared" si="82"/>
        <v>5.556455532156164E-2</v>
      </c>
      <c r="BM46" s="126">
        <f t="shared" si="82"/>
        <v>4.9866078462265637E-2</v>
      </c>
      <c r="BN46" s="123">
        <f t="shared" si="82"/>
        <v>7.2431580455652678E-2</v>
      </c>
      <c r="BO46" s="124">
        <f t="shared" si="82"/>
        <v>3.5273296015805068E-2</v>
      </c>
      <c r="BP46" s="125">
        <f t="shared" si="82"/>
        <v>6.5171022537455353E-2</v>
      </c>
      <c r="BQ46" s="126">
        <f t="shared" si="82"/>
        <v>4.0505847675192545E-2</v>
      </c>
      <c r="BR46" s="123">
        <f t="shared" si="82"/>
        <v>4.3065445913869106E-2</v>
      </c>
      <c r="BS46" s="124">
        <f t="shared" si="82"/>
        <v>0.10585042219541617</v>
      </c>
      <c r="BT46" s="125">
        <f t="shared" si="82"/>
        <v>3.2445852238678193E-2</v>
      </c>
      <c r="BU46" s="123">
        <f t="shared" si="82"/>
        <v>9.4739121021866199E-2</v>
      </c>
      <c r="BV46" s="127">
        <f t="shared" si="82"/>
        <v>4.5994028672243198E-2</v>
      </c>
      <c r="BW46" s="128">
        <f t="shared" si="82"/>
        <v>7.3179709931532055E-2</v>
      </c>
      <c r="BX46" s="123">
        <f t="shared" si="82"/>
        <v>5.1670461409785789E-2</v>
      </c>
      <c r="BY46" s="124">
        <f t="shared" si="82"/>
        <v>5.817624663385644E-2</v>
      </c>
      <c r="BZ46" s="125">
        <f t="shared" si="82"/>
        <v>6.4927233255608272E-2</v>
      </c>
      <c r="CA46" s="126">
        <f t="shared" si="82"/>
        <v>4.7036107356632557E-2</v>
      </c>
      <c r="CB46" s="123">
        <f t="shared" si="82"/>
        <v>3.0233808116097823E-2</v>
      </c>
      <c r="CC46" s="124">
        <f t="shared" si="82"/>
        <v>5.8794158032705032E-2</v>
      </c>
      <c r="CD46" s="125">
        <f t="shared" si="82"/>
        <v>2.9400787891353929E-2</v>
      </c>
      <c r="CE46" s="126">
        <f t="shared" si="82"/>
        <v>6.5736478711162255E-2</v>
      </c>
      <c r="CF46" s="123">
        <f t="shared" si="82"/>
        <v>5.5926090608171532E-2</v>
      </c>
      <c r="CG46" s="124">
        <f t="shared" si="82"/>
        <v>7.2382128250636626E-2</v>
      </c>
      <c r="CH46" s="125">
        <f t="shared" si="82"/>
        <v>6.2770456333595598E-2</v>
      </c>
      <c r="CI46" s="123">
        <f t="shared" si="82"/>
        <v>4.9989241913504984E-2</v>
      </c>
      <c r="CJ46" s="129">
        <f t="shared" ref="CJ46" si="83">AB46/AB64</f>
        <v>5.4968730268021744E-2</v>
      </c>
      <c r="CK46" s="130">
        <f t="shared" ref="CK46" si="84">AC46/AC64</f>
        <v>5.7051828841330671E-2</v>
      </c>
    </row>
    <row r="47" spans="1:93" ht="15" thickTop="1" thickBot="1" x14ac:dyDescent="0.3">
      <c r="A47" s="131" t="s">
        <v>23</v>
      </c>
      <c r="B47" s="167">
        <v>1377</v>
      </c>
      <c r="C47" s="168">
        <v>1024</v>
      </c>
      <c r="D47" s="169">
        <v>508</v>
      </c>
      <c r="E47" s="170">
        <v>526</v>
      </c>
      <c r="F47" s="167">
        <v>1661</v>
      </c>
      <c r="G47" s="171">
        <v>818</v>
      </c>
      <c r="H47" s="169">
        <v>2084</v>
      </c>
      <c r="I47" s="170">
        <v>1783</v>
      </c>
      <c r="J47" s="167">
        <v>223</v>
      </c>
      <c r="K47" s="171">
        <v>528</v>
      </c>
      <c r="L47" s="169">
        <v>710</v>
      </c>
      <c r="M47" s="167">
        <v>1369</v>
      </c>
      <c r="N47" s="172">
        <v>1682</v>
      </c>
      <c r="O47" s="173">
        <v>2105</v>
      </c>
      <c r="P47" s="167">
        <v>952</v>
      </c>
      <c r="Q47" s="171">
        <v>953</v>
      </c>
      <c r="R47" s="169">
        <v>1356</v>
      </c>
      <c r="S47" s="170">
        <v>1269</v>
      </c>
      <c r="T47" s="167">
        <v>236</v>
      </c>
      <c r="U47" s="171">
        <v>396</v>
      </c>
      <c r="V47" s="169">
        <v>705</v>
      </c>
      <c r="W47" s="170">
        <v>1629</v>
      </c>
      <c r="X47" s="167">
        <v>802</v>
      </c>
      <c r="Y47" s="171">
        <v>637</v>
      </c>
      <c r="Z47" s="169">
        <v>2088</v>
      </c>
      <c r="AA47" s="167">
        <v>2223</v>
      </c>
      <c r="AB47" s="151">
        <f t="shared" si="64"/>
        <v>14384</v>
      </c>
      <c r="AC47" s="152">
        <f t="shared" si="65"/>
        <v>15260</v>
      </c>
      <c r="AE47" s="276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5.0376820077559087E-2</v>
      </c>
      <c r="BK47" s="124">
        <f t="shared" si="85"/>
        <v>3.8475990080408806E-2</v>
      </c>
      <c r="BL47" s="125">
        <f t="shared" si="85"/>
        <v>4.1146930179815328E-2</v>
      </c>
      <c r="BM47" s="126">
        <f t="shared" si="85"/>
        <v>4.1436899322514577E-2</v>
      </c>
      <c r="BN47" s="123">
        <f t="shared" si="85"/>
        <v>5.9499928356498068E-2</v>
      </c>
      <c r="BO47" s="124">
        <f t="shared" si="85"/>
        <v>3.366809351333553E-2</v>
      </c>
      <c r="BP47" s="125">
        <f t="shared" si="85"/>
        <v>5.355536710096883E-2</v>
      </c>
      <c r="BQ47" s="126">
        <f t="shared" si="85"/>
        <v>4.2383759627270132E-2</v>
      </c>
      <c r="BR47" s="123">
        <f t="shared" si="85"/>
        <v>3.7809426924381148E-2</v>
      </c>
      <c r="BS47" s="124">
        <f t="shared" si="85"/>
        <v>7.9613992762364291E-2</v>
      </c>
      <c r="BT47" s="125">
        <f t="shared" si="85"/>
        <v>3.039123362725794E-2</v>
      </c>
      <c r="BU47" s="123">
        <f t="shared" si="85"/>
        <v>5.9276899761853213E-2</v>
      </c>
      <c r="BV47" s="127">
        <f t="shared" si="85"/>
        <v>4.1503195400597132E-2</v>
      </c>
      <c r="BW47" s="128">
        <f t="shared" si="85"/>
        <v>5.1657709391641514E-2</v>
      </c>
      <c r="BX47" s="123">
        <f t="shared" si="85"/>
        <v>4.4235862645787834E-2</v>
      </c>
      <c r="BY47" s="124">
        <f t="shared" si="85"/>
        <v>4.4247376729501346E-2</v>
      </c>
      <c r="BZ47" s="125">
        <f t="shared" si="85"/>
        <v>5.4514754361984399E-2</v>
      </c>
      <c r="CA47" s="126">
        <f t="shared" si="85"/>
        <v>4.9005599536590075E-2</v>
      </c>
      <c r="CB47" s="123">
        <f t="shared" si="85"/>
        <v>3.1711905401773717E-2</v>
      </c>
      <c r="CC47" s="124">
        <f t="shared" si="85"/>
        <v>4.943203095743353E-2</v>
      </c>
      <c r="CD47" s="125">
        <f t="shared" si="85"/>
        <v>2.9234916027368857E-2</v>
      </c>
      <c r="CE47" s="126">
        <f t="shared" si="85"/>
        <v>5.8580264672036822E-2</v>
      </c>
      <c r="CF47" s="123">
        <f t="shared" si="85"/>
        <v>3.9622548293068521E-2</v>
      </c>
      <c r="CG47" s="124">
        <f t="shared" si="85"/>
        <v>4.915502739408905E-2</v>
      </c>
      <c r="CH47" s="125">
        <f t="shared" si="85"/>
        <v>5.1337529504327302E-2</v>
      </c>
      <c r="CI47" s="123">
        <f t="shared" si="85"/>
        <v>5.3144947285376172E-2</v>
      </c>
      <c r="CJ47" s="129">
        <f t="shared" ref="CJ47" si="86">AB47/AB64</f>
        <v>4.5640164868115028E-2</v>
      </c>
      <c r="CK47" s="130">
        <f t="shared" ref="CK47" si="87">AC47/AC64</f>
        <v>4.8569646199090988E-2</v>
      </c>
    </row>
    <row r="48" spans="1:93" ht="13.5" thickTop="1" x14ac:dyDescent="0.2">
      <c r="A48" s="139" t="s">
        <v>24</v>
      </c>
      <c r="B48" s="181">
        <v>1191</v>
      </c>
      <c r="C48" s="175">
        <v>1124</v>
      </c>
      <c r="D48" s="176">
        <v>552</v>
      </c>
      <c r="E48" s="177">
        <v>486</v>
      </c>
      <c r="F48" s="174">
        <v>1563</v>
      </c>
      <c r="G48" s="178">
        <v>782</v>
      </c>
      <c r="H48" s="176">
        <v>2046</v>
      </c>
      <c r="I48" s="177">
        <v>1564</v>
      </c>
      <c r="J48" s="174">
        <v>272</v>
      </c>
      <c r="K48" s="178">
        <v>375</v>
      </c>
      <c r="L48" s="176">
        <v>829</v>
      </c>
      <c r="M48" s="174">
        <v>1253</v>
      </c>
      <c r="N48" s="179">
        <v>1679</v>
      </c>
      <c r="O48" s="182">
        <v>2030</v>
      </c>
      <c r="P48" s="174">
        <v>879</v>
      </c>
      <c r="Q48" s="178">
        <v>785</v>
      </c>
      <c r="R48" s="176">
        <v>1318</v>
      </c>
      <c r="S48" s="177">
        <v>1128</v>
      </c>
      <c r="T48" s="174">
        <v>246</v>
      </c>
      <c r="U48" s="178">
        <v>307</v>
      </c>
      <c r="V48" s="176">
        <v>678</v>
      </c>
      <c r="W48" s="183">
        <v>1380</v>
      </c>
      <c r="X48" s="174">
        <v>789</v>
      </c>
      <c r="Y48" s="178">
        <v>514</v>
      </c>
      <c r="Z48" s="176">
        <v>2094</v>
      </c>
      <c r="AA48" s="174">
        <v>1841</v>
      </c>
      <c r="AB48" s="151">
        <f t="shared" si="64"/>
        <v>14136</v>
      </c>
      <c r="AC48" s="152">
        <f t="shared" si="65"/>
        <v>13569</v>
      </c>
      <c r="AE48" s="224" t="str">
        <f>$AE$17</f>
        <v>17:00 - 17:59</v>
      </c>
      <c r="AF48" s="120">
        <f t="shared" ref="AF48:AU49" si="88">SUMIF($A$9:$A$32,$AE48,B$40:B$63)</f>
        <v>1463</v>
      </c>
      <c r="AG48" s="164">
        <f t="shared" si="88"/>
        <v>3399</v>
      </c>
      <c r="AH48" s="121">
        <f t="shared" si="88"/>
        <v>1142</v>
      </c>
      <c r="AI48" s="159">
        <f t="shared" si="88"/>
        <v>1189</v>
      </c>
      <c r="AJ48" s="120">
        <f t="shared" si="88"/>
        <v>1387</v>
      </c>
      <c r="AK48" s="122">
        <f t="shared" si="88"/>
        <v>2752</v>
      </c>
      <c r="AL48" s="121">
        <f t="shared" si="88"/>
        <v>2430</v>
      </c>
      <c r="AM48" s="159">
        <f t="shared" si="88"/>
        <v>4483</v>
      </c>
      <c r="AN48" s="120">
        <f t="shared" si="88"/>
        <v>944</v>
      </c>
      <c r="AO48" s="122">
        <f t="shared" si="88"/>
        <v>256</v>
      </c>
      <c r="AP48" s="121">
        <f t="shared" si="88"/>
        <v>3092</v>
      </c>
      <c r="AQ48" s="120">
        <f t="shared" si="88"/>
        <v>836</v>
      </c>
      <c r="AR48" s="158">
        <f t="shared" si="88"/>
        <v>4066</v>
      </c>
      <c r="AS48" s="160">
        <f t="shared" si="88"/>
        <v>2519</v>
      </c>
      <c r="AT48" s="120">
        <f t="shared" si="88"/>
        <v>2054</v>
      </c>
      <c r="AU48" s="122">
        <f t="shared" si="88"/>
        <v>1786</v>
      </c>
      <c r="AV48" s="121">
        <f t="shared" ref="AP48:BE49" si="89">SUMIF($A$9:$A$32,$AE48,R$40:R$63)</f>
        <v>1758</v>
      </c>
      <c r="AW48" s="159">
        <f t="shared" si="89"/>
        <v>2486</v>
      </c>
      <c r="AX48" s="120">
        <f t="shared" si="89"/>
        <v>1342</v>
      </c>
      <c r="AY48" s="122">
        <f t="shared" si="89"/>
        <v>256</v>
      </c>
      <c r="AZ48" s="121">
        <f t="shared" si="89"/>
        <v>3007</v>
      </c>
      <c r="BA48" s="159">
        <f t="shared" si="89"/>
        <v>1634</v>
      </c>
      <c r="BB48" s="120">
        <f t="shared" si="89"/>
        <v>2160</v>
      </c>
      <c r="BC48" s="122">
        <f t="shared" si="89"/>
        <v>726</v>
      </c>
      <c r="BD48" s="21">
        <f t="shared" si="89"/>
        <v>3051</v>
      </c>
      <c r="BE48" s="163">
        <f t="shared" si="89"/>
        <v>4365</v>
      </c>
      <c r="BF48" s="149">
        <f>AF48+AH48+AJ48+AL48+AN48+AP48+AR48+AT48+AV48+AX48+AZ48+BB48+BD48</f>
        <v>27896</v>
      </c>
      <c r="BG48" s="150">
        <f>AG48+AI48+AK48+AM48+AO48+AQ48+AS48+AU48+AW48+AY48+BA48+BC48+BE48</f>
        <v>26687</v>
      </c>
      <c r="BI48" s="139" t="s">
        <v>24</v>
      </c>
      <c r="BJ48" s="123">
        <f t="shared" ref="BJ48:CI48" si="90">B48/B64</f>
        <v>4.3572107997365918E-2</v>
      </c>
      <c r="BK48" s="124">
        <f t="shared" si="90"/>
        <v>4.2233410986698729E-2</v>
      </c>
      <c r="BL48" s="125">
        <f t="shared" si="90"/>
        <v>4.4710837518224529E-2</v>
      </c>
      <c r="BM48" s="126">
        <f t="shared" si="90"/>
        <v>3.8285804317000155E-2</v>
      </c>
      <c r="BN48" s="123">
        <f t="shared" si="90"/>
        <v>5.598939676171371E-2</v>
      </c>
      <c r="BO48" s="124">
        <f t="shared" si="90"/>
        <v>3.2186368126440566E-2</v>
      </c>
      <c r="BP48" s="125">
        <f t="shared" si="90"/>
        <v>5.2578829697016424E-2</v>
      </c>
      <c r="BQ48" s="126">
        <f t="shared" si="90"/>
        <v>3.717790244366264E-2</v>
      </c>
      <c r="BR48" s="123">
        <f t="shared" si="90"/>
        <v>4.6117327907765342E-2</v>
      </c>
      <c r="BS48" s="124">
        <f t="shared" si="90"/>
        <v>5.6544028950542821E-2</v>
      </c>
      <c r="BT48" s="125">
        <f t="shared" si="90"/>
        <v>3.5484975601403991E-2</v>
      </c>
      <c r="BU48" s="123">
        <f t="shared" si="90"/>
        <v>5.425416756873782E-2</v>
      </c>
      <c r="BV48" s="127">
        <f t="shared" si="90"/>
        <v>4.1429170676339229E-2</v>
      </c>
      <c r="BW48" s="128">
        <f t="shared" si="90"/>
        <v>4.9817173427568771E-2</v>
      </c>
      <c r="BX48" s="123">
        <f t="shared" si="90"/>
        <v>4.0843826959713767E-2</v>
      </c>
      <c r="BY48" s="124">
        <f t="shared" si="90"/>
        <v>3.6447209583062495E-2</v>
      </c>
      <c r="BZ48" s="125">
        <f t="shared" si="90"/>
        <v>5.2987054755970091E-2</v>
      </c>
      <c r="CA48" s="126">
        <f t="shared" si="90"/>
        <v>4.3560532921413403E-2</v>
      </c>
      <c r="CB48" s="123">
        <f t="shared" si="90"/>
        <v>3.3055630206933619E-2</v>
      </c>
      <c r="CC48" s="124">
        <f t="shared" si="90"/>
        <v>3.8322306828111344E-2</v>
      </c>
      <c r="CD48" s="125">
        <f t="shared" si="90"/>
        <v>2.8115280945469626E-2</v>
      </c>
      <c r="CE48" s="126">
        <f t="shared" si="90"/>
        <v>4.9626006904487915E-2</v>
      </c>
      <c r="CF48" s="123">
        <f t="shared" si="90"/>
        <v>3.898028753520083E-2</v>
      </c>
      <c r="CG48" s="124">
        <f t="shared" si="90"/>
        <v>3.9663554286596188E-2</v>
      </c>
      <c r="CH48" s="125">
        <f t="shared" si="90"/>
        <v>5.1485051140833987E-2</v>
      </c>
      <c r="CI48" s="123">
        <f t="shared" si="90"/>
        <v>4.4012527194051972E-2</v>
      </c>
      <c r="CJ48" s="129">
        <f t="shared" ref="CJ48" si="91">AB48/AB64</f>
        <v>4.4853265473837181E-2</v>
      </c>
      <c r="CK48" s="130">
        <f t="shared" ref="CK48" si="92">AC48/AC64</f>
        <v>4.3187518301144541E-2</v>
      </c>
    </row>
    <row r="49" spans="1:89" x14ac:dyDescent="0.2">
      <c r="A49" s="131" t="s">
        <v>25</v>
      </c>
      <c r="B49" s="184">
        <v>1191</v>
      </c>
      <c r="C49" s="168">
        <v>1122</v>
      </c>
      <c r="D49" s="169">
        <v>593</v>
      </c>
      <c r="E49" s="170">
        <v>478</v>
      </c>
      <c r="F49" s="167">
        <v>1424</v>
      </c>
      <c r="G49" s="171">
        <v>864</v>
      </c>
      <c r="H49" s="169">
        <v>2020</v>
      </c>
      <c r="I49" s="170">
        <v>1966</v>
      </c>
      <c r="J49" s="167">
        <v>249</v>
      </c>
      <c r="K49" s="168">
        <v>303</v>
      </c>
      <c r="L49" s="169">
        <v>769</v>
      </c>
      <c r="M49" s="167">
        <v>1257</v>
      </c>
      <c r="N49" s="172">
        <v>1590</v>
      </c>
      <c r="O49" s="185">
        <v>1936</v>
      </c>
      <c r="P49" s="167">
        <v>970</v>
      </c>
      <c r="Q49" s="168">
        <v>727</v>
      </c>
      <c r="R49" s="169">
        <v>1141</v>
      </c>
      <c r="S49" s="170">
        <v>1021</v>
      </c>
      <c r="T49" s="176">
        <v>189</v>
      </c>
      <c r="U49" s="167">
        <v>269</v>
      </c>
      <c r="V49" s="169">
        <v>729</v>
      </c>
      <c r="W49" s="186">
        <v>1368</v>
      </c>
      <c r="X49" s="167">
        <v>808</v>
      </c>
      <c r="Y49" s="171">
        <v>430</v>
      </c>
      <c r="Z49" s="169">
        <v>2053</v>
      </c>
      <c r="AA49" s="167">
        <v>2303</v>
      </c>
      <c r="AB49" s="151">
        <f t="shared" si="64"/>
        <v>13726</v>
      </c>
      <c r="AC49" s="152">
        <f t="shared" si="65"/>
        <v>14044</v>
      </c>
      <c r="AE49" s="226" t="str">
        <f>$AE$18</f>
        <v>18:00 - 18:59</v>
      </c>
      <c r="AF49" s="120">
        <f t="shared" si="88"/>
        <v>1607</v>
      </c>
      <c r="AG49" s="168">
        <f t="shared" si="88"/>
        <v>3391</v>
      </c>
      <c r="AH49" s="169">
        <f t="shared" si="88"/>
        <v>900</v>
      </c>
      <c r="AI49" s="170">
        <f t="shared" si="88"/>
        <v>1273</v>
      </c>
      <c r="AJ49" s="167">
        <f t="shared" si="88"/>
        <v>1231</v>
      </c>
      <c r="AK49" s="171">
        <f t="shared" si="88"/>
        <v>2690</v>
      </c>
      <c r="AL49" s="169">
        <f t="shared" si="88"/>
        <v>2424</v>
      </c>
      <c r="AM49" s="170">
        <f t="shared" si="88"/>
        <v>4698</v>
      </c>
      <c r="AN49" s="167">
        <f t="shared" si="88"/>
        <v>673</v>
      </c>
      <c r="AO49" s="171">
        <f t="shared" si="88"/>
        <v>300</v>
      </c>
      <c r="AP49" s="169">
        <f t="shared" si="89"/>
        <v>3167</v>
      </c>
      <c r="AQ49" s="167">
        <f t="shared" si="89"/>
        <v>803</v>
      </c>
      <c r="AR49" s="172">
        <f t="shared" si="89"/>
        <v>3936</v>
      </c>
      <c r="AS49" s="173">
        <f t="shared" si="89"/>
        <v>2503</v>
      </c>
      <c r="AT49" s="167">
        <f t="shared" si="89"/>
        <v>1802</v>
      </c>
      <c r="AU49" s="171">
        <f t="shared" si="89"/>
        <v>1871</v>
      </c>
      <c r="AV49" s="169">
        <f t="shared" si="89"/>
        <v>1854</v>
      </c>
      <c r="AW49" s="170">
        <f t="shared" si="89"/>
        <v>2572</v>
      </c>
      <c r="AX49" s="167">
        <f t="shared" si="89"/>
        <v>1293</v>
      </c>
      <c r="AY49" s="171">
        <f t="shared" si="89"/>
        <v>252</v>
      </c>
      <c r="AZ49" s="169">
        <f t="shared" si="89"/>
        <v>3190</v>
      </c>
      <c r="BA49" s="170">
        <f t="shared" si="89"/>
        <v>1501</v>
      </c>
      <c r="BB49" s="167">
        <f t="shared" si="89"/>
        <v>2029</v>
      </c>
      <c r="BC49" s="171">
        <f t="shared" si="89"/>
        <v>856</v>
      </c>
      <c r="BD49" s="169">
        <f t="shared" si="89"/>
        <v>2780</v>
      </c>
      <c r="BE49" s="167">
        <f t="shared" si="89"/>
        <v>4160</v>
      </c>
      <c r="BF49" s="151">
        <f>SUM(AF49,AH49,AJ49,AL49,AN49,AP49,AR49,AT49,AV49,AX49,AZ49,BB49,BD49)</f>
        <v>26886</v>
      </c>
      <c r="BG49" s="152">
        <f>SUM(AG49,AI49,AK49,AM49,AO49,AQ49,AS49,AU49,AW49,AY49,BA49,BC49,BE49)</f>
        <v>26870</v>
      </c>
      <c r="BI49" s="131" t="s">
        <v>25</v>
      </c>
      <c r="BJ49" s="123">
        <f t="shared" ref="BJ49:CI49" si="93">B49/B64</f>
        <v>4.3572107997365918E-2</v>
      </c>
      <c r="BK49" s="124">
        <f t="shared" si="93"/>
        <v>4.2158262568572934E-2</v>
      </c>
      <c r="BL49" s="125">
        <f t="shared" si="93"/>
        <v>4.8031751174469464E-2</v>
      </c>
      <c r="BM49" s="126">
        <f t="shared" si="93"/>
        <v>3.7655585315897272E-2</v>
      </c>
      <c r="BN49" s="123">
        <f t="shared" si="93"/>
        <v>5.1010173377274683E-2</v>
      </c>
      <c r="BO49" s="124">
        <f t="shared" si="93"/>
        <v>3.5561409285479094E-2</v>
      </c>
      <c r="BP49" s="125">
        <f t="shared" si="93"/>
        <v>5.1910672525891093E-2</v>
      </c>
      <c r="BQ49" s="126">
        <f t="shared" si="93"/>
        <v>4.6733859465627081E-2</v>
      </c>
      <c r="BR49" s="123">
        <f t="shared" si="93"/>
        <v>4.22177009155646E-2</v>
      </c>
      <c r="BS49" s="124">
        <f t="shared" si="93"/>
        <v>4.5687575392038604E-2</v>
      </c>
      <c r="BT49" s="125">
        <f t="shared" si="93"/>
        <v>3.2916702337128671E-2</v>
      </c>
      <c r="BU49" s="123">
        <f t="shared" si="93"/>
        <v>5.4427365230569388E-2</v>
      </c>
      <c r="BV49" s="127">
        <f t="shared" si="93"/>
        <v>3.9233103856688135E-2</v>
      </c>
      <c r="BW49" s="128">
        <f t="shared" si="93"/>
        <v>4.7510368352597608E-2</v>
      </c>
      <c r="BX49" s="123">
        <f t="shared" si="93"/>
        <v>4.5072255006737602E-2</v>
      </c>
      <c r="BY49" s="124">
        <f t="shared" si="93"/>
        <v>3.3754294734887176E-2</v>
      </c>
      <c r="BZ49" s="125">
        <f t="shared" si="93"/>
        <v>4.5871190801640267E-2</v>
      </c>
      <c r="CA49" s="126">
        <f t="shared" si="93"/>
        <v>3.9428461092875074E-2</v>
      </c>
      <c r="CB49" s="123">
        <f t="shared" si="93"/>
        <v>2.5396398817522172E-2</v>
      </c>
      <c r="CC49" s="124">
        <f t="shared" si="93"/>
        <v>3.3578829109973785E-2</v>
      </c>
      <c r="CD49" s="125">
        <f t="shared" si="93"/>
        <v>3.0230147211279288E-2</v>
      </c>
      <c r="CE49" s="126">
        <f t="shared" si="93"/>
        <v>4.9194476409666281E-2</v>
      </c>
      <c r="CF49" s="123">
        <f t="shared" si="93"/>
        <v>3.9918976335161303E-2</v>
      </c>
      <c r="CG49" s="124">
        <f t="shared" si="93"/>
        <v>3.318157265221082E-2</v>
      </c>
      <c r="CH49" s="125">
        <f t="shared" si="93"/>
        <v>5.0476986624704956E-2</v>
      </c>
      <c r="CI49" s="123">
        <f t="shared" si="93"/>
        <v>5.5057495995601141E-2</v>
      </c>
      <c r="CJ49" s="129">
        <f t="shared" ref="CJ49" si="94">AB49/AB64</f>
        <v>4.3552343088135909E-2</v>
      </c>
      <c r="CK49" s="130">
        <f t="shared" ref="CK49" si="95">AC49/AC64</f>
        <v>4.4699351980342979E-2</v>
      </c>
    </row>
    <row r="50" spans="1:89" ht="13.5" thickBot="1" x14ac:dyDescent="0.25">
      <c r="A50" s="139" t="s">
        <v>26</v>
      </c>
      <c r="B50" s="181">
        <v>1084</v>
      </c>
      <c r="C50" s="175">
        <v>1117</v>
      </c>
      <c r="D50" s="176">
        <v>491</v>
      </c>
      <c r="E50" s="177">
        <v>583</v>
      </c>
      <c r="F50" s="174">
        <v>1278</v>
      </c>
      <c r="G50" s="178">
        <v>830</v>
      </c>
      <c r="H50" s="176">
        <v>1809</v>
      </c>
      <c r="I50" s="177">
        <v>1853</v>
      </c>
      <c r="J50" s="174">
        <v>267</v>
      </c>
      <c r="K50" s="175">
        <v>258</v>
      </c>
      <c r="L50" s="176">
        <v>827</v>
      </c>
      <c r="M50" s="174">
        <v>1012</v>
      </c>
      <c r="N50" s="179">
        <v>1509</v>
      </c>
      <c r="O50" s="182">
        <v>1546</v>
      </c>
      <c r="P50" s="174">
        <v>884</v>
      </c>
      <c r="Q50" s="175">
        <v>770</v>
      </c>
      <c r="R50" s="176">
        <v>1143</v>
      </c>
      <c r="S50" s="177">
        <v>1021</v>
      </c>
      <c r="T50" s="174">
        <v>176</v>
      </c>
      <c r="U50" s="178">
        <v>283</v>
      </c>
      <c r="V50" s="176">
        <v>730</v>
      </c>
      <c r="W50" s="183">
        <v>1289</v>
      </c>
      <c r="X50" s="174">
        <v>687</v>
      </c>
      <c r="Y50" s="178">
        <v>451</v>
      </c>
      <c r="Z50" s="176">
        <v>1981</v>
      </c>
      <c r="AA50" s="174">
        <v>2127</v>
      </c>
      <c r="AB50" s="151">
        <f t="shared" si="64"/>
        <v>12866</v>
      </c>
      <c r="AC50" s="152">
        <f t="shared" si="65"/>
        <v>13140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3.9657569327577379E-2</v>
      </c>
      <c r="BK50" s="124">
        <f t="shared" si="96"/>
        <v>4.1970391523258432E-2</v>
      </c>
      <c r="BL50" s="125">
        <f t="shared" si="96"/>
        <v>3.9769965980884496E-2</v>
      </c>
      <c r="BM50" s="126">
        <f t="shared" si="96"/>
        <v>4.5927209705372618E-2</v>
      </c>
      <c r="BN50" s="123">
        <f t="shared" si="96"/>
        <v>4.5780197736065342E-2</v>
      </c>
      <c r="BO50" s="124">
        <f t="shared" si="96"/>
        <v>3.4162001975633849E-2</v>
      </c>
      <c r="BP50" s="125">
        <f t="shared" si="96"/>
        <v>4.6488320098681674E-2</v>
      </c>
      <c r="BQ50" s="126">
        <f t="shared" si="96"/>
        <v>4.4047732243035084E-2</v>
      </c>
      <c r="BR50" s="123">
        <f t="shared" si="96"/>
        <v>4.5269582909460836E-2</v>
      </c>
      <c r="BS50" s="124">
        <f t="shared" si="96"/>
        <v>3.890229191797346E-2</v>
      </c>
      <c r="BT50" s="125">
        <f t="shared" si="96"/>
        <v>3.5399366492594814E-2</v>
      </c>
      <c r="BU50" s="123">
        <f t="shared" si="96"/>
        <v>4.3819008443386015E-2</v>
      </c>
      <c r="BV50" s="127">
        <f t="shared" si="96"/>
        <v>3.7234436301724773E-2</v>
      </c>
      <c r="BW50" s="128">
        <f t="shared" si="96"/>
        <v>3.7939581339419375E-2</v>
      </c>
      <c r="BX50" s="123">
        <f t="shared" si="96"/>
        <v>4.1076158171088707E-2</v>
      </c>
      <c r="BY50" s="124">
        <f t="shared" si="96"/>
        <v>3.5750766087844742E-2</v>
      </c>
      <c r="BZ50" s="125">
        <f t="shared" si="96"/>
        <v>4.5951596044062071E-2</v>
      </c>
      <c r="CA50" s="126">
        <f t="shared" si="96"/>
        <v>3.9428461092875074E-2</v>
      </c>
      <c r="CB50" s="123">
        <f t="shared" si="96"/>
        <v>2.3649556570814297E-2</v>
      </c>
      <c r="CC50" s="124">
        <f t="shared" si="96"/>
        <v>3.5326426164024469E-2</v>
      </c>
      <c r="CD50" s="125">
        <f t="shared" si="96"/>
        <v>3.0271615177275554E-2</v>
      </c>
      <c r="CE50" s="126">
        <f t="shared" si="96"/>
        <v>4.6353567318757193E-2</v>
      </c>
      <c r="CF50" s="123">
        <f t="shared" si="96"/>
        <v>3.3941010819623536E-2</v>
      </c>
      <c r="CG50" s="124">
        <f t="shared" si="96"/>
        <v>3.4802068060807163E-2</v>
      </c>
      <c r="CH50" s="125">
        <f t="shared" si="96"/>
        <v>4.8706726986624704E-2</v>
      </c>
      <c r="CI50" s="123">
        <f t="shared" si="96"/>
        <v>5.0849888833106219E-2</v>
      </c>
      <c r="CJ50" s="129">
        <f t="shared" ref="CJ50" si="97">AB50/AB64</f>
        <v>4.0823579059591761E-2</v>
      </c>
      <c r="CK50" s="130">
        <f t="shared" ref="CK50" si="98">AC50/AC64</f>
        <v>4.1822093778247416E-2</v>
      </c>
    </row>
    <row r="51" spans="1:89" ht="14.25" thickTop="1" thickBot="1" x14ac:dyDescent="0.25">
      <c r="A51" s="131" t="s">
        <v>27</v>
      </c>
      <c r="B51" s="184">
        <v>939</v>
      </c>
      <c r="C51" s="168">
        <v>1189</v>
      </c>
      <c r="D51" s="169">
        <v>486</v>
      </c>
      <c r="E51" s="170">
        <v>558</v>
      </c>
      <c r="F51" s="167">
        <v>972</v>
      </c>
      <c r="G51" s="171">
        <v>998</v>
      </c>
      <c r="H51" s="169">
        <v>1764</v>
      </c>
      <c r="I51" s="170">
        <v>1824</v>
      </c>
      <c r="J51" s="167">
        <v>304</v>
      </c>
      <c r="K51" s="168">
        <v>211</v>
      </c>
      <c r="L51" s="169">
        <v>964</v>
      </c>
      <c r="M51" s="167">
        <v>827</v>
      </c>
      <c r="N51" s="172">
        <v>1698</v>
      </c>
      <c r="O51" s="185">
        <v>1554</v>
      </c>
      <c r="P51" s="167">
        <v>1043</v>
      </c>
      <c r="Q51" s="168">
        <v>726</v>
      </c>
      <c r="R51" s="169">
        <v>1102</v>
      </c>
      <c r="S51" s="170">
        <v>1055</v>
      </c>
      <c r="T51" s="167">
        <v>310</v>
      </c>
      <c r="U51" s="171">
        <v>213</v>
      </c>
      <c r="V51" s="169">
        <v>941</v>
      </c>
      <c r="W51" s="186">
        <v>1089</v>
      </c>
      <c r="X51" s="167">
        <v>724</v>
      </c>
      <c r="Y51" s="171">
        <v>398</v>
      </c>
      <c r="Z51" s="169">
        <v>1989</v>
      </c>
      <c r="AA51" s="167">
        <v>2038</v>
      </c>
      <c r="AB51" s="151">
        <f t="shared" si="64"/>
        <v>13236</v>
      </c>
      <c r="AC51" s="152">
        <f t="shared" si="65"/>
        <v>12680</v>
      </c>
      <c r="AE51" s="221" t="s">
        <v>13</v>
      </c>
      <c r="AF51" s="14">
        <f t="shared" ref="AF51:BG51" si="99">SUM(AF48:AF50)</f>
        <v>3070</v>
      </c>
      <c r="AG51" s="1">
        <f t="shared" si="99"/>
        <v>6790</v>
      </c>
      <c r="AH51" s="14">
        <f t="shared" si="99"/>
        <v>2042</v>
      </c>
      <c r="AI51" s="1">
        <f t="shared" si="99"/>
        <v>2462</v>
      </c>
      <c r="AJ51" s="14">
        <f t="shared" si="99"/>
        <v>2618</v>
      </c>
      <c r="AK51" s="1">
        <f t="shared" si="99"/>
        <v>5442</v>
      </c>
      <c r="AL51" s="14">
        <f t="shared" si="99"/>
        <v>4854</v>
      </c>
      <c r="AM51" s="1">
        <f t="shared" si="99"/>
        <v>9181</v>
      </c>
      <c r="AN51" s="14">
        <f t="shared" si="99"/>
        <v>1617</v>
      </c>
      <c r="AO51" s="1">
        <f t="shared" si="99"/>
        <v>556</v>
      </c>
      <c r="AP51" s="14">
        <f t="shared" si="99"/>
        <v>6259</v>
      </c>
      <c r="AQ51" s="1">
        <f t="shared" si="99"/>
        <v>1639</v>
      </c>
      <c r="AR51" s="14">
        <f t="shared" si="99"/>
        <v>8002</v>
      </c>
      <c r="AS51" s="1">
        <f t="shared" si="99"/>
        <v>5022</v>
      </c>
      <c r="AT51" s="14">
        <f t="shared" si="99"/>
        <v>3856</v>
      </c>
      <c r="AU51" s="1">
        <f t="shared" si="99"/>
        <v>3657</v>
      </c>
      <c r="AV51" s="14">
        <f t="shared" si="99"/>
        <v>3612</v>
      </c>
      <c r="AW51" s="1">
        <f t="shared" si="99"/>
        <v>5058</v>
      </c>
      <c r="AX51" s="14">
        <f t="shared" si="99"/>
        <v>2635</v>
      </c>
      <c r="AY51" s="1">
        <f t="shared" si="99"/>
        <v>508</v>
      </c>
      <c r="AZ51" s="14">
        <f t="shared" si="99"/>
        <v>6197</v>
      </c>
      <c r="BA51" s="1">
        <f t="shared" si="99"/>
        <v>3135</v>
      </c>
      <c r="BB51" s="14">
        <f t="shared" si="99"/>
        <v>4189</v>
      </c>
      <c r="BC51" s="1">
        <f t="shared" si="99"/>
        <v>1582</v>
      </c>
      <c r="BD51" s="14">
        <f t="shared" si="99"/>
        <v>5831</v>
      </c>
      <c r="BE51" s="1">
        <f t="shared" si="99"/>
        <v>8525</v>
      </c>
      <c r="BF51" s="153">
        <f t="shared" si="99"/>
        <v>54782</v>
      </c>
      <c r="BG51" s="154">
        <f t="shared" si="99"/>
        <v>53557</v>
      </c>
      <c r="BI51" s="131" t="s">
        <v>27</v>
      </c>
      <c r="BJ51" s="123">
        <f t="shared" ref="BJ51:CI51" si="100">B51/B64</f>
        <v>3.4352820662910663E-2</v>
      </c>
      <c r="BK51" s="124">
        <f t="shared" si="100"/>
        <v>4.4675734575787177E-2</v>
      </c>
      <c r="BL51" s="125">
        <f t="shared" si="100"/>
        <v>3.9364976510610723E-2</v>
      </c>
      <c r="BM51" s="126">
        <f t="shared" si="100"/>
        <v>4.3957775326926109E-2</v>
      </c>
      <c r="BN51" s="123">
        <f t="shared" si="100"/>
        <v>3.4818741940106035E-2</v>
      </c>
      <c r="BO51" s="124">
        <f t="shared" si="100"/>
        <v>4.1076720447810341E-2</v>
      </c>
      <c r="BP51" s="125">
        <f t="shared" si="100"/>
        <v>4.5331894225580142E-2</v>
      </c>
      <c r="BQ51" s="126">
        <f t="shared" si="100"/>
        <v>4.3358372159361037E-2</v>
      </c>
      <c r="BR51" s="123">
        <f t="shared" si="100"/>
        <v>5.1542895896914208E-2</v>
      </c>
      <c r="BS51" s="124">
        <f t="shared" si="100"/>
        <v>3.1815440289505427E-2</v>
      </c>
      <c r="BT51" s="125">
        <f t="shared" si="100"/>
        <v>4.1263590446023457E-2</v>
      </c>
      <c r="BU51" s="123">
        <f t="shared" si="100"/>
        <v>3.5808616583676123E-2</v>
      </c>
      <c r="BV51" s="127">
        <f t="shared" si="100"/>
        <v>4.1897993929972614E-2</v>
      </c>
      <c r="BW51" s="128">
        <f t="shared" si="100"/>
        <v>3.8135905175587133E-2</v>
      </c>
      <c r="BX51" s="123">
        <f t="shared" si="100"/>
        <v>4.8464290692811669E-2</v>
      </c>
      <c r="BY51" s="124">
        <f t="shared" si="100"/>
        <v>3.3707865168539325E-2</v>
      </c>
      <c r="BZ51" s="125">
        <f t="shared" si="100"/>
        <v>4.4303288574415053E-2</v>
      </c>
      <c r="CA51" s="126">
        <f t="shared" si="100"/>
        <v>4.0741455879513416E-2</v>
      </c>
      <c r="CB51" s="123">
        <f t="shared" si="100"/>
        <v>4.1655468959957004E-2</v>
      </c>
      <c r="CC51" s="124">
        <f t="shared" si="100"/>
        <v>2.6588440893771065E-2</v>
      </c>
      <c r="CD51" s="125">
        <f t="shared" si="100"/>
        <v>3.9021356002488079E-2</v>
      </c>
      <c r="CE51" s="126">
        <f t="shared" si="100"/>
        <v>3.9161392405063292E-2</v>
      </c>
      <c r="CF51" s="123">
        <f t="shared" si="100"/>
        <v>3.5768983745862355E-2</v>
      </c>
      <c r="CG51" s="124">
        <f t="shared" si="100"/>
        <v>3.0712246315302106E-2</v>
      </c>
      <c r="CH51" s="125">
        <f t="shared" si="100"/>
        <v>4.8903422501966956E-2</v>
      </c>
      <c r="CI51" s="123">
        <f t="shared" si="100"/>
        <v>4.8722178392980944E-2</v>
      </c>
      <c r="CJ51" s="129">
        <f t="shared" ref="CJ51" si="101">AB51/AB64</f>
        <v>4.1997582188151451E-2</v>
      </c>
      <c r="CK51" s="130">
        <f t="shared" ref="CK51" si="102">AC51/AC64</f>
        <v>4.0358002215234189E-2</v>
      </c>
    </row>
    <row r="52" spans="1:89" ht="13.5" thickTop="1" x14ac:dyDescent="0.2">
      <c r="A52" s="139" t="s">
        <v>28</v>
      </c>
      <c r="B52" s="181">
        <v>971</v>
      </c>
      <c r="C52" s="175">
        <v>1668</v>
      </c>
      <c r="D52" s="176">
        <v>561</v>
      </c>
      <c r="E52" s="177">
        <v>561</v>
      </c>
      <c r="F52" s="174">
        <v>1004</v>
      </c>
      <c r="G52" s="178">
        <v>1480</v>
      </c>
      <c r="H52" s="176">
        <v>1903</v>
      </c>
      <c r="I52" s="177">
        <v>2347</v>
      </c>
      <c r="J52" s="174">
        <v>343</v>
      </c>
      <c r="K52" s="175">
        <v>201</v>
      </c>
      <c r="L52" s="176">
        <v>1519</v>
      </c>
      <c r="M52" s="174">
        <v>763</v>
      </c>
      <c r="N52" s="179">
        <v>2260</v>
      </c>
      <c r="O52" s="182">
        <v>1694</v>
      </c>
      <c r="P52" s="174">
        <v>1079</v>
      </c>
      <c r="Q52" s="175">
        <v>873</v>
      </c>
      <c r="R52" s="176">
        <v>1188</v>
      </c>
      <c r="S52" s="177">
        <v>1396</v>
      </c>
      <c r="T52" s="174">
        <v>380</v>
      </c>
      <c r="U52" s="178">
        <v>192</v>
      </c>
      <c r="V52" s="176">
        <v>1412</v>
      </c>
      <c r="W52" s="183">
        <v>1154</v>
      </c>
      <c r="X52" s="174">
        <v>990</v>
      </c>
      <c r="Y52" s="178">
        <v>406</v>
      </c>
      <c r="Z52" s="176">
        <v>2135</v>
      </c>
      <c r="AA52" s="174">
        <v>2616</v>
      </c>
      <c r="AB52" s="151">
        <f t="shared" si="64"/>
        <v>15745</v>
      </c>
      <c r="AC52" s="152">
        <f t="shared" si="65"/>
        <v>15351</v>
      </c>
      <c r="BI52" s="139" t="s">
        <v>28</v>
      </c>
      <c r="BJ52" s="123">
        <f t="shared" ref="BJ52:CI52" si="103">B52/B64</f>
        <v>3.5523523816492278E-2</v>
      </c>
      <c r="BK52" s="124">
        <f t="shared" si="103"/>
        <v>6.2673780716915914E-2</v>
      </c>
      <c r="BL52" s="125">
        <f t="shared" si="103"/>
        <v>4.5439818564717314E-2</v>
      </c>
      <c r="BM52" s="126">
        <f t="shared" si="103"/>
        <v>4.419410745233969E-2</v>
      </c>
      <c r="BN52" s="123">
        <f t="shared" si="103"/>
        <v>3.5965037971056026E-2</v>
      </c>
      <c r="BO52" s="124">
        <f t="shared" si="103"/>
        <v>6.0915377016792886E-2</v>
      </c>
      <c r="BP52" s="125">
        <f t="shared" si="103"/>
        <v>4.8903965255827103E-2</v>
      </c>
      <c r="BQ52" s="126">
        <f t="shared" si="103"/>
        <v>5.5790624702862029E-2</v>
      </c>
      <c r="BR52" s="123">
        <f t="shared" si="103"/>
        <v>5.8155306883689389E-2</v>
      </c>
      <c r="BS52" s="124">
        <f t="shared" si="103"/>
        <v>3.0307599517490954E-2</v>
      </c>
      <c r="BT52" s="125">
        <f t="shared" si="103"/>
        <v>6.5020118140570154E-2</v>
      </c>
      <c r="BU52" s="123">
        <f t="shared" si="103"/>
        <v>3.3037453994371073E-2</v>
      </c>
      <c r="BV52" s="127">
        <f t="shared" si="103"/>
        <v>5.5765292274286275E-2</v>
      </c>
      <c r="BW52" s="128">
        <f t="shared" si="103"/>
        <v>4.157157230852291E-2</v>
      </c>
      <c r="BX52" s="123">
        <f t="shared" si="103"/>
        <v>5.0137075414711213E-2</v>
      </c>
      <c r="BY52" s="124">
        <f t="shared" si="103"/>
        <v>4.0533011421673322E-2</v>
      </c>
      <c r="BZ52" s="125">
        <f t="shared" si="103"/>
        <v>4.7760713998552709E-2</v>
      </c>
      <c r="CA52" s="126">
        <f t="shared" si="103"/>
        <v>5.3910021239621547E-2</v>
      </c>
      <c r="CB52" s="123">
        <f t="shared" si="103"/>
        <v>5.1061542596076322E-2</v>
      </c>
      <c r="CC52" s="124">
        <f t="shared" si="103"/>
        <v>2.3967045312695043E-2</v>
      </c>
      <c r="CD52" s="125">
        <f t="shared" si="103"/>
        <v>5.8552767986730252E-2</v>
      </c>
      <c r="CE52" s="126">
        <f t="shared" si="103"/>
        <v>4.149884925201381E-2</v>
      </c>
      <c r="CF52" s="123">
        <f t="shared" si="103"/>
        <v>4.8910626945309024E-2</v>
      </c>
      <c r="CG52" s="124">
        <f t="shared" si="103"/>
        <v>3.1329577899529282E-2</v>
      </c>
      <c r="CH52" s="125">
        <f t="shared" si="103"/>
        <v>5.2493115656963019E-2</v>
      </c>
      <c r="CI52" s="123">
        <f t="shared" si="103"/>
        <v>6.2540342824356304E-2</v>
      </c>
      <c r="CJ52" s="129">
        <f t="shared" ref="CJ52" si="104">AB52/AB64</f>
        <v>4.9958592592357555E-2</v>
      </c>
      <c r="CK52" s="130">
        <f t="shared" ref="CK52" si="105">AC52/AC64</f>
        <v>4.8859281703947953E-2</v>
      </c>
    </row>
    <row r="53" spans="1:89" x14ac:dyDescent="0.2">
      <c r="A53" s="131" t="s">
        <v>29</v>
      </c>
      <c r="B53" s="184">
        <v>1135</v>
      </c>
      <c r="C53" s="168">
        <v>2215</v>
      </c>
      <c r="D53" s="169">
        <v>900</v>
      </c>
      <c r="E53" s="170">
        <v>788</v>
      </c>
      <c r="F53" s="167">
        <v>1299</v>
      </c>
      <c r="G53" s="171">
        <v>2005</v>
      </c>
      <c r="H53" s="169">
        <v>2190</v>
      </c>
      <c r="I53" s="170">
        <v>3392</v>
      </c>
      <c r="J53" s="167">
        <v>704</v>
      </c>
      <c r="K53" s="168">
        <v>214</v>
      </c>
      <c r="L53" s="169">
        <v>2374</v>
      </c>
      <c r="M53" s="167">
        <v>704</v>
      </c>
      <c r="N53" s="172">
        <v>3101</v>
      </c>
      <c r="O53" s="185">
        <v>2003</v>
      </c>
      <c r="P53" s="167">
        <v>1574</v>
      </c>
      <c r="Q53" s="168">
        <v>1094</v>
      </c>
      <c r="R53" s="169">
        <v>1579</v>
      </c>
      <c r="S53" s="170">
        <v>1842</v>
      </c>
      <c r="T53" s="167">
        <v>914</v>
      </c>
      <c r="U53" s="171">
        <v>183</v>
      </c>
      <c r="V53" s="169">
        <v>2175</v>
      </c>
      <c r="W53" s="186">
        <v>1285</v>
      </c>
      <c r="X53" s="167">
        <v>1623</v>
      </c>
      <c r="Y53" s="171">
        <v>495</v>
      </c>
      <c r="Z53" s="169">
        <v>2420</v>
      </c>
      <c r="AA53" s="167">
        <v>3068</v>
      </c>
      <c r="AB53" s="151">
        <f t="shared" si="64"/>
        <v>21988</v>
      </c>
      <c r="AC53" s="152">
        <f t="shared" si="65"/>
        <v>19288</v>
      </c>
      <c r="BI53" s="131" t="s">
        <v>29</v>
      </c>
      <c r="BJ53" s="123">
        <f t="shared" ref="BJ53:CI53" si="106">B53/B64</f>
        <v>4.1523377478598085E-2</v>
      </c>
      <c r="BK53" s="124">
        <f t="shared" si="106"/>
        <v>8.3226873074321792E-2</v>
      </c>
      <c r="BL53" s="125">
        <f t="shared" si="106"/>
        <v>7.2898104649279122E-2</v>
      </c>
      <c r="BM53" s="126">
        <f t="shared" si="106"/>
        <v>6.2076571608634001E-2</v>
      </c>
      <c r="BN53" s="123">
        <f t="shared" si="106"/>
        <v>4.6532454506376275E-2</v>
      </c>
      <c r="BO53" s="124">
        <f t="shared" si="106"/>
        <v>8.252387224234442E-2</v>
      </c>
      <c r="BP53" s="125">
        <f t="shared" si="106"/>
        <v>5.6279392490941334E-2</v>
      </c>
      <c r="BQ53" s="126">
        <f t="shared" si="106"/>
        <v>8.0631358752495955E-2</v>
      </c>
      <c r="BR53" s="123">
        <f t="shared" si="106"/>
        <v>0.11936249576127501</v>
      </c>
      <c r="BS53" s="124">
        <f t="shared" si="106"/>
        <v>3.226779252110977E-2</v>
      </c>
      <c r="BT53" s="125">
        <f t="shared" si="106"/>
        <v>0.10161801215649345</v>
      </c>
      <c r="BU53" s="123">
        <f t="shared" si="106"/>
        <v>3.0482788482355489E-2</v>
      </c>
      <c r="BV53" s="127">
        <f t="shared" si="106"/>
        <v>7.6516889974584848E-2</v>
      </c>
      <c r="BW53" s="128">
        <f t="shared" si="106"/>
        <v>4.9154580480502592E-2</v>
      </c>
      <c r="BX53" s="123">
        <f t="shared" si="106"/>
        <v>7.3137865340829888E-2</v>
      </c>
      <c r="BY53" s="124">
        <f t="shared" si="106"/>
        <v>5.0793945584548243E-2</v>
      </c>
      <c r="BZ53" s="125">
        <f t="shared" si="106"/>
        <v>6.3479938892015753E-2</v>
      </c>
      <c r="CA53" s="126">
        <f t="shared" si="106"/>
        <v>7.1133423440818688E-2</v>
      </c>
      <c r="CB53" s="123">
        <f t="shared" si="106"/>
        <v>0.12281644719161516</v>
      </c>
      <c r="CC53" s="124">
        <f t="shared" si="106"/>
        <v>2.2843590063662465E-2</v>
      </c>
      <c r="CD53" s="125">
        <f t="shared" si="106"/>
        <v>9.019282604188264E-2</v>
      </c>
      <c r="CE53" s="126">
        <f t="shared" si="106"/>
        <v>4.6209723820483314E-2</v>
      </c>
      <c r="CF53" s="123">
        <f t="shared" si="106"/>
        <v>8.0183785386097522E-2</v>
      </c>
      <c r="CG53" s="124">
        <f t="shared" si="106"/>
        <v>3.8197391774056642E-2</v>
      </c>
      <c r="CH53" s="125">
        <f t="shared" si="106"/>
        <v>5.9500393391030686E-2</v>
      </c>
      <c r="CI53" s="123">
        <f t="shared" si="106"/>
        <v>7.3346243037127348E-2</v>
      </c>
      <c r="CJ53" s="129">
        <f t="shared" ref="CJ53" si="107">AB53/AB64</f>
        <v>6.9767515650730902E-2</v>
      </c>
      <c r="CK53" s="130">
        <f t="shared" ref="CK53" si="108">AC53/AC64</f>
        <v>6.1389995798693774E-2</v>
      </c>
    </row>
    <row r="54" spans="1:89" x14ac:dyDescent="0.2">
      <c r="A54" s="139" t="s">
        <v>30</v>
      </c>
      <c r="B54" s="181">
        <v>1463</v>
      </c>
      <c r="C54" s="175">
        <v>3399</v>
      </c>
      <c r="D54" s="176">
        <v>1142</v>
      </c>
      <c r="E54" s="177">
        <v>1189</v>
      </c>
      <c r="F54" s="174">
        <v>1387</v>
      </c>
      <c r="G54" s="178">
        <v>2752</v>
      </c>
      <c r="H54" s="176">
        <v>2430</v>
      </c>
      <c r="I54" s="177">
        <v>4483</v>
      </c>
      <c r="J54" s="174">
        <v>944</v>
      </c>
      <c r="K54" s="175">
        <v>256</v>
      </c>
      <c r="L54" s="176">
        <v>3092</v>
      </c>
      <c r="M54" s="174">
        <v>836</v>
      </c>
      <c r="N54" s="179">
        <v>4066</v>
      </c>
      <c r="O54" s="182">
        <v>2519</v>
      </c>
      <c r="P54" s="174">
        <v>2054</v>
      </c>
      <c r="Q54" s="175">
        <v>1786</v>
      </c>
      <c r="R54" s="176">
        <v>1758</v>
      </c>
      <c r="S54" s="177">
        <v>2486</v>
      </c>
      <c r="T54" s="174">
        <v>1342</v>
      </c>
      <c r="U54" s="178">
        <v>256</v>
      </c>
      <c r="V54" s="176">
        <v>3007</v>
      </c>
      <c r="W54" s="183">
        <v>1634</v>
      </c>
      <c r="X54" s="174">
        <v>2160</v>
      </c>
      <c r="Y54" s="178">
        <v>726</v>
      </c>
      <c r="Z54" s="176">
        <v>3051</v>
      </c>
      <c r="AA54" s="174">
        <v>4365</v>
      </c>
      <c r="AB54" s="151">
        <f t="shared" si="64"/>
        <v>27896</v>
      </c>
      <c r="AC54" s="152">
        <f t="shared" si="65"/>
        <v>26687</v>
      </c>
      <c r="BI54" s="139" t="s">
        <v>30</v>
      </c>
      <c r="BJ54" s="123">
        <f t="shared" ref="BJ54:CI54" si="109">B54/B64</f>
        <v>5.3523084802809685E-2</v>
      </c>
      <c r="BK54" s="124">
        <f t="shared" si="109"/>
        <v>0.12771473660479446</v>
      </c>
      <c r="BL54" s="125">
        <f t="shared" si="109"/>
        <v>9.249959501052972E-2</v>
      </c>
      <c r="BM54" s="126">
        <f t="shared" si="109"/>
        <v>9.3666299038916018E-2</v>
      </c>
      <c r="BN54" s="123">
        <f t="shared" si="109"/>
        <v>4.9684768591488751E-2</v>
      </c>
      <c r="BO54" s="124">
        <f t="shared" si="109"/>
        <v>0.11326967402041488</v>
      </c>
      <c r="BP54" s="125">
        <f t="shared" si="109"/>
        <v>6.2446997147482849E-2</v>
      </c>
      <c r="BQ54" s="126">
        <f t="shared" si="109"/>
        <v>0.10656556052106114</v>
      </c>
      <c r="BR54" s="123">
        <f t="shared" si="109"/>
        <v>0.16005425567989148</v>
      </c>
      <c r="BS54" s="124">
        <f t="shared" si="109"/>
        <v>3.8600723763570564E-2</v>
      </c>
      <c r="BT54" s="125">
        <f t="shared" si="109"/>
        <v>0.1323516822189881</v>
      </c>
      <c r="BU54" s="123">
        <f t="shared" si="109"/>
        <v>3.619831132279714E-2</v>
      </c>
      <c r="BV54" s="127">
        <f t="shared" si="109"/>
        <v>0.10032817627754337</v>
      </c>
      <c r="BW54" s="128">
        <f t="shared" si="109"/>
        <v>6.1817467913323029E-2</v>
      </c>
      <c r="BX54" s="123">
        <f t="shared" si="109"/>
        <v>9.5441661632823749E-2</v>
      </c>
      <c r="BY54" s="124">
        <f t="shared" si="109"/>
        <v>8.2923205497260649E-2</v>
      </c>
      <c r="BZ54" s="125">
        <f t="shared" si="109"/>
        <v>7.0676208088767387E-2</v>
      </c>
      <c r="CA54" s="126">
        <f t="shared" si="109"/>
        <v>9.6003089399497976E-2</v>
      </c>
      <c r="CB54" s="123">
        <f t="shared" si="109"/>
        <v>0.18032786885245902</v>
      </c>
      <c r="CC54" s="124">
        <f t="shared" si="109"/>
        <v>3.1956060416926724E-2</v>
      </c>
      <c r="CD54" s="125">
        <f t="shared" si="109"/>
        <v>0.12469417375077753</v>
      </c>
      <c r="CE54" s="126">
        <f t="shared" si="109"/>
        <v>5.8760069044879175E-2</v>
      </c>
      <c r="CF54" s="123">
        <f t="shared" si="109"/>
        <v>0.10671409515340151</v>
      </c>
      <c r="CG54" s="124">
        <f t="shared" si="109"/>
        <v>5.6022841268616404E-2</v>
      </c>
      <c r="CH54" s="125">
        <f t="shared" si="109"/>
        <v>7.5014752163650666E-2</v>
      </c>
      <c r="CI54" s="123">
        <f t="shared" si="109"/>
        <v>0.10435343900164958</v>
      </c>
      <c r="CJ54" s="129">
        <f t="shared" ref="CJ54" si="110">AB54/AB64</f>
        <v>8.8513489930543435E-2</v>
      </c>
      <c r="CK54" s="130">
        <f t="shared" ref="CK54" si="111">AC54/AC64</f>
        <v>8.493959030898697E-2</v>
      </c>
    </row>
    <row r="55" spans="1:89" x14ac:dyDescent="0.2">
      <c r="A55" s="131" t="s">
        <v>31</v>
      </c>
      <c r="B55" s="184">
        <v>1607</v>
      </c>
      <c r="C55" s="168">
        <v>3391</v>
      </c>
      <c r="D55" s="169">
        <v>900</v>
      </c>
      <c r="E55" s="170">
        <v>1273</v>
      </c>
      <c r="F55" s="167">
        <v>1231</v>
      </c>
      <c r="G55" s="171">
        <v>2690</v>
      </c>
      <c r="H55" s="169">
        <v>2424</v>
      </c>
      <c r="I55" s="170">
        <v>4698</v>
      </c>
      <c r="J55" s="167">
        <v>673</v>
      </c>
      <c r="K55" s="168">
        <v>300</v>
      </c>
      <c r="L55" s="169">
        <v>3167</v>
      </c>
      <c r="M55" s="167">
        <v>803</v>
      </c>
      <c r="N55" s="172">
        <v>3936</v>
      </c>
      <c r="O55" s="185">
        <v>2503</v>
      </c>
      <c r="P55" s="167">
        <v>1802</v>
      </c>
      <c r="Q55" s="168">
        <v>1871</v>
      </c>
      <c r="R55" s="169">
        <v>1854</v>
      </c>
      <c r="S55" s="170">
        <v>2572</v>
      </c>
      <c r="T55" s="167">
        <v>1293</v>
      </c>
      <c r="U55" s="171">
        <v>252</v>
      </c>
      <c r="V55" s="169">
        <v>3190</v>
      </c>
      <c r="W55" s="186">
        <v>1501</v>
      </c>
      <c r="X55" s="167">
        <v>2029</v>
      </c>
      <c r="Y55" s="171">
        <v>856</v>
      </c>
      <c r="Z55" s="169">
        <v>2780</v>
      </c>
      <c r="AA55" s="167">
        <v>4160</v>
      </c>
      <c r="AB55" s="151">
        <f t="shared" si="64"/>
        <v>26886</v>
      </c>
      <c r="AC55" s="152">
        <f t="shared" si="65"/>
        <v>26870</v>
      </c>
      <c r="BI55" s="131" t="s">
        <v>31</v>
      </c>
      <c r="BJ55" s="123">
        <f t="shared" ref="BJ55:CI55" si="112">B55/B64</f>
        <v>5.879124899392698E-2</v>
      </c>
      <c r="BK55" s="124">
        <f t="shared" si="112"/>
        <v>0.12741414293229128</v>
      </c>
      <c r="BL55" s="125">
        <f t="shared" si="112"/>
        <v>7.2898104649279122E-2</v>
      </c>
      <c r="BM55" s="126">
        <f t="shared" si="112"/>
        <v>0.1002835985504963</v>
      </c>
      <c r="BN55" s="123">
        <f t="shared" si="112"/>
        <v>4.4096575440607536E-2</v>
      </c>
      <c r="BO55" s="124">
        <f t="shared" si="112"/>
        <v>0.11071781363187357</v>
      </c>
      <c r="BP55" s="125">
        <f t="shared" si="112"/>
        <v>6.2292807031069306E-2</v>
      </c>
      <c r="BQ55" s="126">
        <f t="shared" si="112"/>
        <v>0.11167633355519635</v>
      </c>
      <c r="BR55" s="123">
        <f t="shared" si="112"/>
        <v>0.11410647677178705</v>
      </c>
      <c r="BS55" s="124">
        <f t="shared" si="112"/>
        <v>4.5235223160434261E-2</v>
      </c>
      <c r="BT55" s="125">
        <f t="shared" si="112"/>
        <v>0.13556202379933224</v>
      </c>
      <c r="BU55" s="123">
        <f t="shared" si="112"/>
        <v>3.4769430612686732E-2</v>
      </c>
      <c r="BV55" s="127">
        <f t="shared" si="112"/>
        <v>9.7120438226367609E-2</v>
      </c>
      <c r="BW55" s="128">
        <f t="shared" si="112"/>
        <v>6.1424820240987506E-2</v>
      </c>
      <c r="BX55" s="123">
        <f t="shared" si="112"/>
        <v>8.3732168579526978E-2</v>
      </c>
      <c r="BY55" s="124">
        <f t="shared" si="112"/>
        <v>8.6869718636827936E-2</v>
      </c>
      <c r="BZ55" s="125">
        <f t="shared" si="112"/>
        <v>7.4535659725014067E-2</v>
      </c>
      <c r="CA55" s="126">
        <f t="shared" si="112"/>
        <v>9.9324193859818499E-2</v>
      </c>
      <c r="CB55" s="123">
        <f t="shared" si="112"/>
        <v>0.1737436173071755</v>
      </c>
      <c r="CC55" s="124">
        <f t="shared" si="112"/>
        <v>3.1456746972912245E-2</v>
      </c>
      <c r="CD55" s="125">
        <f t="shared" si="112"/>
        <v>0.13228281152809454</v>
      </c>
      <c r="CE55" s="126">
        <f t="shared" si="112"/>
        <v>5.3977272727272728E-2</v>
      </c>
      <c r="CF55" s="123">
        <f t="shared" si="112"/>
        <v>0.10024208290104245</v>
      </c>
      <c r="CG55" s="124">
        <f t="shared" si="112"/>
        <v>6.6054479512308042E-2</v>
      </c>
      <c r="CH55" s="125">
        <f t="shared" si="112"/>
        <v>6.8351691581431936E-2</v>
      </c>
      <c r="CI55" s="123">
        <f t="shared" si="112"/>
        <v>9.9452532931698104E-2</v>
      </c>
      <c r="CJ55" s="129">
        <f t="shared" ref="CJ55" si="113">AB55/AB64</f>
        <v>8.5308778687718342E-2</v>
      </c>
      <c r="CK55" s="130">
        <f t="shared" ref="CK55" si="114">AC55/AC64</f>
        <v>8.5522044126446581E-2</v>
      </c>
    </row>
    <row r="56" spans="1:89" x14ac:dyDescent="0.2">
      <c r="A56" s="139" t="s">
        <v>32</v>
      </c>
      <c r="B56" s="181">
        <v>1683</v>
      </c>
      <c r="C56" s="175">
        <v>2968</v>
      </c>
      <c r="D56" s="176">
        <v>597</v>
      </c>
      <c r="E56" s="177">
        <v>1204</v>
      </c>
      <c r="F56" s="174">
        <v>1218</v>
      </c>
      <c r="G56" s="178">
        <v>2358</v>
      </c>
      <c r="H56" s="176">
        <v>2279</v>
      </c>
      <c r="I56" s="177">
        <v>4061</v>
      </c>
      <c r="J56" s="174">
        <v>430</v>
      </c>
      <c r="K56" s="175">
        <v>207</v>
      </c>
      <c r="L56" s="176">
        <v>2260</v>
      </c>
      <c r="M56" s="174">
        <v>874</v>
      </c>
      <c r="N56" s="179">
        <v>2989</v>
      </c>
      <c r="O56" s="182">
        <v>2476</v>
      </c>
      <c r="P56" s="174">
        <v>1289</v>
      </c>
      <c r="Q56" s="175">
        <v>1748</v>
      </c>
      <c r="R56" s="176">
        <v>1438</v>
      </c>
      <c r="S56" s="177">
        <v>2103</v>
      </c>
      <c r="T56" s="174">
        <v>588</v>
      </c>
      <c r="U56" s="178">
        <v>396</v>
      </c>
      <c r="V56" s="176">
        <v>2781</v>
      </c>
      <c r="W56" s="183">
        <v>1780</v>
      </c>
      <c r="X56" s="174">
        <v>1268</v>
      </c>
      <c r="Y56" s="178">
        <v>744</v>
      </c>
      <c r="Z56" s="176">
        <v>2522</v>
      </c>
      <c r="AA56" s="174">
        <v>3340</v>
      </c>
      <c r="AB56" s="151">
        <f t="shared" si="64"/>
        <v>21342</v>
      </c>
      <c r="AC56" s="152">
        <f t="shared" si="65"/>
        <v>24259</v>
      </c>
      <c r="BI56" s="139" t="s">
        <v>32</v>
      </c>
      <c r="BJ56" s="123">
        <f t="shared" ref="BJ56:CI56" si="115">B56/B64</f>
        <v>6.1571668983683325E-2</v>
      </c>
      <c r="BK56" s="124">
        <f t="shared" si="115"/>
        <v>0.1115202524986849</v>
      </c>
      <c r="BL56" s="125">
        <f t="shared" si="115"/>
        <v>4.8355742750688484E-2</v>
      </c>
      <c r="BM56" s="126">
        <f t="shared" si="115"/>
        <v>9.484795966598393E-2</v>
      </c>
      <c r="BN56" s="123">
        <f t="shared" si="115"/>
        <v>4.3630892678034106E-2</v>
      </c>
      <c r="BO56" s="124">
        <f t="shared" si="115"/>
        <v>9.7053012841620018E-2</v>
      </c>
      <c r="BP56" s="125">
        <f t="shared" si="115"/>
        <v>5.8566545884408808E-2</v>
      </c>
      <c r="BQ56" s="126">
        <f t="shared" si="115"/>
        <v>9.6534182751735281E-2</v>
      </c>
      <c r="BR56" s="123">
        <f t="shared" si="115"/>
        <v>7.2906069854187863E-2</v>
      </c>
      <c r="BS56" s="124">
        <f t="shared" si="115"/>
        <v>3.121230398069964E-2</v>
      </c>
      <c r="BT56" s="125">
        <f t="shared" si="115"/>
        <v>9.673829295437035E-2</v>
      </c>
      <c r="BU56" s="123">
        <f t="shared" si="115"/>
        <v>3.7843689110197011E-2</v>
      </c>
      <c r="BV56" s="127">
        <f t="shared" si="115"/>
        <v>7.3753300268956504E-2</v>
      </c>
      <c r="BW56" s="128">
        <f t="shared" si="115"/>
        <v>6.076222729392132E-2</v>
      </c>
      <c r="BX56" s="123">
        <f t="shared" si="115"/>
        <v>5.9894986292458527E-2</v>
      </c>
      <c r="BY56" s="124">
        <f t="shared" si="115"/>
        <v>8.1158881976042346E-2</v>
      </c>
      <c r="BZ56" s="125">
        <f t="shared" si="115"/>
        <v>5.7811369301278441E-2</v>
      </c>
      <c r="CA56" s="126">
        <f t="shared" si="115"/>
        <v>8.1212589302954233E-2</v>
      </c>
      <c r="CB56" s="123">
        <f t="shared" si="115"/>
        <v>7.9011018543402312E-2</v>
      </c>
      <c r="CC56" s="124">
        <f t="shared" si="115"/>
        <v>4.943203095743353E-2</v>
      </c>
      <c r="CD56" s="125">
        <f t="shared" si="115"/>
        <v>0.11532241343562098</v>
      </c>
      <c r="CE56" s="126">
        <f t="shared" si="115"/>
        <v>6.4010356731875717E-2</v>
      </c>
      <c r="CF56" s="123">
        <f t="shared" si="115"/>
        <v>6.2645126228941264E-2</v>
      </c>
      <c r="CG56" s="124">
        <f t="shared" si="115"/>
        <v>5.7411837333127554E-2</v>
      </c>
      <c r="CH56" s="125">
        <f t="shared" si="115"/>
        <v>6.2008261211644378E-2</v>
      </c>
      <c r="CI56" s="123">
        <f t="shared" si="115"/>
        <v>7.9848908651892231E-2</v>
      </c>
      <c r="CJ56" s="129">
        <f t="shared" ref="CJ56" si="116">AB56/AB64</f>
        <v>6.7717769647894249E-2</v>
      </c>
      <c r="CK56" s="130">
        <f t="shared" ref="CK56" si="117">AC56/AC64</f>
        <v>7.7211733102473673E-2</v>
      </c>
    </row>
    <row r="57" spans="1:89" x14ac:dyDescent="0.2">
      <c r="A57" s="131" t="s">
        <v>33</v>
      </c>
      <c r="B57" s="184">
        <v>1400</v>
      </c>
      <c r="C57" s="168">
        <v>1533</v>
      </c>
      <c r="D57" s="169">
        <v>405</v>
      </c>
      <c r="E57" s="170">
        <v>736</v>
      </c>
      <c r="F57" s="167">
        <v>1042</v>
      </c>
      <c r="G57" s="171">
        <v>1610</v>
      </c>
      <c r="H57" s="169">
        <v>1729</v>
      </c>
      <c r="I57" s="170">
        <v>2484</v>
      </c>
      <c r="J57" s="167">
        <v>390</v>
      </c>
      <c r="K57" s="168">
        <v>112</v>
      </c>
      <c r="L57" s="169">
        <v>1145</v>
      </c>
      <c r="M57" s="167">
        <v>889</v>
      </c>
      <c r="N57" s="172">
        <v>2034</v>
      </c>
      <c r="O57" s="185">
        <v>2065</v>
      </c>
      <c r="P57" s="167">
        <v>913</v>
      </c>
      <c r="Q57" s="168">
        <v>1352</v>
      </c>
      <c r="R57" s="169">
        <v>1046</v>
      </c>
      <c r="S57" s="170">
        <v>1400</v>
      </c>
      <c r="T57" s="167">
        <v>326</v>
      </c>
      <c r="U57" s="171">
        <v>302</v>
      </c>
      <c r="V57" s="169">
        <v>1843</v>
      </c>
      <c r="W57" s="186">
        <v>1367</v>
      </c>
      <c r="X57" s="167">
        <v>820</v>
      </c>
      <c r="Y57" s="171">
        <v>612</v>
      </c>
      <c r="Z57" s="169">
        <v>1787</v>
      </c>
      <c r="AA57" s="167">
        <v>1944</v>
      </c>
      <c r="AB57" s="151">
        <f t="shared" si="64"/>
        <v>14880</v>
      </c>
      <c r="AC57" s="152">
        <f t="shared" si="65"/>
        <v>16406</v>
      </c>
      <c r="BI57" s="131" t="s">
        <v>33</v>
      </c>
      <c r="BJ57" s="123">
        <f t="shared" ref="BJ57:CI57" si="118">B57/B64</f>
        <v>5.121826296919587E-2</v>
      </c>
      <c r="BK57" s="124">
        <f t="shared" si="118"/>
        <v>5.7601262493424517E-2</v>
      </c>
      <c r="BL57" s="125">
        <f t="shared" si="118"/>
        <v>3.2804147092175606E-2</v>
      </c>
      <c r="BM57" s="126">
        <f t="shared" si="118"/>
        <v>5.7980148101465262E-2</v>
      </c>
      <c r="BN57" s="123">
        <f t="shared" si="118"/>
        <v>3.732626450780914E-2</v>
      </c>
      <c r="BO57" s="124">
        <f t="shared" si="118"/>
        <v>6.6266052025024696E-2</v>
      </c>
      <c r="BP57" s="125">
        <f t="shared" si="118"/>
        <v>4.4432451879834502E-2</v>
      </c>
      <c r="BQ57" s="126">
        <f t="shared" si="118"/>
        <v>5.9047256822287723E-2</v>
      </c>
      <c r="BR57" s="123">
        <f t="shared" si="118"/>
        <v>6.6124109867751774E-2</v>
      </c>
      <c r="BS57" s="124">
        <f t="shared" si="118"/>
        <v>1.6887816646562123E-2</v>
      </c>
      <c r="BT57" s="125">
        <f t="shared" si="118"/>
        <v>4.9011214793254002E-2</v>
      </c>
      <c r="BU57" s="123">
        <f t="shared" si="118"/>
        <v>3.8493180342065385E-2</v>
      </c>
      <c r="BV57" s="127">
        <f t="shared" si="118"/>
        <v>5.0188763046857647E-2</v>
      </c>
      <c r="BW57" s="128">
        <f t="shared" si="118"/>
        <v>5.0676090210802723E-2</v>
      </c>
      <c r="BX57" s="123">
        <f t="shared" si="118"/>
        <v>4.2423679197063337E-2</v>
      </c>
      <c r="BY57" s="124">
        <f t="shared" si="118"/>
        <v>6.2772773702293616E-2</v>
      </c>
      <c r="BZ57" s="125">
        <f t="shared" si="118"/>
        <v>4.2051941786604485E-2</v>
      </c>
      <c r="CA57" s="126">
        <f t="shared" si="118"/>
        <v>5.4064491214520179E-2</v>
      </c>
      <c r="CB57" s="123">
        <f t="shared" si="118"/>
        <v>4.3805428648212845E-2</v>
      </c>
      <c r="CC57" s="124">
        <f t="shared" si="118"/>
        <v>3.7698165023093248E-2</v>
      </c>
      <c r="CD57" s="125">
        <f t="shared" si="118"/>
        <v>7.6425461331121713E-2</v>
      </c>
      <c r="CE57" s="126">
        <f t="shared" si="118"/>
        <v>4.9158515535097813E-2</v>
      </c>
      <c r="CF57" s="123">
        <f t="shared" si="118"/>
        <v>4.0511832419346867E-2</v>
      </c>
      <c r="CG57" s="124">
        <f t="shared" si="118"/>
        <v>4.7225866193379117E-2</v>
      </c>
      <c r="CH57" s="125">
        <f t="shared" si="118"/>
        <v>4.3936860739575138E-2</v>
      </c>
      <c r="CI57" s="123">
        <f t="shared" si="118"/>
        <v>4.6474933658466611E-2</v>
      </c>
      <c r="CJ57" s="129">
        <f t="shared" ref="CJ57" si="119">AB57/AB64</f>
        <v>4.7213963656670715E-2</v>
      </c>
      <c r="CK57" s="130">
        <f t="shared" ref="CK57" si="120">AC57/AC64</f>
        <v>5.2217143875641338E-2</v>
      </c>
    </row>
    <row r="58" spans="1:89" x14ac:dyDescent="0.2">
      <c r="A58" s="139" t="s">
        <v>34</v>
      </c>
      <c r="B58" s="181">
        <v>492</v>
      </c>
      <c r="C58" s="175">
        <v>884</v>
      </c>
      <c r="D58" s="176">
        <v>193</v>
      </c>
      <c r="E58" s="177">
        <v>507</v>
      </c>
      <c r="F58" s="174">
        <v>442</v>
      </c>
      <c r="G58" s="178">
        <v>1173</v>
      </c>
      <c r="H58" s="176">
        <v>872</v>
      </c>
      <c r="I58" s="177">
        <v>1776</v>
      </c>
      <c r="J58" s="174">
        <v>140</v>
      </c>
      <c r="K58" s="175">
        <v>80</v>
      </c>
      <c r="L58" s="176">
        <v>806</v>
      </c>
      <c r="M58" s="174">
        <v>595</v>
      </c>
      <c r="N58" s="179">
        <v>1665</v>
      </c>
      <c r="O58" s="182">
        <v>1545</v>
      </c>
      <c r="P58" s="174">
        <v>555</v>
      </c>
      <c r="Q58" s="175">
        <v>977</v>
      </c>
      <c r="R58" s="176">
        <v>799</v>
      </c>
      <c r="S58" s="177">
        <v>1047</v>
      </c>
      <c r="T58" s="174">
        <v>192</v>
      </c>
      <c r="U58" s="178">
        <v>230</v>
      </c>
      <c r="V58" s="176">
        <v>1273</v>
      </c>
      <c r="W58" s="183">
        <v>838</v>
      </c>
      <c r="X58" s="174">
        <v>481</v>
      </c>
      <c r="Y58" s="178">
        <v>466</v>
      </c>
      <c r="Z58" s="176">
        <v>1169</v>
      </c>
      <c r="AA58" s="174">
        <v>1410</v>
      </c>
      <c r="AB58" s="151">
        <f t="shared" si="64"/>
        <v>9079</v>
      </c>
      <c r="AC58" s="152">
        <f t="shared" si="65"/>
        <v>11528</v>
      </c>
      <c r="BI58" s="139" t="s">
        <v>34</v>
      </c>
      <c r="BJ58" s="123">
        <f t="shared" ref="BJ58:CI58" si="121">B58/B64</f>
        <v>1.7999560986317407E-2</v>
      </c>
      <c r="BK58" s="124">
        <f t="shared" si="121"/>
        <v>3.3215600811602915E-2</v>
      </c>
      <c r="BL58" s="125">
        <f t="shared" si="121"/>
        <v>1.5632593552567634E-2</v>
      </c>
      <c r="BM58" s="126">
        <f t="shared" si="121"/>
        <v>3.9940129194895223E-2</v>
      </c>
      <c r="BN58" s="123">
        <f t="shared" si="121"/>
        <v>1.5833213927496776E-2</v>
      </c>
      <c r="BO58" s="124">
        <f t="shared" si="121"/>
        <v>4.8279552189660853E-2</v>
      </c>
      <c r="BP58" s="125">
        <f t="shared" si="121"/>
        <v>2.2408963585434174E-2</v>
      </c>
      <c r="BQ58" s="126">
        <f t="shared" si="121"/>
        <v>4.2217362365693636E-2</v>
      </c>
      <c r="BR58" s="123">
        <f t="shared" si="121"/>
        <v>2.3736859952526279E-2</v>
      </c>
      <c r="BS58" s="124">
        <f t="shared" si="121"/>
        <v>1.2062726176115802E-2</v>
      </c>
      <c r="BT58" s="125">
        <f t="shared" si="121"/>
        <v>3.4500470850098448E-2</v>
      </c>
      <c r="BU58" s="123">
        <f t="shared" si="121"/>
        <v>2.5763152197445335E-2</v>
      </c>
      <c r="BV58" s="127">
        <f t="shared" si="121"/>
        <v>4.1083721963135686E-2</v>
      </c>
      <c r="BW58" s="128">
        <f t="shared" si="121"/>
        <v>3.79150408598984E-2</v>
      </c>
      <c r="BX58" s="123">
        <f t="shared" si="121"/>
        <v>2.5788764462617908E-2</v>
      </c>
      <c r="BY58" s="124">
        <f t="shared" si="121"/>
        <v>4.5361686321849753E-2</v>
      </c>
      <c r="BZ58" s="125">
        <f t="shared" si="121"/>
        <v>3.2121894347511455E-2</v>
      </c>
      <c r="CA58" s="126">
        <f t="shared" si="121"/>
        <v>4.043251592971616E-2</v>
      </c>
      <c r="CB58" s="123">
        <f t="shared" si="121"/>
        <v>2.5799516259070142E-2</v>
      </c>
      <c r="CC58" s="124">
        <f t="shared" si="121"/>
        <v>2.8710523030832606E-2</v>
      </c>
      <c r="CD58" s="125">
        <f t="shared" si="121"/>
        <v>5.2788720713249013E-2</v>
      </c>
      <c r="CE58" s="126">
        <f t="shared" si="121"/>
        <v>3.0135212888377446E-2</v>
      </c>
      <c r="CF58" s="123">
        <f t="shared" si="121"/>
        <v>2.3763648041104687E-2</v>
      </c>
      <c r="CG58" s="124">
        <f t="shared" si="121"/>
        <v>3.5959564781233119E-2</v>
      </c>
      <c r="CH58" s="125">
        <f t="shared" si="121"/>
        <v>2.8742132179386311E-2</v>
      </c>
      <c r="CI58" s="123">
        <f t="shared" si="121"/>
        <v>3.3708671017714985E-2</v>
      </c>
      <c r="CJ58" s="129">
        <f t="shared" ref="CJ58" si="122">AB58/AB64</f>
        <v>2.8807498389711927E-2</v>
      </c>
      <c r="CK58" s="130">
        <f t="shared" ref="CK58" si="123">AC58/AC64</f>
        <v>3.6691407692209757E-2</v>
      </c>
    </row>
    <row r="59" spans="1:89" x14ac:dyDescent="0.2">
      <c r="A59" s="131" t="s">
        <v>35</v>
      </c>
      <c r="B59" s="184">
        <v>0</v>
      </c>
      <c r="C59" s="168">
        <v>398</v>
      </c>
      <c r="D59" s="169">
        <v>5</v>
      </c>
      <c r="E59" s="170">
        <v>254</v>
      </c>
      <c r="F59" s="167">
        <v>24</v>
      </c>
      <c r="G59" s="171">
        <v>695</v>
      </c>
      <c r="H59" s="169">
        <v>84</v>
      </c>
      <c r="I59" s="170">
        <v>755</v>
      </c>
      <c r="J59" s="167">
        <v>36</v>
      </c>
      <c r="K59" s="168">
        <v>30</v>
      </c>
      <c r="L59" s="169">
        <v>567</v>
      </c>
      <c r="M59" s="167">
        <v>97</v>
      </c>
      <c r="N59" s="172">
        <v>439</v>
      </c>
      <c r="O59" s="185">
        <v>167</v>
      </c>
      <c r="P59" s="167">
        <v>85</v>
      </c>
      <c r="Q59" s="168">
        <v>144</v>
      </c>
      <c r="R59" s="169">
        <v>155</v>
      </c>
      <c r="S59" s="170">
        <v>86</v>
      </c>
      <c r="T59" s="167">
        <v>17</v>
      </c>
      <c r="U59" s="171">
        <v>26</v>
      </c>
      <c r="V59" s="169">
        <v>107</v>
      </c>
      <c r="W59" s="186">
        <v>32</v>
      </c>
      <c r="X59" s="167">
        <v>86</v>
      </c>
      <c r="Y59" s="171">
        <v>27</v>
      </c>
      <c r="Z59" s="169">
        <v>61</v>
      </c>
      <c r="AA59" s="167">
        <v>75</v>
      </c>
      <c r="AB59" s="151">
        <f t="shared" si="64"/>
        <v>1666</v>
      </c>
      <c r="AC59" s="152">
        <f t="shared" si="65"/>
        <v>2786</v>
      </c>
      <c r="BI59" s="131" t="s">
        <v>35</v>
      </c>
      <c r="BJ59" s="123">
        <f t="shared" ref="BJ59:CI59" si="124">B59/B64</f>
        <v>0</v>
      </c>
      <c r="BK59" s="124">
        <f t="shared" si="124"/>
        <v>1.4954535207033891E-2</v>
      </c>
      <c r="BL59" s="125">
        <f t="shared" si="124"/>
        <v>4.0498947027377291E-4</v>
      </c>
      <c r="BM59" s="126">
        <f t="shared" si="124"/>
        <v>2.0009453285016542E-2</v>
      </c>
      <c r="BN59" s="123">
        <f t="shared" si="124"/>
        <v>8.5972202321249458E-4</v>
      </c>
      <c r="BO59" s="124">
        <f t="shared" si="124"/>
        <v>2.8605531774777742E-2</v>
      </c>
      <c r="BP59" s="125">
        <f t="shared" si="124"/>
        <v>2.1586616297895305E-3</v>
      </c>
      <c r="BQ59" s="126">
        <f t="shared" si="124"/>
        <v>1.7947133212893412E-2</v>
      </c>
      <c r="BR59" s="123">
        <f t="shared" si="124"/>
        <v>6.1037639877924718E-3</v>
      </c>
      <c r="BS59" s="124">
        <f t="shared" si="124"/>
        <v>4.5235223160434261E-3</v>
      </c>
      <c r="BT59" s="125">
        <f t="shared" si="124"/>
        <v>2.4270182347401765E-2</v>
      </c>
      <c r="BU59" s="123">
        <f t="shared" si="124"/>
        <v>4.2000432994154582E-3</v>
      </c>
      <c r="BV59" s="127">
        <f t="shared" si="124"/>
        <v>1.083228464973968E-2</v>
      </c>
      <c r="BW59" s="128">
        <f t="shared" si="124"/>
        <v>4.0982600800019637E-3</v>
      </c>
      <c r="BX59" s="123">
        <f t="shared" si="124"/>
        <v>3.9496305933739142E-3</v>
      </c>
      <c r="BY59" s="124">
        <f t="shared" si="124"/>
        <v>6.6858575540904444E-3</v>
      </c>
      <c r="BZ59" s="125">
        <f t="shared" si="124"/>
        <v>6.231406287689957E-3</v>
      </c>
      <c r="CA59" s="126">
        <f t="shared" si="124"/>
        <v>3.3211044603205253E-3</v>
      </c>
      <c r="CB59" s="123">
        <f t="shared" si="124"/>
        <v>2.2843321687718355E-3</v>
      </c>
      <c r="CC59" s="124">
        <f t="shared" si="124"/>
        <v>3.2455373860941204E-3</v>
      </c>
      <c r="CD59" s="125">
        <f t="shared" si="124"/>
        <v>4.4370723616006637E-3</v>
      </c>
      <c r="CE59" s="126">
        <f t="shared" si="124"/>
        <v>1.1507479861910242E-3</v>
      </c>
      <c r="CF59" s="123">
        <f t="shared" si="124"/>
        <v>4.2488019366632088E-3</v>
      </c>
      <c r="CG59" s="124">
        <f t="shared" si="124"/>
        <v>2.0834940967667257E-3</v>
      </c>
      <c r="CH59" s="125">
        <f t="shared" si="124"/>
        <v>1.4998033044846578E-3</v>
      </c>
      <c r="CI59" s="123">
        <f t="shared" si="124"/>
        <v>1.7930144158359034E-3</v>
      </c>
      <c r="CJ59" s="129">
        <f t="shared" ref="CJ59" si="125">AB59/AB64</f>
        <v>5.2861870599471379E-3</v>
      </c>
      <c r="CK59" s="130">
        <f t="shared" ref="CK59" si="126">AC59/AC64</f>
        <v>8.8673023794670711E-3</v>
      </c>
    </row>
    <row r="60" spans="1:89" x14ac:dyDescent="0.2">
      <c r="A60" s="139" t="s">
        <v>36</v>
      </c>
      <c r="B60" s="181"/>
      <c r="C60" s="175"/>
      <c r="D60" s="176"/>
      <c r="E60" s="177"/>
      <c r="F60" s="174"/>
      <c r="G60" s="178"/>
      <c r="H60" s="176"/>
      <c r="I60" s="177"/>
      <c r="J60" s="174"/>
      <c r="K60" s="178"/>
      <c r="L60" s="176"/>
      <c r="M60" s="174"/>
      <c r="N60" s="179"/>
      <c r="O60" s="182"/>
      <c r="P60" s="174"/>
      <c r="Q60" s="178"/>
      <c r="R60" s="176"/>
      <c r="S60" s="177"/>
      <c r="T60" s="174"/>
      <c r="U60" s="178"/>
      <c r="V60" s="176"/>
      <c r="W60" s="177"/>
      <c r="X60" s="174"/>
      <c r="Y60" s="178"/>
      <c r="Z60" s="176"/>
      <c r="AA60" s="174"/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27334</v>
      </c>
      <c r="C64" s="1">
        <f t="shared" si="187"/>
        <v>26614</v>
      </c>
      <c r="D64" s="14">
        <f t="shared" si="187"/>
        <v>12346</v>
      </c>
      <c r="E64" s="1">
        <f t="shared" si="187"/>
        <v>12694</v>
      </c>
      <c r="F64" s="14">
        <f t="shared" si="187"/>
        <v>27916</v>
      </c>
      <c r="G64" s="1">
        <f t="shared" si="187"/>
        <v>24296</v>
      </c>
      <c r="H64" s="14">
        <f t="shared" si="187"/>
        <v>38913</v>
      </c>
      <c r="I64" s="1">
        <f t="shared" si="187"/>
        <v>42068</v>
      </c>
      <c r="J64" s="14">
        <f t="shared" si="187"/>
        <v>5898</v>
      </c>
      <c r="K64" s="1">
        <f t="shared" si="187"/>
        <v>6632</v>
      </c>
      <c r="L64" s="14">
        <f t="shared" si="187"/>
        <v>23362</v>
      </c>
      <c r="M64" s="1">
        <f t="shared" si="187"/>
        <v>23095</v>
      </c>
      <c r="N64" s="14">
        <f t="shared" si="187"/>
        <v>40527</v>
      </c>
      <c r="O64" s="1">
        <f t="shared" si="187"/>
        <v>40749</v>
      </c>
      <c r="P64" s="14">
        <f t="shared" si="187"/>
        <v>21521</v>
      </c>
      <c r="Q64" s="1">
        <f t="shared" si="187"/>
        <v>21538</v>
      </c>
      <c r="R64" s="14">
        <f t="shared" si="187"/>
        <v>24874</v>
      </c>
      <c r="S64" s="1">
        <f t="shared" si="187"/>
        <v>25895</v>
      </c>
      <c r="T64" s="14">
        <f t="shared" si="187"/>
        <v>7442</v>
      </c>
      <c r="U64" s="1">
        <f t="shared" si="187"/>
        <v>8011</v>
      </c>
      <c r="V64" s="14">
        <f t="shared" si="187"/>
        <v>24115</v>
      </c>
      <c r="W64" s="1">
        <f t="shared" si="187"/>
        <v>27808</v>
      </c>
      <c r="X64" s="14">
        <f t="shared" si="187"/>
        <v>20241</v>
      </c>
      <c r="Y64" s="1">
        <f t="shared" si="187"/>
        <v>12959</v>
      </c>
      <c r="Z64" s="14">
        <f t="shared" si="187"/>
        <v>40672</v>
      </c>
      <c r="AA64" s="1">
        <f t="shared" si="187"/>
        <v>41829</v>
      </c>
      <c r="AB64" s="153">
        <f t="shared" ref="AB64:AC64" si="188">SUM(AB40:AB63)</f>
        <v>315161</v>
      </c>
      <c r="AC64" s="154">
        <f t="shared" si="188"/>
        <v>314188</v>
      </c>
      <c r="BI64" s="221" t="s">
        <v>13</v>
      </c>
      <c r="BJ64" s="147">
        <f>SUM(BJ40:BJ63)</f>
        <v>0.99999999999999978</v>
      </c>
      <c r="BK64" s="148">
        <f t="shared" ref="BK64:CK64" si="189">SUM(BK40:BK63)</f>
        <v>1</v>
      </c>
      <c r="BL64" s="147">
        <f t="shared" si="189"/>
        <v>1</v>
      </c>
      <c r="BM64" s="148">
        <f t="shared" si="189"/>
        <v>1</v>
      </c>
      <c r="BN64" s="147">
        <f t="shared" si="189"/>
        <v>0.99999999999999989</v>
      </c>
      <c r="BO64" s="148">
        <f t="shared" si="189"/>
        <v>1</v>
      </c>
      <c r="BP64" s="147">
        <f t="shared" si="189"/>
        <v>0.99999999999999989</v>
      </c>
      <c r="BQ64" s="148">
        <f t="shared" si="189"/>
        <v>1</v>
      </c>
      <c r="BR64" s="147">
        <f t="shared" si="189"/>
        <v>1</v>
      </c>
      <c r="BS64" s="148">
        <f t="shared" si="189"/>
        <v>1</v>
      </c>
      <c r="BT64" s="147">
        <f t="shared" si="189"/>
        <v>0.99999999999999989</v>
      </c>
      <c r="BU64" s="148">
        <f t="shared" si="189"/>
        <v>1</v>
      </c>
      <c r="BV64" s="147">
        <f t="shared" si="189"/>
        <v>1</v>
      </c>
      <c r="BW64" s="148">
        <f t="shared" si="189"/>
        <v>1</v>
      </c>
      <c r="BX64" s="147">
        <f t="shared" si="189"/>
        <v>1</v>
      </c>
      <c r="BY64" s="148">
        <f t="shared" si="189"/>
        <v>0.99999999999999989</v>
      </c>
      <c r="BZ64" s="147">
        <f t="shared" si="189"/>
        <v>0.99999999999999989</v>
      </c>
      <c r="CA64" s="148">
        <f t="shared" si="189"/>
        <v>1</v>
      </c>
      <c r="CB64" s="147">
        <f t="shared" si="189"/>
        <v>1</v>
      </c>
      <c r="CC64" s="148">
        <f t="shared" si="189"/>
        <v>0.99999999999999989</v>
      </c>
      <c r="CD64" s="147">
        <f t="shared" si="189"/>
        <v>1</v>
      </c>
      <c r="CE64" s="148">
        <f t="shared" si="189"/>
        <v>0.99999999999999978</v>
      </c>
      <c r="CF64" s="147">
        <f t="shared" si="189"/>
        <v>0.99999999999999989</v>
      </c>
      <c r="CG64" s="148">
        <f t="shared" si="189"/>
        <v>1</v>
      </c>
      <c r="CH64" s="147">
        <f t="shared" si="189"/>
        <v>0.99999999999999989</v>
      </c>
      <c r="CI64" s="148">
        <f t="shared" si="189"/>
        <v>0.99999999999999989</v>
      </c>
      <c r="CJ64" s="147">
        <f t="shared" si="189"/>
        <v>1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78">
        <f>+A36+1</f>
        <v>44776</v>
      </c>
      <c r="B67" s="278"/>
      <c r="C67" s="278"/>
      <c r="D67" s="278"/>
      <c r="BI67" s="277">
        <f>+BI36+1</f>
        <v>44776</v>
      </c>
      <c r="BJ67" s="277"/>
      <c r="BK67" s="277"/>
      <c r="BL67" s="277"/>
    </row>
    <row r="68" spans="1:89" ht="13.5" thickBot="1" x14ac:dyDescent="0.25">
      <c r="AE68" t="s">
        <v>84</v>
      </c>
    </row>
    <row r="69" spans="1:89" ht="14.25" thickTop="1" thickBot="1" x14ac:dyDescent="0.25">
      <c r="A69" s="275" t="s">
        <v>0</v>
      </c>
      <c r="B69" s="269" t="s">
        <v>1</v>
      </c>
      <c r="C69" s="270"/>
      <c r="D69" s="269" t="s">
        <v>2</v>
      </c>
      <c r="E69" s="270"/>
      <c r="F69" s="269" t="s">
        <v>3</v>
      </c>
      <c r="G69" s="270"/>
      <c r="H69" s="269" t="s">
        <v>4</v>
      </c>
      <c r="I69" s="270"/>
      <c r="J69" s="269" t="s">
        <v>5</v>
      </c>
      <c r="K69" s="270"/>
      <c r="L69" s="269" t="s">
        <v>6</v>
      </c>
      <c r="M69" s="270"/>
      <c r="N69" s="269" t="s">
        <v>7</v>
      </c>
      <c r="O69" s="270"/>
      <c r="P69" s="269" t="s">
        <v>8</v>
      </c>
      <c r="Q69" s="270"/>
      <c r="R69" s="269" t="s">
        <v>9</v>
      </c>
      <c r="S69" s="270"/>
      <c r="T69" s="269" t="s">
        <v>10</v>
      </c>
      <c r="U69" s="270"/>
      <c r="V69" s="269" t="s">
        <v>11</v>
      </c>
      <c r="W69" s="270"/>
      <c r="X69" s="269" t="s">
        <v>12</v>
      </c>
      <c r="Y69" s="270"/>
      <c r="Z69" s="271" t="s">
        <v>40</v>
      </c>
      <c r="AA69" s="272"/>
      <c r="AB69" s="273" t="s">
        <v>41</v>
      </c>
      <c r="AC69" s="274"/>
      <c r="AE69" s="275" t="s">
        <v>0</v>
      </c>
      <c r="AF69" s="269" t="s">
        <v>1</v>
      </c>
      <c r="AG69" s="270"/>
      <c r="AH69" s="269" t="s">
        <v>2</v>
      </c>
      <c r="AI69" s="270"/>
      <c r="AJ69" s="269" t="s">
        <v>3</v>
      </c>
      <c r="AK69" s="270"/>
      <c r="AL69" s="269" t="s">
        <v>4</v>
      </c>
      <c r="AM69" s="270"/>
      <c r="AN69" s="269" t="s">
        <v>5</v>
      </c>
      <c r="AO69" s="270"/>
      <c r="AP69" s="269" t="s">
        <v>6</v>
      </c>
      <c r="AQ69" s="270"/>
      <c r="AR69" s="269" t="s">
        <v>7</v>
      </c>
      <c r="AS69" s="270"/>
      <c r="AT69" s="269" t="s">
        <v>8</v>
      </c>
      <c r="AU69" s="270"/>
      <c r="AV69" s="269" t="s">
        <v>9</v>
      </c>
      <c r="AW69" s="270"/>
      <c r="AX69" s="269" t="s">
        <v>10</v>
      </c>
      <c r="AY69" s="270"/>
      <c r="AZ69" s="269" t="s">
        <v>11</v>
      </c>
      <c r="BA69" s="270"/>
      <c r="BB69" s="269" t="s">
        <v>12</v>
      </c>
      <c r="BC69" s="270"/>
      <c r="BD69" s="271" t="s">
        <v>40</v>
      </c>
      <c r="BE69" s="272"/>
      <c r="BF69" s="273" t="s">
        <v>41</v>
      </c>
      <c r="BG69" s="274"/>
      <c r="BI69" s="275" t="s">
        <v>0</v>
      </c>
      <c r="BJ69" s="269" t="s">
        <v>1</v>
      </c>
      <c r="BK69" s="270"/>
      <c r="BL69" s="269" t="s">
        <v>2</v>
      </c>
      <c r="BM69" s="270"/>
      <c r="BN69" s="269" t="s">
        <v>3</v>
      </c>
      <c r="BO69" s="270"/>
      <c r="BP69" s="269" t="s">
        <v>4</v>
      </c>
      <c r="BQ69" s="270"/>
      <c r="BR69" s="269" t="s">
        <v>5</v>
      </c>
      <c r="BS69" s="270"/>
      <c r="BT69" s="269" t="s">
        <v>6</v>
      </c>
      <c r="BU69" s="270"/>
      <c r="BV69" s="269" t="s">
        <v>7</v>
      </c>
      <c r="BW69" s="270"/>
      <c r="BX69" s="269" t="s">
        <v>8</v>
      </c>
      <c r="BY69" s="270"/>
      <c r="BZ69" s="269" t="s">
        <v>9</v>
      </c>
      <c r="CA69" s="270"/>
      <c r="CB69" s="269" t="s">
        <v>10</v>
      </c>
      <c r="CC69" s="270"/>
      <c r="CD69" s="269" t="s">
        <v>11</v>
      </c>
      <c r="CE69" s="270"/>
      <c r="CF69" s="269" t="s">
        <v>12</v>
      </c>
      <c r="CG69" s="270"/>
      <c r="CH69" s="271" t="s">
        <v>40</v>
      </c>
      <c r="CI69" s="272"/>
      <c r="CJ69" s="269" t="s">
        <v>41</v>
      </c>
      <c r="CK69" s="270"/>
    </row>
    <row r="70" spans="1:89" ht="15" thickTop="1" thickBot="1" x14ac:dyDescent="0.3">
      <c r="A70" s="276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76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76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3326</v>
      </c>
      <c r="AG71" s="164">
        <f t="shared" ref="AG71:AV72" si="190">SUMIF($A$9:$A$32,$AE71,C$71:C$94)</f>
        <v>1094</v>
      </c>
      <c r="AH71" s="121">
        <f t="shared" si="190"/>
        <v>1117</v>
      </c>
      <c r="AI71" s="159">
        <f t="shared" si="190"/>
        <v>1049</v>
      </c>
      <c r="AJ71" s="120">
        <f t="shared" si="190"/>
        <v>2665</v>
      </c>
      <c r="AK71" s="122">
        <f t="shared" si="190"/>
        <v>1372</v>
      </c>
      <c r="AL71" s="121">
        <f t="shared" si="190"/>
        <v>3525</v>
      </c>
      <c r="AM71" s="159">
        <f t="shared" si="190"/>
        <v>2270</v>
      </c>
      <c r="AN71" s="120">
        <f t="shared" si="190"/>
        <v>229</v>
      </c>
      <c r="AO71" s="122">
        <f t="shared" si="190"/>
        <v>992</v>
      </c>
      <c r="AP71" s="121">
        <f t="shared" si="190"/>
        <v>1042</v>
      </c>
      <c r="AQ71" s="120">
        <f t="shared" si="190"/>
        <v>3370</v>
      </c>
      <c r="AR71" s="158">
        <f t="shared" si="190"/>
        <v>2935</v>
      </c>
      <c r="AS71" s="160">
        <f t="shared" si="190"/>
        <v>4294</v>
      </c>
      <c r="AT71" s="120">
        <f t="shared" si="190"/>
        <v>2110</v>
      </c>
      <c r="AU71" s="122">
        <f t="shared" si="190"/>
        <v>2065</v>
      </c>
      <c r="AV71" s="121">
        <f t="shared" si="190"/>
        <v>2480</v>
      </c>
      <c r="AW71" s="159">
        <f t="shared" ref="AW71:BE72" si="191">SUMIF($A$9:$A$32,$AE71,S$71:S$94)</f>
        <v>1782</v>
      </c>
      <c r="AX71" s="120">
        <f t="shared" si="191"/>
        <v>346</v>
      </c>
      <c r="AY71" s="122">
        <f t="shared" si="191"/>
        <v>1435</v>
      </c>
      <c r="AZ71" s="121">
        <f t="shared" si="191"/>
        <v>1265</v>
      </c>
      <c r="BA71" s="159">
        <f t="shared" si="191"/>
        <v>3049</v>
      </c>
      <c r="BB71" s="120">
        <f t="shared" si="191"/>
        <v>1878</v>
      </c>
      <c r="BC71" s="122">
        <f t="shared" si="191"/>
        <v>1832</v>
      </c>
      <c r="BD71" s="21">
        <f t="shared" si="191"/>
        <v>4093</v>
      </c>
      <c r="BE71" s="163">
        <f t="shared" si="191"/>
        <v>2732</v>
      </c>
      <c r="BF71" s="149">
        <f>AF71+AH71+AJ71+AL71+AN71+AP71+AR71+AT71+AV71+AX71+AZ71+BB71+BD71</f>
        <v>27011</v>
      </c>
      <c r="BG71" s="150">
        <f>AG71+AI71+AK71+AM71+AO71+AQ71+AS71+AU71+AW71+AY71+BA71+BC71+BE71</f>
        <v>27336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304</v>
      </c>
      <c r="C72" s="168">
        <v>0</v>
      </c>
      <c r="D72" s="169">
        <v>219</v>
      </c>
      <c r="E72" s="170">
        <v>1</v>
      </c>
      <c r="F72" s="167">
        <v>525</v>
      </c>
      <c r="G72" s="171">
        <v>5</v>
      </c>
      <c r="H72" s="169">
        <v>476</v>
      </c>
      <c r="I72" s="170">
        <v>39</v>
      </c>
      <c r="J72" s="167">
        <v>10</v>
      </c>
      <c r="K72" s="171">
        <v>20</v>
      </c>
      <c r="L72" s="169">
        <v>55</v>
      </c>
      <c r="M72" s="167">
        <v>97</v>
      </c>
      <c r="N72" s="172">
        <v>214</v>
      </c>
      <c r="O72" s="173">
        <v>158</v>
      </c>
      <c r="P72" s="167">
        <v>76</v>
      </c>
      <c r="Q72" s="171">
        <v>56</v>
      </c>
      <c r="R72" s="169">
        <v>29</v>
      </c>
      <c r="S72" s="170">
        <v>71</v>
      </c>
      <c r="T72" s="167">
        <v>1</v>
      </c>
      <c r="U72" s="171">
        <v>27</v>
      </c>
      <c r="V72" s="169">
        <v>20</v>
      </c>
      <c r="W72" s="170">
        <v>101</v>
      </c>
      <c r="X72" s="167">
        <v>1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1930</v>
      </c>
      <c r="AC72" s="152">
        <f t="shared" ref="AC72:AC94" si="194">SUM(C72,E72,G72,I72,K72,M72,O72,Q72,S72,U72,W72,Y72,AA72)</f>
        <v>575</v>
      </c>
      <c r="AE72" s="226" t="str">
        <f>$AE$10</f>
        <v>08:00 - 08:59</v>
      </c>
      <c r="AF72" s="120">
        <f>SUMIF($A$9:$A$32,$AE72,B$71:B$94)</f>
        <v>2465</v>
      </c>
      <c r="AG72" s="168">
        <f t="shared" si="190"/>
        <v>1114</v>
      </c>
      <c r="AH72" s="169">
        <f t="shared" si="190"/>
        <v>844</v>
      </c>
      <c r="AI72" s="170">
        <f t="shared" si="190"/>
        <v>906</v>
      </c>
      <c r="AJ72" s="167">
        <f t="shared" si="190"/>
        <v>2498</v>
      </c>
      <c r="AK72" s="171">
        <f t="shared" si="190"/>
        <v>1209</v>
      </c>
      <c r="AL72" s="169">
        <f t="shared" si="190"/>
        <v>3182</v>
      </c>
      <c r="AM72" s="170">
        <f t="shared" si="190"/>
        <v>2108</v>
      </c>
      <c r="AN72" s="167">
        <f t="shared" si="190"/>
        <v>206</v>
      </c>
      <c r="AO72" s="171">
        <f t="shared" si="190"/>
        <v>794</v>
      </c>
      <c r="AP72" s="169">
        <f t="shared" si="190"/>
        <v>869</v>
      </c>
      <c r="AQ72" s="167">
        <f t="shared" si="190"/>
        <v>3101</v>
      </c>
      <c r="AR72" s="172">
        <f t="shared" si="190"/>
        <v>2354</v>
      </c>
      <c r="AS72" s="173">
        <f t="shared" si="190"/>
        <v>3805</v>
      </c>
      <c r="AT72" s="167">
        <f t="shared" si="190"/>
        <v>1482</v>
      </c>
      <c r="AU72" s="171">
        <f t="shared" si="190"/>
        <v>1876</v>
      </c>
      <c r="AV72" s="169">
        <f t="shared" si="190"/>
        <v>1975</v>
      </c>
      <c r="AW72" s="170">
        <f t="shared" si="191"/>
        <v>1715</v>
      </c>
      <c r="AX72" s="167">
        <f t="shared" si="191"/>
        <v>217</v>
      </c>
      <c r="AY72" s="171">
        <f t="shared" si="191"/>
        <v>1117</v>
      </c>
      <c r="AZ72" s="169">
        <f t="shared" si="191"/>
        <v>839</v>
      </c>
      <c r="BA72" s="170">
        <f t="shared" si="191"/>
        <v>2473</v>
      </c>
      <c r="BB72" s="167">
        <f t="shared" si="191"/>
        <v>1360</v>
      </c>
      <c r="BC72" s="171">
        <f t="shared" si="191"/>
        <v>1585</v>
      </c>
      <c r="BD72" s="169">
        <f t="shared" si="191"/>
        <v>3114</v>
      </c>
      <c r="BE72" s="167">
        <f t="shared" si="191"/>
        <v>2516</v>
      </c>
      <c r="BF72" s="151">
        <f>SUM(AF72,AH72,AJ72,AL72,AN72,AP72,AR72,AT72,AV72,AX72,AZ72,BB72,BD72)</f>
        <v>21405</v>
      </c>
      <c r="BG72" s="152">
        <f>SUM(AG72,AI72,AK72,AM72,AO72,AQ72,AS72,AU72,AW72,AY72,BA72,BC72,BE72)</f>
        <v>24319</v>
      </c>
      <c r="BI72" s="131" t="s">
        <v>17</v>
      </c>
      <c r="BJ72" s="123">
        <f t="shared" ref="BJ72:CK72" si="195">B72/B95</f>
        <v>1.124135635839219E-2</v>
      </c>
      <c r="BK72" s="124">
        <f t="shared" si="195"/>
        <v>0</v>
      </c>
      <c r="BL72" s="125">
        <f t="shared" si="195"/>
        <v>1.7654171704957679E-2</v>
      </c>
      <c r="BM72" s="126">
        <f t="shared" si="195"/>
        <v>7.9440737210041316E-5</v>
      </c>
      <c r="BN72" s="123">
        <f t="shared" si="195"/>
        <v>1.9279497631376007E-2</v>
      </c>
      <c r="BO72" s="124">
        <f t="shared" si="195"/>
        <v>2.0742584526031943E-4</v>
      </c>
      <c r="BP72" s="125">
        <f t="shared" si="195"/>
        <v>1.2131097405576228E-2</v>
      </c>
      <c r="BQ72" s="126">
        <f t="shared" si="195"/>
        <v>9.2469650986342939E-4</v>
      </c>
      <c r="BR72" s="123">
        <f t="shared" si="195"/>
        <v>1.7241379310344827E-3</v>
      </c>
      <c r="BS72" s="124">
        <f t="shared" si="195"/>
        <v>3.0641948827945459E-3</v>
      </c>
      <c r="BT72" s="125">
        <f t="shared" si="195"/>
        <v>2.3540489642184556E-3</v>
      </c>
      <c r="BU72" s="123">
        <f t="shared" si="195"/>
        <v>4.11313234109316E-3</v>
      </c>
      <c r="BV72" s="127">
        <f t="shared" si="195"/>
        <v>5.2144249512670569E-3</v>
      </c>
      <c r="BW72" s="128">
        <f t="shared" si="195"/>
        <v>3.8971930343840956E-3</v>
      </c>
      <c r="BX72" s="123">
        <f t="shared" si="195"/>
        <v>3.4611531104836507E-3</v>
      </c>
      <c r="BY72" s="124">
        <f t="shared" si="195"/>
        <v>2.5951156216692155E-3</v>
      </c>
      <c r="BZ72" s="125">
        <f t="shared" si="195"/>
        <v>1.1562998405103668E-3</v>
      </c>
      <c r="CA72" s="126">
        <f t="shared" si="195"/>
        <v>2.7199938704363484E-3</v>
      </c>
      <c r="CB72" s="123">
        <f t="shared" si="195"/>
        <v>1.3896609227348526E-4</v>
      </c>
      <c r="CC72" s="124">
        <f t="shared" si="195"/>
        <v>3.4216195665948551E-3</v>
      </c>
      <c r="CD72" s="125">
        <f t="shared" si="195"/>
        <v>8.1112868556596504E-4</v>
      </c>
      <c r="CE72" s="126">
        <f t="shared" si="195"/>
        <v>3.6389839668528193E-3</v>
      </c>
      <c r="CF72" s="123">
        <f t="shared" si="195"/>
        <v>4.9108677503314834E-5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6.0736134538405375E-3</v>
      </c>
      <c r="CK72" s="130">
        <f t="shared" si="195"/>
        <v>1.8155754268970395E-3</v>
      </c>
    </row>
    <row r="73" spans="1:89" ht="13.5" thickBot="1" x14ac:dyDescent="0.25">
      <c r="A73" s="139" t="s">
        <v>18</v>
      </c>
      <c r="B73" s="174">
        <v>1548</v>
      </c>
      <c r="C73" s="175">
        <v>238</v>
      </c>
      <c r="D73" s="176">
        <v>829</v>
      </c>
      <c r="E73" s="177">
        <v>198</v>
      </c>
      <c r="F73" s="174">
        <v>2435</v>
      </c>
      <c r="G73" s="178">
        <v>416</v>
      </c>
      <c r="H73" s="176">
        <v>2034</v>
      </c>
      <c r="I73" s="177">
        <v>790</v>
      </c>
      <c r="J73" s="174">
        <v>73</v>
      </c>
      <c r="K73" s="178">
        <v>312</v>
      </c>
      <c r="L73" s="176">
        <v>609</v>
      </c>
      <c r="M73" s="174">
        <v>970</v>
      </c>
      <c r="N73" s="179">
        <v>1626</v>
      </c>
      <c r="O73" s="180">
        <v>1922</v>
      </c>
      <c r="P73" s="174">
        <v>802</v>
      </c>
      <c r="Q73" s="178">
        <v>909</v>
      </c>
      <c r="R73" s="176">
        <v>936</v>
      </c>
      <c r="S73" s="177">
        <v>994</v>
      </c>
      <c r="T73" s="174">
        <v>185</v>
      </c>
      <c r="U73" s="178">
        <v>454</v>
      </c>
      <c r="V73" s="176">
        <v>712</v>
      </c>
      <c r="W73" s="177">
        <v>1198</v>
      </c>
      <c r="X73" s="174">
        <v>757</v>
      </c>
      <c r="Y73" s="178">
        <v>638</v>
      </c>
      <c r="Z73" s="176">
        <v>1776</v>
      </c>
      <c r="AA73" s="174">
        <v>1178</v>
      </c>
      <c r="AB73" s="151">
        <f t="shared" si="193"/>
        <v>14322</v>
      </c>
      <c r="AC73" s="152">
        <f t="shared" si="194"/>
        <v>10217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5.7242169877602334E-2</v>
      </c>
      <c r="BK73" s="124">
        <f t="shared" si="196"/>
        <v>8.8812597955071279E-3</v>
      </c>
      <c r="BL73" s="125">
        <f t="shared" si="196"/>
        <v>6.682789197904071E-2</v>
      </c>
      <c r="BM73" s="126">
        <f t="shared" si="196"/>
        <v>1.5729265967588179E-2</v>
      </c>
      <c r="BN73" s="123">
        <f t="shared" si="196"/>
        <v>8.942014615695347E-2</v>
      </c>
      <c r="BO73" s="124">
        <f t="shared" si="196"/>
        <v>1.7257830325658578E-2</v>
      </c>
      <c r="BP73" s="125">
        <f t="shared" si="196"/>
        <v>5.1837504459962283E-2</v>
      </c>
      <c r="BQ73" s="126">
        <f t="shared" si="196"/>
        <v>1.873103186646434E-2</v>
      </c>
      <c r="BR73" s="123">
        <f t="shared" si="196"/>
        <v>1.2586206896551724E-2</v>
      </c>
      <c r="BS73" s="124">
        <f t="shared" si="196"/>
        <v>4.7801440171594912E-2</v>
      </c>
      <c r="BT73" s="125">
        <f t="shared" si="196"/>
        <v>2.6065742167437084E-2</v>
      </c>
      <c r="BU73" s="123">
        <f t="shared" si="196"/>
        <v>4.1131323410931606E-2</v>
      </c>
      <c r="BV73" s="127">
        <f t="shared" si="196"/>
        <v>3.9619883040935673E-2</v>
      </c>
      <c r="BW73" s="128">
        <f t="shared" si="196"/>
        <v>4.740762665877362E-2</v>
      </c>
      <c r="BX73" s="123">
        <f t="shared" si="196"/>
        <v>3.652427361326168E-2</v>
      </c>
      <c r="BY73" s="124">
        <f t="shared" si="196"/>
        <v>4.21242875017378E-2</v>
      </c>
      <c r="BZ73" s="125">
        <f t="shared" si="196"/>
        <v>3.7320574162679428E-2</v>
      </c>
      <c r="CA73" s="126">
        <f t="shared" si="196"/>
        <v>3.8079914186108878E-2</v>
      </c>
      <c r="CB73" s="123">
        <f t="shared" si="196"/>
        <v>2.5708727070594774E-2</v>
      </c>
      <c r="CC73" s="124">
        <f t="shared" si="196"/>
        <v>5.753389937903941E-2</v>
      </c>
      <c r="CD73" s="125">
        <f t="shared" si="196"/>
        <v>2.8876181206148356E-2</v>
      </c>
      <c r="CE73" s="126">
        <f t="shared" si="196"/>
        <v>4.3163393983066116E-2</v>
      </c>
      <c r="CF73" s="123">
        <f t="shared" si="196"/>
        <v>3.7175268870009333E-2</v>
      </c>
      <c r="CG73" s="124">
        <f t="shared" si="196"/>
        <v>4.9700085689802914E-2</v>
      </c>
      <c r="CH73" s="125">
        <f t="shared" si="196"/>
        <v>4.1893708867029936E-2</v>
      </c>
      <c r="CI73" s="123">
        <f t="shared" si="196"/>
        <v>2.6639529624604252E-2</v>
      </c>
      <c r="CJ73" s="129">
        <f t="shared" si="196"/>
        <v>4.5070617557463305E-2</v>
      </c>
      <c r="CK73" s="130">
        <f t="shared" si="196"/>
        <v>3.2260407194099221E-2</v>
      </c>
    </row>
    <row r="74" spans="1:89" ht="14.25" thickTop="1" thickBot="1" x14ac:dyDescent="0.25">
      <c r="A74" s="131" t="s">
        <v>19</v>
      </c>
      <c r="B74" s="167">
        <v>2933</v>
      </c>
      <c r="C74" s="168">
        <v>1016</v>
      </c>
      <c r="D74" s="169">
        <v>1163</v>
      </c>
      <c r="E74" s="170">
        <v>750</v>
      </c>
      <c r="F74" s="167">
        <v>2825</v>
      </c>
      <c r="G74" s="171">
        <v>1342</v>
      </c>
      <c r="H74" s="169">
        <v>3232</v>
      </c>
      <c r="I74" s="170">
        <v>1836</v>
      </c>
      <c r="J74" s="167">
        <v>173</v>
      </c>
      <c r="K74" s="171">
        <v>667</v>
      </c>
      <c r="L74" s="169">
        <v>1042</v>
      </c>
      <c r="M74" s="167">
        <v>2146</v>
      </c>
      <c r="N74" s="172">
        <v>2996</v>
      </c>
      <c r="O74" s="173">
        <v>3098</v>
      </c>
      <c r="P74" s="167">
        <v>1819</v>
      </c>
      <c r="Q74" s="171">
        <v>1717</v>
      </c>
      <c r="R74" s="169">
        <v>1862</v>
      </c>
      <c r="S74" s="170">
        <v>1562</v>
      </c>
      <c r="T74" s="167">
        <v>340</v>
      </c>
      <c r="U74" s="171">
        <v>1087</v>
      </c>
      <c r="V74" s="169">
        <v>1123</v>
      </c>
      <c r="W74" s="170">
        <v>2514</v>
      </c>
      <c r="X74" s="167">
        <v>1756</v>
      </c>
      <c r="Y74" s="171">
        <v>1156</v>
      </c>
      <c r="Z74" s="169">
        <v>3011</v>
      </c>
      <c r="AA74" s="167">
        <v>2037</v>
      </c>
      <c r="AB74" s="151">
        <f t="shared" si="193"/>
        <v>24275</v>
      </c>
      <c r="AC74" s="152">
        <f t="shared" si="194"/>
        <v>20928</v>
      </c>
      <c r="AE74" s="221" t="s">
        <v>13</v>
      </c>
      <c r="AF74" s="14">
        <f t="shared" ref="AF74:BG74" si="197">SUM(AF71:AF73)</f>
        <v>5791</v>
      </c>
      <c r="AG74" s="1">
        <f t="shared" si="197"/>
        <v>2208</v>
      </c>
      <c r="AH74" s="14">
        <f t="shared" si="197"/>
        <v>1961</v>
      </c>
      <c r="AI74" s="1">
        <f t="shared" si="197"/>
        <v>1955</v>
      </c>
      <c r="AJ74" s="14">
        <f t="shared" si="197"/>
        <v>5163</v>
      </c>
      <c r="AK74" s="1">
        <f t="shared" si="197"/>
        <v>2581</v>
      </c>
      <c r="AL74" s="14">
        <f t="shared" si="197"/>
        <v>6707</v>
      </c>
      <c r="AM74" s="1">
        <f t="shared" si="197"/>
        <v>4378</v>
      </c>
      <c r="AN74" s="14">
        <f t="shared" si="197"/>
        <v>435</v>
      </c>
      <c r="AO74" s="1">
        <f t="shared" si="197"/>
        <v>1786</v>
      </c>
      <c r="AP74" s="14">
        <f t="shared" si="197"/>
        <v>1911</v>
      </c>
      <c r="AQ74" s="1">
        <f t="shared" si="197"/>
        <v>6471</v>
      </c>
      <c r="AR74" s="14">
        <f t="shared" si="197"/>
        <v>5289</v>
      </c>
      <c r="AS74" s="1">
        <f t="shared" si="197"/>
        <v>8099</v>
      </c>
      <c r="AT74" s="14">
        <f t="shared" si="197"/>
        <v>3592</v>
      </c>
      <c r="AU74" s="1">
        <f t="shared" si="197"/>
        <v>3941</v>
      </c>
      <c r="AV74" s="14">
        <f t="shared" si="197"/>
        <v>4455</v>
      </c>
      <c r="AW74" s="1">
        <f t="shared" si="197"/>
        <v>3497</v>
      </c>
      <c r="AX74" s="14">
        <f t="shared" si="197"/>
        <v>563</v>
      </c>
      <c r="AY74" s="1">
        <f t="shared" si="197"/>
        <v>2552</v>
      </c>
      <c r="AZ74" s="14">
        <f t="shared" si="197"/>
        <v>2104</v>
      </c>
      <c r="BA74" s="1">
        <f t="shared" si="197"/>
        <v>5522</v>
      </c>
      <c r="BB74" s="14">
        <f t="shared" si="197"/>
        <v>3238</v>
      </c>
      <c r="BC74" s="1">
        <f t="shared" si="197"/>
        <v>3417</v>
      </c>
      <c r="BD74" s="14">
        <f t="shared" si="197"/>
        <v>7207</v>
      </c>
      <c r="BE74" s="1">
        <f t="shared" si="197"/>
        <v>5248</v>
      </c>
      <c r="BF74" s="153">
        <f t="shared" si="197"/>
        <v>48416</v>
      </c>
      <c r="BG74" s="154">
        <f t="shared" si="197"/>
        <v>51655</v>
      </c>
      <c r="BI74" s="131" t="s">
        <v>19</v>
      </c>
      <c r="BJ74" s="123">
        <f t="shared" ref="BJ74:CK74" si="198">B74/B95</f>
        <v>0.10845690197093517</v>
      </c>
      <c r="BK74" s="124">
        <f t="shared" si="198"/>
        <v>3.791327711023211E-2</v>
      </c>
      <c r="BL74" s="125">
        <f t="shared" si="198"/>
        <v>9.375251914550585E-2</v>
      </c>
      <c r="BM74" s="126">
        <f t="shared" si="198"/>
        <v>5.9580552907530983E-2</v>
      </c>
      <c r="BN74" s="123">
        <f t="shared" si="198"/>
        <v>0.1037420586831185</v>
      </c>
      <c r="BO74" s="124">
        <f t="shared" si="198"/>
        <v>5.567309686786974E-2</v>
      </c>
      <c r="BP74" s="125">
        <f t="shared" si="198"/>
        <v>8.2369131963912531E-2</v>
      </c>
      <c r="BQ74" s="126">
        <f t="shared" si="198"/>
        <v>4.3531866464339909E-2</v>
      </c>
      <c r="BR74" s="123">
        <f t="shared" si="198"/>
        <v>2.9827586206896552E-2</v>
      </c>
      <c r="BS74" s="124">
        <f t="shared" si="198"/>
        <v>0.1021908993411981</v>
      </c>
      <c r="BT74" s="125">
        <f t="shared" si="198"/>
        <v>4.4598527649375108E-2</v>
      </c>
      <c r="BU74" s="123">
        <f t="shared" si="198"/>
        <v>9.0997752618411573E-2</v>
      </c>
      <c r="BV74" s="127">
        <f t="shared" si="198"/>
        <v>7.300194931773879E-2</v>
      </c>
      <c r="BW74" s="128">
        <f t="shared" si="198"/>
        <v>7.6414582408366627E-2</v>
      </c>
      <c r="BX74" s="123">
        <f t="shared" si="198"/>
        <v>8.2839967210128429E-2</v>
      </c>
      <c r="BY74" s="124">
        <f t="shared" si="198"/>
        <v>7.9568098614393623E-2</v>
      </c>
      <c r="BZ74" s="125">
        <f t="shared" si="198"/>
        <v>7.4242424242424249E-2</v>
      </c>
      <c r="CA74" s="126">
        <f t="shared" si="198"/>
        <v>5.9839865149599665E-2</v>
      </c>
      <c r="CB74" s="123">
        <f t="shared" si="198"/>
        <v>4.724847137298499E-2</v>
      </c>
      <c r="CC74" s="124">
        <f t="shared" si="198"/>
        <v>0.13775186921809657</v>
      </c>
      <c r="CD74" s="125">
        <f t="shared" si="198"/>
        <v>4.554487569452894E-2</v>
      </c>
      <c r="CE74" s="126">
        <f t="shared" si="198"/>
        <v>9.0578274184831567E-2</v>
      </c>
      <c r="CF74" s="123">
        <f t="shared" si="198"/>
        <v>8.6234837695820854E-2</v>
      </c>
      <c r="CG74" s="124">
        <f t="shared" si="198"/>
        <v>9.0052192879956375E-2</v>
      </c>
      <c r="CH74" s="125">
        <f t="shared" si="198"/>
        <v>7.10258769136414E-2</v>
      </c>
      <c r="CI74" s="123">
        <f t="shared" si="198"/>
        <v>4.6065128900949798E-2</v>
      </c>
      <c r="CJ74" s="129">
        <f t="shared" si="198"/>
        <v>7.6392210669419203E-2</v>
      </c>
      <c r="CK74" s="130">
        <f t="shared" si="198"/>
        <v>6.6080630494089118E-2</v>
      </c>
    </row>
    <row r="75" spans="1:89" ht="13.5" thickTop="1" x14ac:dyDescent="0.2">
      <c r="A75" s="139" t="s">
        <v>20</v>
      </c>
      <c r="B75" s="174">
        <v>3326</v>
      </c>
      <c r="C75" s="175">
        <v>1094</v>
      </c>
      <c r="D75" s="176">
        <v>1117</v>
      </c>
      <c r="E75" s="177">
        <v>1049</v>
      </c>
      <c r="F75" s="174">
        <v>2665</v>
      </c>
      <c r="G75" s="178">
        <v>1372</v>
      </c>
      <c r="H75" s="176">
        <v>3525</v>
      </c>
      <c r="I75" s="177">
        <v>2270</v>
      </c>
      <c r="J75" s="174">
        <v>229</v>
      </c>
      <c r="K75" s="178">
        <v>992</v>
      </c>
      <c r="L75" s="176">
        <v>1042</v>
      </c>
      <c r="M75" s="174">
        <v>3370</v>
      </c>
      <c r="N75" s="179">
        <v>2935</v>
      </c>
      <c r="O75" s="180">
        <v>4294</v>
      </c>
      <c r="P75" s="174">
        <v>2110</v>
      </c>
      <c r="Q75" s="178">
        <v>2065</v>
      </c>
      <c r="R75" s="176">
        <v>2480</v>
      </c>
      <c r="S75" s="177">
        <v>1782</v>
      </c>
      <c r="T75" s="174">
        <v>346</v>
      </c>
      <c r="U75" s="178">
        <v>1435</v>
      </c>
      <c r="V75" s="176">
        <v>1265</v>
      </c>
      <c r="W75" s="177">
        <v>3049</v>
      </c>
      <c r="X75" s="174">
        <v>1878</v>
      </c>
      <c r="Y75" s="178">
        <v>1832</v>
      </c>
      <c r="Z75" s="176">
        <v>4093</v>
      </c>
      <c r="AA75" s="174">
        <v>2732</v>
      </c>
      <c r="AB75" s="151">
        <f t="shared" si="193"/>
        <v>27011</v>
      </c>
      <c r="AC75" s="152">
        <f t="shared" si="194"/>
        <v>27336</v>
      </c>
      <c r="BI75" s="139" t="s">
        <v>20</v>
      </c>
      <c r="BJ75" s="123">
        <f t="shared" ref="BJ75:CK75" si="199">B75/B95</f>
        <v>0.12298931331583035</v>
      </c>
      <c r="BK75" s="124">
        <f t="shared" si="199"/>
        <v>4.0823942085230241E-2</v>
      </c>
      <c r="BL75" s="125">
        <f t="shared" si="199"/>
        <v>9.004433696090286E-2</v>
      </c>
      <c r="BM75" s="126">
        <f t="shared" si="199"/>
        <v>8.3333333333333329E-2</v>
      </c>
      <c r="BN75" s="123">
        <f t="shared" si="199"/>
        <v>9.7866402262127727E-2</v>
      </c>
      <c r="BO75" s="124">
        <f t="shared" si="199"/>
        <v>5.691765193943165E-2</v>
      </c>
      <c r="BP75" s="125">
        <f t="shared" si="199"/>
        <v>8.9836383098017225E-2</v>
      </c>
      <c r="BQ75" s="126">
        <f t="shared" si="199"/>
        <v>5.3822078907435511E-2</v>
      </c>
      <c r="BR75" s="123">
        <f t="shared" si="199"/>
        <v>3.9482758620689652E-2</v>
      </c>
      <c r="BS75" s="124">
        <f t="shared" si="199"/>
        <v>0.15198406618660948</v>
      </c>
      <c r="BT75" s="125">
        <f t="shared" si="199"/>
        <v>4.4598527649375108E-2</v>
      </c>
      <c r="BU75" s="123">
        <f t="shared" si="199"/>
        <v>0.1428995462833397</v>
      </c>
      <c r="BV75" s="127">
        <f t="shared" si="199"/>
        <v>7.1515594541910338E-2</v>
      </c>
      <c r="BW75" s="128">
        <f t="shared" si="199"/>
        <v>0.10591485373193232</v>
      </c>
      <c r="BX75" s="123">
        <f t="shared" si="199"/>
        <v>9.6092540304217142E-2</v>
      </c>
      <c r="BY75" s="124">
        <f t="shared" si="199"/>
        <v>9.5694888549052323E-2</v>
      </c>
      <c r="BZ75" s="125">
        <f t="shared" si="199"/>
        <v>9.8883572567783087E-2</v>
      </c>
      <c r="CA75" s="126">
        <f t="shared" si="199"/>
        <v>6.8268015170670035E-2</v>
      </c>
      <c r="CB75" s="123">
        <f t="shared" si="199"/>
        <v>4.8082267926625906E-2</v>
      </c>
      <c r="CC75" s="124">
        <f t="shared" si="199"/>
        <v>0.18185274363198581</v>
      </c>
      <c r="CD75" s="125">
        <f t="shared" si="199"/>
        <v>5.1303889362047286E-2</v>
      </c>
      <c r="CE75" s="126">
        <f t="shared" si="199"/>
        <v>0.10985408034588362</v>
      </c>
      <c r="CF75" s="123">
        <f t="shared" si="199"/>
        <v>9.2226096351225265E-2</v>
      </c>
      <c r="CG75" s="124">
        <f t="shared" si="199"/>
        <v>0.14271247176131494</v>
      </c>
      <c r="CH75" s="125">
        <f t="shared" si="199"/>
        <v>9.6548958554478329E-2</v>
      </c>
      <c r="CI75" s="123">
        <f t="shared" si="199"/>
        <v>6.178199909543193E-2</v>
      </c>
      <c r="CJ75" s="129">
        <f t="shared" si="199"/>
        <v>8.5002265803982777E-2</v>
      </c>
      <c r="CK75" s="130">
        <f t="shared" si="199"/>
        <v>8.6314034555926039E-2</v>
      </c>
    </row>
    <row r="76" spans="1:89" ht="13.5" thickBot="1" x14ac:dyDescent="0.25">
      <c r="A76" s="131" t="s">
        <v>21</v>
      </c>
      <c r="B76" s="167">
        <v>2465</v>
      </c>
      <c r="C76" s="168">
        <v>1114</v>
      </c>
      <c r="D76" s="169">
        <v>844</v>
      </c>
      <c r="E76" s="170">
        <v>906</v>
      </c>
      <c r="F76" s="167">
        <v>2498</v>
      </c>
      <c r="G76" s="171">
        <v>1209</v>
      </c>
      <c r="H76" s="169">
        <v>3182</v>
      </c>
      <c r="I76" s="170">
        <v>2108</v>
      </c>
      <c r="J76" s="167">
        <v>206</v>
      </c>
      <c r="K76" s="171">
        <v>794</v>
      </c>
      <c r="L76" s="169">
        <v>869</v>
      </c>
      <c r="M76" s="167">
        <v>3101</v>
      </c>
      <c r="N76" s="172">
        <v>2354</v>
      </c>
      <c r="O76" s="173">
        <v>3805</v>
      </c>
      <c r="P76" s="167">
        <v>1482</v>
      </c>
      <c r="Q76" s="171">
        <v>1876</v>
      </c>
      <c r="R76" s="169">
        <v>1975</v>
      </c>
      <c r="S76" s="170">
        <v>1715</v>
      </c>
      <c r="T76" s="167">
        <v>217</v>
      </c>
      <c r="U76" s="171">
        <v>1117</v>
      </c>
      <c r="V76" s="169">
        <v>839</v>
      </c>
      <c r="W76" s="170">
        <v>2473</v>
      </c>
      <c r="X76" s="167">
        <v>1360</v>
      </c>
      <c r="Y76" s="171">
        <v>1585</v>
      </c>
      <c r="Z76" s="169">
        <v>3114</v>
      </c>
      <c r="AA76" s="167">
        <v>2516</v>
      </c>
      <c r="AB76" s="151">
        <f t="shared" si="193"/>
        <v>21405</v>
      </c>
      <c r="AC76" s="152">
        <f t="shared" si="194"/>
        <v>24319</v>
      </c>
      <c r="AE76" t="s">
        <v>85</v>
      </c>
      <c r="BI76" s="131" t="s">
        <v>21</v>
      </c>
      <c r="BJ76" s="123">
        <f t="shared" ref="BJ76:CK76" si="200">B76/B95</f>
        <v>9.1151129682357723E-2</v>
      </c>
      <c r="BK76" s="124">
        <f t="shared" si="200"/>
        <v>4.1570266437793865E-2</v>
      </c>
      <c r="BL76" s="125">
        <f t="shared" si="200"/>
        <v>6.8037081821846035E-2</v>
      </c>
      <c r="BM76" s="126">
        <f t="shared" si="200"/>
        <v>7.1973307912297432E-2</v>
      </c>
      <c r="BN76" s="123">
        <f t="shared" si="200"/>
        <v>9.1733685872718587E-2</v>
      </c>
      <c r="BO76" s="124">
        <f t="shared" si="200"/>
        <v>5.0155569383945241E-2</v>
      </c>
      <c r="BP76" s="125">
        <f t="shared" si="200"/>
        <v>8.109485702635201E-2</v>
      </c>
      <c r="BQ76" s="126">
        <f t="shared" si="200"/>
        <v>4.998103186646434E-2</v>
      </c>
      <c r="BR76" s="123">
        <f t="shared" si="200"/>
        <v>3.5517241379310345E-2</v>
      </c>
      <c r="BS76" s="124">
        <f t="shared" si="200"/>
        <v>0.12164853684694346</v>
      </c>
      <c r="BT76" s="125">
        <f t="shared" si="200"/>
        <v>3.71939736346516E-2</v>
      </c>
      <c r="BU76" s="123">
        <f t="shared" si="200"/>
        <v>0.13149302463639062</v>
      </c>
      <c r="BV76" s="127">
        <f t="shared" si="200"/>
        <v>5.7358674463937623E-2</v>
      </c>
      <c r="BW76" s="128">
        <f t="shared" si="200"/>
        <v>9.3853287948300529E-2</v>
      </c>
      <c r="BX76" s="123">
        <f t="shared" si="200"/>
        <v>6.7492485654431181E-2</v>
      </c>
      <c r="BY76" s="124">
        <f t="shared" si="200"/>
        <v>8.693637332591872E-2</v>
      </c>
      <c r="BZ76" s="125">
        <f t="shared" si="200"/>
        <v>7.8748006379585331E-2</v>
      </c>
      <c r="CA76" s="126">
        <f t="shared" si="200"/>
        <v>6.5701260391525879E-2</v>
      </c>
      <c r="CB76" s="123">
        <f t="shared" si="200"/>
        <v>3.0155642023346304E-2</v>
      </c>
      <c r="CC76" s="124">
        <f t="shared" si="200"/>
        <v>0.1415536687365353</v>
      </c>
      <c r="CD76" s="125">
        <f t="shared" si="200"/>
        <v>3.4026848359492233E-2</v>
      </c>
      <c r="CE76" s="126">
        <f t="shared" si="200"/>
        <v>8.910106287155467E-2</v>
      </c>
      <c r="CF76" s="123">
        <f t="shared" si="200"/>
        <v>6.6787801404508171E-2</v>
      </c>
      <c r="CG76" s="124">
        <f t="shared" si="200"/>
        <v>0.12347121601620316</v>
      </c>
      <c r="CH76" s="125">
        <f t="shared" si="200"/>
        <v>7.3455523317528831E-2</v>
      </c>
      <c r="CI76" s="123">
        <f t="shared" si="200"/>
        <v>5.6897331524197195E-2</v>
      </c>
      <c r="CJ76" s="129">
        <f t="shared" si="200"/>
        <v>6.7360464238060469E-2</v>
      </c>
      <c r="CK76" s="130">
        <f t="shared" si="200"/>
        <v>7.6787789229059308E-2</v>
      </c>
    </row>
    <row r="77" spans="1:89" ht="14.25" thickTop="1" thickBot="1" x14ac:dyDescent="0.25">
      <c r="A77" s="139" t="s">
        <v>22</v>
      </c>
      <c r="B77" s="174">
        <v>1765</v>
      </c>
      <c r="C77" s="175">
        <v>1014</v>
      </c>
      <c r="D77" s="176">
        <v>689</v>
      </c>
      <c r="E77" s="177">
        <v>586</v>
      </c>
      <c r="F77" s="174">
        <v>1924</v>
      </c>
      <c r="G77" s="178">
        <v>851</v>
      </c>
      <c r="H77" s="176">
        <v>2747</v>
      </c>
      <c r="I77" s="177">
        <v>1800</v>
      </c>
      <c r="J77" s="174">
        <v>232</v>
      </c>
      <c r="K77" s="178">
        <v>722</v>
      </c>
      <c r="L77" s="176">
        <v>811</v>
      </c>
      <c r="M77" s="174">
        <v>2035</v>
      </c>
      <c r="N77" s="179">
        <v>1940</v>
      </c>
      <c r="O77" s="180">
        <v>2988</v>
      </c>
      <c r="P77" s="174">
        <v>1206</v>
      </c>
      <c r="Q77" s="178">
        <v>1190</v>
      </c>
      <c r="R77" s="176">
        <v>1680</v>
      </c>
      <c r="S77" s="177">
        <v>1249</v>
      </c>
      <c r="T77" s="174">
        <v>230</v>
      </c>
      <c r="U77" s="178">
        <v>540</v>
      </c>
      <c r="V77" s="176">
        <v>663</v>
      </c>
      <c r="W77" s="177">
        <v>2076</v>
      </c>
      <c r="X77" s="174">
        <v>1119</v>
      </c>
      <c r="Y77" s="178">
        <v>922</v>
      </c>
      <c r="Z77" s="176">
        <v>2559</v>
      </c>
      <c r="AA77" s="174">
        <v>2606</v>
      </c>
      <c r="AB77" s="151">
        <f t="shared" si="193"/>
        <v>17565</v>
      </c>
      <c r="AC77" s="152">
        <f t="shared" si="194"/>
        <v>18579</v>
      </c>
      <c r="AE77" s="275" t="s">
        <v>0</v>
      </c>
      <c r="AF77" s="269" t="s">
        <v>1</v>
      </c>
      <c r="AG77" s="270"/>
      <c r="AH77" s="269" t="s">
        <v>2</v>
      </c>
      <c r="AI77" s="270"/>
      <c r="AJ77" s="269" t="s">
        <v>3</v>
      </c>
      <c r="AK77" s="270"/>
      <c r="AL77" s="269" t="s">
        <v>4</v>
      </c>
      <c r="AM77" s="270"/>
      <c r="AN77" s="269" t="s">
        <v>5</v>
      </c>
      <c r="AO77" s="270"/>
      <c r="AP77" s="269" t="s">
        <v>6</v>
      </c>
      <c r="AQ77" s="270"/>
      <c r="AR77" s="269" t="s">
        <v>7</v>
      </c>
      <c r="AS77" s="270"/>
      <c r="AT77" s="269" t="s">
        <v>8</v>
      </c>
      <c r="AU77" s="270"/>
      <c r="AV77" s="269" t="s">
        <v>9</v>
      </c>
      <c r="AW77" s="270"/>
      <c r="AX77" s="269" t="s">
        <v>10</v>
      </c>
      <c r="AY77" s="270"/>
      <c r="AZ77" s="269" t="s">
        <v>11</v>
      </c>
      <c r="BA77" s="270"/>
      <c r="BB77" s="269" t="s">
        <v>12</v>
      </c>
      <c r="BC77" s="270"/>
      <c r="BD77" s="271" t="s">
        <v>40</v>
      </c>
      <c r="BE77" s="272"/>
      <c r="BF77" s="273" t="s">
        <v>41</v>
      </c>
      <c r="BG77" s="274"/>
      <c r="BI77" s="139" t="s">
        <v>22</v>
      </c>
      <c r="BJ77" s="123">
        <f t="shared" ref="BJ77:CK77" si="201">B77/B95</f>
        <v>6.5266427541323072E-2</v>
      </c>
      <c r="BK77" s="124">
        <f t="shared" si="201"/>
        <v>3.7838644674975747E-2</v>
      </c>
      <c r="BL77" s="125">
        <f t="shared" si="201"/>
        <v>5.5542120112857717E-2</v>
      </c>
      <c r="BM77" s="126">
        <f t="shared" si="201"/>
        <v>4.655227200508421E-2</v>
      </c>
      <c r="BN77" s="123">
        <f t="shared" si="201"/>
        <v>7.0654768462414155E-2</v>
      </c>
      <c r="BO77" s="124">
        <f t="shared" si="201"/>
        <v>3.5303878863306368E-2</v>
      </c>
      <c r="BP77" s="125">
        <f t="shared" si="201"/>
        <v>7.0008665069575413E-2</v>
      </c>
      <c r="BQ77" s="126">
        <f t="shared" si="201"/>
        <v>4.2678300455235206E-2</v>
      </c>
      <c r="BR77" s="123">
        <f t="shared" si="201"/>
        <v>0.04</v>
      </c>
      <c r="BS77" s="124">
        <f t="shared" si="201"/>
        <v>0.1106174352688831</v>
      </c>
      <c r="BT77" s="125">
        <f t="shared" si="201"/>
        <v>3.4711521999657595E-2</v>
      </c>
      <c r="BU77" s="123">
        <f t="shared" si="201"/>
        <v>8.6290972310562694E-2</v>
      </c>
      <c r="BV77" s="127">
        <f t="shared" si="201"/>
        <v>4.7270955165692005E-2</v>
      </c>
      <c r="BW77" s="128">
        <f t="shared" si="201"/>
        <v>7.3701346751516947E-2</v>
      </c>
      <c r="BX77" s="123">
        <f t="shared" si="201"/>
        <v>5.4923034884780036E-2</v>
      </c>
      <c r="BY77" s="124">
        <f t="shared" si="201"/>
        <v>5.5146206960470831E-2</v>
      </c>
      <c r="BZ77" s="125">
        <f t="shared" si="201"/>
        <v>6.6985645933014357E-2</v>
      </c>
      <c r="CA77" s="126">
        <f t="shared" si="201"/>
        <v>4.7848906255985903E-2</v>
      </c>
      <c r="CB77" s="123">
        <f t="shared" si="201"/>
        <v>3.1962201222901609E-2</v>
      </c>
      <c r="CC77" s="124">
        <f t="shared" si="201"/>
        <v>6.8432391331897102E-2</v>
      </c>
      <c r="CD77" s="125">
        <f t="shared" si="201"/>
        <v>2.6888915926511742E-2</v>
      </c>
      <c r="CE77" s="126">
        <f t="shared" si="201"/>
        <v>7.479733381372726E-2</v>
      </c>
      <c r="CF77" s="123">
        <f t="shared" si="201"/>
        <v>5.4952610126209299E-2</v>
      </c>
      <c r="CG77" s="124">
        <f t="shared" si="201"/>
        <v>7.1823634805639941E-2</v>
      </c>
      <c r="CH77" s="125">
        <f t="shared" si="201"/>
        <v>6.0363739296581981E-2</v>
      </c>
      <c r="CI77" s="123">
        <f t="shared" si="201"/>
        <v>5.8932609678878332E-2</v>
      </c>
      <c r="CJ77" s="129">
        <f t="shared" si="201"/>
        <v>5.5276176329901061E-2</v>
      </c>
      <c r="CK77" s="130">
        <f t="shared" si="201"/>
        <v>5.8663610184904513E-2</v>
      </c>
    </row>
    <row r="78" spans="1:89" ht="15" thickTop="1" thickBot="1" x14ac:dyDescent="0.3">
      <c r="A78" s="131" t="s">
        <v>23</v>
      </c>
      <c r="B78" s="167">
        <v>1382</v>
      </c>
      <c r="C78" s="168">
        <v>1008</v>
      </c>
      <c r="D78" s="169">
        <v>596</v>
      </c>
      <c r="E78" s="170">
        <v>555</v>
      </c>
      <c r="F78" s="167">
        <v>1742</v>
      </c>
      <c r="G78" s="171">
        <v>777</v>
      </c>
      <c r="H78" s="169">
        <v>2071</v>
      </c>
      <c r="I78" s="170">
        <v>1545</v>
      </c>
      <c r="J78" s="167">
        <v>246</v>
      </c>
      <c r="K78" s="171">
        <v>491</v>
      </c>
      <c r="L78" s="169">
        <v>699</v>
      </c>
      <c r="M78" s="167">
        <v>1421</v>
      </c>
      <c r="N78" s="172">
        <v>1624</v>
      </c>
      <c r="O78" s="173">
        <v>1924</v>
      </c>
      <c r="P78" s="167">
        <v>959</v>
      </c>
      <c r="Q78" s="171">
        <v>787</v>
      </c>
      <c r="R78" s="169">
        <v>1406</v>
      </c>
      <c r="S78" s="170">
        <v>1014</v>
      </c>
      <c r="T78" s="167">
        <v>231</v>
      </c>
      <c r="U78" s="171">
        <v>340</v>
      </c>
      <c r="V78" s="169">
        <v>605</v>
      </c>
      <c r="W78" s="170">
        <v>1337</v>
      </c>
      <c r="X78" s="167">
        <v>867</v>
      </c>
      <c r="Y78" s="171">
        <v>551</v>
      </c>
      <c r="Z78" s="169">
        <v>2163</v>
      </c>
      <c r="AA78" s="167">
        <v>2073</v>
      </c>
      <c r="AB78" s="151">
        <f t="shared" si="193"/>
        <v>14591</v>
      </c>
      <c r="AC78" s="152">
        <f t="shared" si="194"/>
        <v>13823</v>
      </c>
      <c r="AE78" s="276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5.1103797655585551E-2</v>
      </c>
      <c r="BK78" s="124">
        <f t="shared" si="202"/>
        <v>3.7614747369206655E-2</v>
      </c>
      <c r="BL78" s="125">
        <f t="shared" si="202"/>
        <v>4.8045143087464735E-2</v>
      </c>
      <c r="BM78" s="126">
        <f t="shared" si="202"/>
        <v>4.408960915157293E-2</v>
      </c>
      <c r="BN78" s="123">
        <f t="shared" si="202"/>
        <v>6.3971209283537139E-2</v>
      </c>
      <c r="BO78" s="124">
        <f t="shared" si="202"/>
        <v>3.2233976353453639E-2</v>
      </c>
      <c r="BP78" s="125">
        <f t="shared" si="202"/>
        <v>5.2780467913757075E-2</v>
      </c>
      <c r="BQ78" s="126">
        <f t="shared" si="202"/>
        <v>3.6632207890743548E-2</v>
      </c>
      <c r="BR78" s="123">
        <f t="shared" si="202"/>
        <v>4.2413793103448276E-2</v>
      </c>
      <c r="BS78" s="124">
        <f t="shared" si="202"/>
        <v>7.5225984372606094E-2</v>
      </c>
      <c r="BT78" s="125">
        <f t="shared" si="202"/>
        <v>2.9917822290703645E-2</v>
      </c>
      <c r="BU78" s="123">
        <f t="shared" si="202"/>
        <v>6.0255268625704954E-2</v>
      </c>
      <c r="BV78" s="127">
        <f t="shared" si="202"/>
        <v>3.9571150097465889E-2</v>
      </c>
      <c r="BW78" s="128">
        <f t="shared" si="202"/>
        <v>4.7456958216170887E-2</v>
      </c>
      <c r="BX78" s="123">
        <f t="shared" si="202"/>
        <v>4.3674287275708171E-2</v>
      </c>
      <c r="BY78" s="124">
        <f t="shared" si="202"/>
        <v>3.6470642754529867E-2</v>
      </c>
      <c r="BZ78" s="125">
        <f t="shared" si="202"/>
        <v>5.6060606060606061E-2</v>
      </c>
      <c r="CA78" s="126">
        <f t="shared" si="202"/>
        <v>3.884610964256982E-2</v>
      </c>
      <c r="CB78" s="123">
        <f t="shared" si="202"/>
        <v>3.2101167315175094E-2</v>
      </c>
      <c r="CC78" s="124">
        <f t="shared" si="202"/>
        <v>4.3087061208972245E-2</v>
      </c>
      <c r="CD78" s="125">
        <f t="shared" si="202"/>
        <v>2.4536642738370442E-2</v>
      </c>
      <c r="CE78" s="126">
        <f t="shared" si="202"/>
        <v>4.8171500630517027E-2</v>
      </c>
      <c r="CF78" s="123">
        <f t="shared" si="202"/>
        <v>4.257722339537396E-2</v>
      </c>
      <c r="CG78" s="124">
        <f t="shared" si="202"/>
        <v>4.2922801277557064E-2</v>
      </c>
      <c r="CH78" s="125">
        <f t="shared" si="202"/>
        <v>5.1022574481636121E-2</v>
      </c>
      <c r="CI78" s="123">
        <f t="shared" si="202"/>
        <v>4.6879240162822251E-2</v>
      </c>
      <c r="CJ78" s="129">
        <f t="shared" si="202"/>
        <v>4.5917147101029683E-2</v>
      </c>
      <c r="CK78" s="130">
        <f t="shared" si="202"/>
        <v>4.3646433262604832E-2</v>
      </c>
    </row>
    <row r="79" spans="1:89" ht="13.5" thickTop="1" x14ac:dyDescent="0.2">
      <c r="A79" s="139" t="s">
        <v>24</v>
      </c>
      <c r="B79" s="181">
        <v>1190</v>
      </c>
      <c r="C79" s="175">
        <v>1112</v>
      </c>
      <c r="D79" s="176">
        <v>648</v>
      </c>
      <c r="E79" s="177">
        <v>464</v>
      </c>
      <c r="F79" s="174">
        <v>1582</v>
      </c>
      <c r="G79" s="178">
        <v>691</v>
      </c>
      <c r="H79" s="176">
        <v>2070</v>
      </c>
      <c r="I79" s="177">
        <v>1830</v>
      </c>
      <c r="J79" s="174">
        <v>302</v>
      </c>
      <c r="K79" s="178">
        <v>350</v>
      </c>
      <c r="L79" s="176">
        <v>810</v>
      </c>
      <c r="M79" s="174">
        <v>1386</v>
      </c>
      <c r="N79" s="179">
        <v>1579</v>
      </c>
      <c r="O79" s="182">
        <v>2215</v>
      </c>
      <c r="P79" s="174">
        <v>1028</v>
      </c>
      <c r="Q79" s="178">
        <v>863</v>
      </c>
      <c r="R79" s="176">
        <v>1253</v>
      </c>
      <c r="S79" s="177">
        <v>1259</v>
      </c>
      <c r="T79" s="174">
        <v>218</v>
      </c>
      <c r="U79" s="178">
        <v>341</v>
      </c>
      <c r="V79" s="176">
        <v>705</v>
      </c>
      <c r="W79" s="183">
        <v>1680</v>
      </c>
      <c r="X79" s="174">
        <v>711</v>
      </c>
      <c r="Y79" s="178">
        <v>497</v>
      </c>
      <c r="Z79" s="176">
        <v>2295</v>
      </c>
      <c r="AA79" s="174">
        <v>2412</v>
      </c>
      <c r="AB79" s="151">
        <f t="shared" si="193"/>
        <v>14391</v>
      </c>
      <c r="AC79" s="152">
        <f t="shared" si="194"/>
        <v>15100</v>
      </c>
      <c r="AE79" s="224" t="str">
        <f>$AE$17</f>
        <v>17:00 - 17:59</v>
      </c>
      <c r="AF79" s="120">
        <f t="shared" ref="AF79:AU80" si="203">SUMIF($A$9:$A$32,$AE79,B$71:B$94)</f>
        <v>1422</v>
      </c>
      <c r="AG79" s="164">
        <f t="shared" si="203"/>
        <v>3261</v>
      </c>
      <c r="AH79" s="121">
        <f t="shared" si="203"/>
        <v>1158</v>
      </c>
      <c r="AI79" s="159">
        <f t="shared" si="203"/>
        <v>1128</v>
      </c>
      <c r="AJ79" s="120">
        <f t="shared" si="203"/>
        <v>1431</v>
      </c>
      <c r="AK79" s="122">
        <f t="shared" si="203"/>
        <v>2677</v>
      </c>
      <c r="AL79" s="121">
        <f t="shared" si="203"/>
        <v>2505</v>
      </c>
      <c r="AM79" s="159">
        <f t="shared" si="203"/>
        <v>4344</v>
      </c>
      <c r="AN79" s="120">
        <f t="shared" si="203"/>
        <v>941</v>
      </c>
      <c r="AO79" s="122">
        <f t="shared" si="203"/>
        <v>235</v>
      </c>
      <c r="AP79" s="121">
        <f t="shared" si="203"/>
        <v>3057</v>
      </c>
      <c r="AQ79" s="120">
        <f t="shared" si="203"/>
        <v>855</v>
      </c>
      <c r="AR79" s="158">
        <f t="shared" si="203"/>
        <v>3904</v>
      </c>
      <c r="AS79" s="160">
        <f t="shared" si="203"/>
        <v>2426</v>
      </c>
      <c r="AT79" s="120">
        <f t="shared" si="203"/>
        <v>2101</v>
      </c>
      <c r="AU79" s="122">
        <f t="shared" si="203"/>
        <v>1634</v>
      </c>
      <c r="AV79" s="121">
        <f t="shared" ref="AP79:BE80" si="204">SUMIF($A$9:$A$32,$AE79,R$71:R$94)</f>
        <v>1838</v>
      </c>
      <c r="AW79" s="159">
        <f t="shared" si="204"/>
        <v>2417</v>
      </c>
      <c r="AX79" s="120">
        <f t="shared" si="204"/>
        <v>1184</v>
      </c>
      <c r="AY79" s="122">
        <f t="shared" si="204"/>
        <v>243</v>
      </c>
      <c r="AZ79" s="121">
        <f t="shared" si="204"/>
        <v>3098</v>
      </c>
      <c r="BA79" s="159">
        <f t="shared" si="204"/>
        <v>1561</v>
      </c>
      <c r="BB79" s="120">
        <f t="shared" si="204"/>
        <v>2293</v>
      </c>
      <c r="BC79" s="122">
        <f t="shared" si="204"/>
        <v>758</v>
      </c>
      <c r="BD79" s="21">
        <f t="shared" si="204"/>
        <v>3033</v>
      </c>
      <c r="BE79" s="163">
        <f t="shared" si="204"/>
        <v>4409</v>
      </c>
      <c r="BF79" s="149">
        <f>AF79+AH79+AJ79+AL79+AN79+AP79+AR79+AT79+AV79+AX79+AZ79+BB79+BD79</f>
        <v>27965</v>
      </c>
      <c r="BG79" s="150">
        <f>AG79+AI79+AK79+AM79+AO79+AQ79+AS79+AU79+AW79+AY79+BA79+BC79+BE79</f>
        <v>25948</v>
      </c>
      <c r="BI79" s="139" t="s">
        <v>24</v>
      </c>
      <c r="BJ79" s="123">
        <f t="shared" ref="BJ79:CK79" si="205">B79/B95</f>
        <v>4.4003993639758904E-2</v>
      </c>
      <c r="BK79" s="124">
        <f t="shared" si="205"/>
        <v>4.1495634002537501E-2</v>
      </c>
      <c r="BL79" s="125">
        <f t="shared" si="205"/>
        <v>5.2237001209189844E-2</v>
      </c>
      <c r="BM79" s="126">
        <f t="shared" si="205"/>
        <v>3.6860502065459169E-2</v>
      </c>
      <c r="BN79" s="123">
        <f t="shared" si="205"/>
        <v>5.8095552862546362E-2</v>
      </c>
      <c r="BO79" s="124">
        <f t="shared" si="205"/>
        <v>2.8666251814976146E-2</v>
      </c>
      <c r="BP79" s="125">
        <f t="shared" si="205"/>
        <v>5.2754982415005862E-2</v>
      </c>
      <c r="BQ79" s="126">
        <f t="shared" si="205"/>
        <v>4.3389605462822459E-2</v>
      </c>
      <c r="BR79" s="123">
        <f t="shared" si="205"/>
        <v>5.2068965517241377E-2</v>
      </c>
      <c r="BS79" s="124">
        <f t="shared" si="205"/>
        <v>5.3623410448904549E-2</v>
      </c>
      <c r="BT79" s="125">
        <f t="shared" si="205"/>
        <v>3.4668721109399073E-2</v>
      </c>
      <c r="BU79" s="123">
        <f t="shared" si="205"/>
        <v>5.8771148708815675E-2</v>
      </c>
      <c r="BV79" s="127">
        <f t="shared" si="205"/>
        <v>3.847465886939571E-2</v>
      </c>
      <c r="BW79" s="128">
        <f t="shared" si="205"/>
        <v>5.4634699817473237E-2</v>
      </c>
      <c r="BX79" s="123">
        <f t="shared" si="205"/>
        <v>4.681664996812096E-2</v>
      </c>
      <c r="BY79" s="124">
        <f t="shared" si="205"/>
        <v>3.9992585383938087E-2</v>
      </c>
      <c r="BZ79" s="125">
        <f t="shared" si="205"/>
        <v>4.9960127591706538E-2</v>
      </c>
      <c r="CA79" s="126">
        <f t="shared" si="205"/>
        <v>4.8232003984216371E-2</v>
      </c>
      <c r="CB79" s="123">
        <f t="shared" si="205"/>
        <v>3.0294608115619789E-2</v>
      </c>
      <c r="CC79" s="124">
        <f t="shared" si="205"/>
        <v>4.321378785958687E-2</v>
      </c>
      <c r="CD79" s="125">
        <f t="shared" si="205"/>
        <v>2.8592286166200267E-2</v>
      </c>
      <c r="CE79" s="126">
        <f t="shared" si="205"/>
        <v>6.0529634300126103E-2</v>
      </c>
      <c r="CF79" s="123">
        <f t="shared" si="205"/>
        <v>3.4916269704856846E-2</v>
      </c>
      <c r="CG79" s="124">
        <f t="shared" si="205"/>
        <v>3.8716210952714811E-2</v>
      </c>
      <c r="CH79" s="125">
        <f t="shared" si="205"/>
        <v>5.4136296086618074E-2</v>
      </c>
      <c r="CI79" s="123">
        <f t="shared" si="205"/>
        <v>5.4545454545454543E-2</v>
      </c>
      <c r="CJ79" s="129">
        <f t="shared" si="205"/>
        <v>4.5287757105813044E-2</v>
      </c>
      <c r="CK79" s="130">
        <f t="shared" si="205"/>
        <v>4.7678589471557037E-2</v>
      </c>
    </row>
    <row r="80" spans="1:89" x14ac:dyDescent="0.2">
      <c r="A80" s="131" t="s">
        <v>25</v>
      </c>
      <c r="B80" s="184">
        <v>1303</v>
      </c>
      <c r="C80" s="168">
        <v>1173</v>
      </c>
      <c r="D80" s="169">
        <v>607</v>
      </c>
      <c r="E80" s="170">
        <v>527</v>
      </c>
      <c r="F80" s="167">
        <v>1529</v>
      </c>
      <c r="G80" s="171">
        <v>785</v>
      </c>
      <c r="H80" s="169">
        <v>2094</v>
      </c>
      <c r="I80" s="170">
        <v>1656</v>
      </c>
      <c r="J80" s="167">
        <v>222</v>
      </c>
      <c r="K80" s="168">
        <v>285</v>
      </c>
      <c r="L80" s="169">
        <v>795</v>
      </c>
      <c r="M80" s="167">
        <v>1305</v>
      </c>
      <c r="N80" s="172">
        <v>1658</v>
      </c>
      <c r="O80" s="185">
        <v>1883</v>
      </c>
      <c r="P80" s="167">
        <v>913</v>
      </c>
      <c r="Q80" s="168">
        <v>808</v>
      </c>
      <c r="R80" s="169">
        <v>1181</v>
      </c>
      <c r="S80" s="170">
        <v>1208</v>
      </c>
      <c r="T80" s="176">
        <v>207</v>
      </c>
      <c r="U80" s="167">
        <v>267</v>
      </c>
      <c r="V80" s="169">
        <v>775</v>
      </c>
      <c r="W80" s="186">
        <v>1409</v>
      </c>
      <c r="X80" s="167">
        <v>794</v>
      </c>
      <c r="Y80" s="171">
        <v>485</v>
      </c>
      <c r="Z80" s="169">
        <v>2199</v>
      </c>
      <c r="AA80" s="167">
        <v>2390</v>
      </c>
      <c r="AB80" s="151">
        <f t="shared" si="193"/>
        <v>14277</v>
      </c>
      <c r="AC80" s="152">
        <f t="shared" si="194"/>
        <v>14181</v>
      </c>
      <c r="AE80" s="226" t="str">
        <f>$AE$18</f>
        <v>18:00 - 18:59</v>
      </c>
      <c r="AF80" s="120">
        <f t="shared" si="203"/>
        <v>1655</v>
      </c>
      <c r="AG80" s="168">
        <f t="shared" si="203"/>
        <v>3841</v>
      </c>
      <c r="AH80" s="169">
        <f t="shared" si="203"/>
        <v>895</v>
      </c>
      <c r="AI80" s="170">
        <f t="shared" si="203"/>
        <v>1358</v>
      </c>
      <c r="AJ80" s="167">
        <f t="shared" si="203"/>
        <v>1167</v>
      </c>
      <c r="AK80" s="171">
        <f t="shared" si="203"/>
        <v>2723</v>
      </c>
      <c r="AL80" s="169">
        <f t="shared" si="203"/>
        <v>2442</v>
      </c>
      <c r="AM80" s="170">
        <f t="shared" si="203"/>
        <v>4814</v>
      </c>
      <c r="AN80" s="167">
        <f t="shared" si="203"/>
        <v>711</v>
      </c>
      <c r="AO80" s="171">
        <f t="shared" si="203"/>
        <v>302</v>
      </c>
      <c r="AP80" s="169">
        <f t="shared" si="204"/>
        <v>3021</v>
      </c>
      <c r="AQ80" s="167">
        <f t="shared" si="204"/>
        <v>887</v>
      </c>
      <c r="AR80" s="172">
        <f t="shared" si="204"/>
        <v>4354</v>
      </c>
      <c r="AS80" s="173">
        <f t="shared" si="204"/>
        <v>2646</v>
      </c>
      <c r="AT80" s="167">
        <f t="shared" si="204"/>
        <v>1977</v>
      </c>
      <c r="AU80" s="171">
        <f t="shared" si="204"/>
        <v>1959</v>
      </c>
      <c r="AV80" s="169">
        <f t="shared" si="204"/>
        <v>1765</v>
      </c>
      <c r="AW80" s="170">
        <f t="shared" si="204"/>
        <v>2667</v>
      </c>
      <c r="AX80" s="167">
        <f t="shared" si="204"/>
        <v>1180</v>
      </c>
      <c r="AY80" s="171">
        <f t="shared" si="204"/>
        <v>272</v>
      </c>
      <c r="AZ80" s="169">
        <f t="shared" si="204"/>
        <v>3423</v>
      </c>
      <c r="BA80" s="170">
        <f t="shared" si="204"/>
        <v>1583</v>
      </c>
      <c r="BB80" s="167">
        <f t="shared" si="204"/>
        <v>2024</v>
      </c>
      <c r="BC80" s="171">
        <f t="shared" si="204"/>
        <v>831</v>
      </c>
      <c r="BD80" s="169">
        <f t="shared" si="204"/>
        <v>2979</v>
      </c>
      <c r="BE80" s="167">
        <f t="shared" si="204"/>
        <v>4513</v>
      </c>
      <c r="BF80" s="151">
        <f>SUM(AF80,AH80,AJ80,AL80,AN80,AP80,AR80,AT80,AV80,AX80,AZ80,BB80,BD80)</f>
        <v>27593</v>
      </c>
      <c r="BG80" s="152">
        <f>SUM(AG80,AI80,AK80,AM80,AO80,AQ80,AS80,AU80,AW80,AY80,BA80,BC80,BE80)</f>
        <v>28396</v>
      </c>
      <c r="BI80" s="131" t="s">
        <v>25</v>
      </c>
      <c r="BJ80" s="123">
        <f t="shared" ref="BJ80:CK80" si="206">B80/B95</f>
        <v>4.8182524128240208E-2</v>
      </c>
      <c r="BK80" s="124">
        <f t="shared" si="206"/>
        <v>4.3771923277856555E-2</v>
      </c>
      <c r="BL80" s="125">
        <f t="shared" si="206"/>
        <v>4.8931882305521965E-2</v>
      </c>
      <c r="BM80" s="126">
        <f t="shared" si="206"/>
        <v>4.1865268509691772E-2</v>
      </c>
      <c r="BN80" s="123">
        <f t="shared" si="206"/>
        <v>5.6149241673093167E-2</v>
      </c>
      <c r="BO80" s="124">
        <f t="shared" si="206"/>
        <v>3.2565857705870151E-2</v>
      </c>
      <c r="BP80" s="125">
        <f t="shared" si="206"/>
        <v>5.3366634385034917E-2</v>
      </c>
      <c r="BQ80" s="126">
        <f t="shared" si="206"/>
        <v>3.9264036418816387E-2</v>
      </c>
      <c r="BR80" s="123">
        <f t="shared" si="206"/>
        <v>3.8275862068965515E-2</v>
      </c>
      <c r="BS80" s="124">
        <f t="shared" si="206"/>
        <v>4.3664777079822276E-2</v>
      </c>
      <c r="BT80" s="125">
        <f t="shared" si="206"/>
        <v>3.4026707755521315E-2</v>
      </c>
      <c r="BU80" s="123">
        <f t="shared" si="206"/>
        <v>5.5336471186871898E-2</v>
      </c>
      <c r="BV80" s="127">
        <f t="shared" si="206"/>
        <v>4.0399610136452241E-2</v>
      </c>
      <c r="BW80" s="128">
        <f t="shared" si="206"/>
        <v>4.6445661289526909E-2</v>
      </c>
      <c r="BX80" s="123">
        <f t="shared" si="206"/>
        <v>4.1579378814099642E-2</v>
      </c>
      <c r="BY80" s="124">
        <f t="shared" si="206"/>
        <v>3.7443811112655823E-2</v>
      </c>
      <c r="BZ80" s="125">
        <f t="shared" si="206"/>
        <v>4.7089314194577354E-2</v>
      </c>
      <c r="CA80" s="126">
        <f t="shared" si="206"/>
        <v>4.6278205570240968E-2</v>
      </c>
      <c r="CB80" s="123">
        <f t="shared" si="206"/>
        <v>2.8765981100611449E-2</v>
      </c>
      <c r="CC80" s="124">
        <f t="shared" si="206"/>
        <v>3.3836015714104675E-2</v>
      </c>
      <c r="CD80" s="125">
        <f t="shared" si="206"/>
        <v>3.1431236565681142E-2</v>
      </c>
      <c r="CE80" s="126">
        <f t="shared" si="206"/>
        <v>5.0765627814808145E-2</v>
      </c>
      <c r="CF80" s="123">
        <f t="shared" si="206"/>
        <v>3.8992289937631978E-2</v>
      </c>
      <c r="CG80" s="124">
        <f t="shared" si="206"/>
        <v>3.7781413102749864E-2</v>
      </c>
      <c r="CH80" s="125">
        <f t="shared" si="206"/>
        <v>5.1871771282994833E-2</v>
      </c>
      <c r="CI80" s="123">
        <f t="shared" si="206"/>
        <v>5.4047942107643597E-2</v>
      </c>
      <c r="CJ80" s="129">
        <f t="shared" si="206"/>
        <v>4.4929004808539563E-2</v>
      </c>
      <c r="CK80" s="130">
        <f t="shared" si="206"/>
        <v>4.4776826311003333E-2</v>
      </c>
    </row>
    <row r="81" spans="1:89" ht="13.5" thickBot="1" x14ac:dyDescent="0.25">
      <c r="A81" s="139" t="s">
        <v>26</v>
      </c>
      <c r="B81" s="181">
        <v>1111</v>
      </c>
      <c r="C81" s="175">
        <v>1108</v>
      </c>
      <c r="D81" s="176">
        <v>509</v>
      </c>
      <c r="E81" s="177">
        <v>511</v>
      </c>
      <c r="F81" s="174">
        <v>1135</v>
      </c>
      <c r="G81" s="178">
        <v>950</v>
      </c>
      <c r="H81" s="176">
        <v>1752</v>
      </c>
      <c r="I81" s="177">
        <v>1882</v>
      </c>
      <c r="J81" s="174">
        <v>207</v>
      </c>
      <c r="K81" s="175">
        <v>231</v>
      </c>
      <c r="L81" s="176">
        <v>718</v>
      </c>
      <c r="M81" s="174">
        <v>1025</v>
      </c>
      <c r="N81" s="179">
        <v>1443</v>
      </c>
      <c r="O81" s="182">
        <v>1610</v>
      </c>
      <c r="P81" s="174">
        <v>917</v>
      </c>
      <c r="Q81" s="175">
        <v>723</v>
      </c>
      <c r="R81" s="176">
        <v>1174</v>
      </c>
      <c r="S81" s="177">
        <v>1002</v>
      </c>
      <c r="T81" s="174">
        <v>181</v>
      </c>
      <c r="U81" s="178">
        <v>270</v>
      </c>
      <c r="V81" s="176">
        <v>791</v>
      </c>
      <c r="W81" s="183">
        <v>1274</v>
      </c>
      <c r="X81" s="174">
        <v>693</v>
      </c>
      <c r="Y81" s="178">
        <v>433</v>
      </c>
      <c r="Z81" s="176">
        <v>2049</v>
      </c>
      <c r="AA81" s="174">
        <v>2102</v>
      </c>
      <c r="AB81" s="151">
        <f t="shared" si="193"/>
        <v>12680</v>
      </c>
      <c r="AC81" s="152">
        <f t="shared" si="194"/>
        <v>13121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4.1082720112413561E-2</v>
      </c>
      <c r="BK81" s="124">
        <f t="shared" si="207"/>
        <v>4.1346369132024781E-2</v>
      </c>
      <c r="BL81" s="125">
        <f t="shared" si="207"/>
        <v>4.1031841999193873E-2</v>
      </c>
      <c r="BM81" s="126">
        <f t="shared" si="207"/>
        <v>4.0594216714331111E-2</v>
      </c>
      <c r="BN81" s="123">
        <f t="shared" si="207"/>
        <v>4.1680437736403363E-2</v>
      </c>
      <c r="BO81" s="124">
        <f t="shared" si="207"/>
        <v>3.941091059946069E-2</v>
      </c>
      <c r="BP81" s="125">
        <f t="shared" si="207"/>
        <v>4.4650593812120901E-2</v>
      </c>
      <c r="BQ81" s="126">
        <f t="shared" si="207"/>
        <v>4.4622534142640363E-2</v>
      </c>
      <c r="BR81" s="123">
        <f t="shared" si="207"/>
        <v>3.5689655172413792E-2</v>
      </c>
      <c r="BS81" s="124">
        <f t="shared" si="207"/>
        <v>3.5391450896277002E-2</v>
      </c>
      <c r="BT81" s="125">
        <f t="shared" si="207"/>
        <v>3.0731039205615478E-2</v>
      </c>
      <c r="BU81" s="123">
        <f t="shared" si="207"/>
        <v>4.3463511851757619E-2</v>
      </c>
      <c r="BV81" s="127">
        <f t="shared" si="207"/>
        <v>3.5160818713450295E-2</v>
      </c>
      <c r="BW81" s="128">
        <f t="shared" si="207"/>
        <v>3.9711903704799961E-2</v>
      </c>
      <c r="BX81" s="123">
        <f t="shared" si="207"/>
        <v>4.1761544767282992E-2</v>
      </c>
      <c r="BY81" s="124">
        <f t="shared" si="207"/>
        <v>3.3504796329765052E-2</v>
      </c>
      <c r="BZ81" s="125">
        <f t="shared" si="207"/>
        <v>4.6810207336523128E-2</v>
      </c>
      <c r="CA81" s="126">
        <f t="shared" si="207"/>
        <v>3.8386392368693255E-2</v>
      </c>
      <c r="CB81" s="123">
        <f t="shared" si="207"/>
        <v>2.5152862701500835E-2</v>
      </c>
      <c r="CC81" s="124">
        <f t="shared" si="207"/>
        <v>3.4216195665948551E-2</v>
      </c>
      <c r="CD81" s="125">
        <f t="shared" si="207"/>
        <v>3.2080139514133917E-2</v>
      </c>
      <c r="CE81" s="126">
        <f t="shared" si="207"/>
        <v>4.5901639344262293E-2</v>
      </c>
      <c r="CF81" s="123">
        <f t="shared" si="207"/>
        <v>3.4032313509797178E-2</v>
      </c>
      <c r="CG81" s="124">
        <f t="shared" si="207"/>
        <v>3.3730622419568437E-2</v>
      </c>
      <c r="CH81" s="125">
        <f t="shared" si="207"/>
        <v>4.8333451277333524E-2</v>
      </c>
      <c r="CI81" s="123">
        <f t="shared" si="207"/>
        <v>4.7535052012663954E-2</v>
      </c>
      <c r="CJ81" s="129">
        <f t="shared" si="207"/>
        <v>3.9903325696734722E-2</v>
      </c>
      <c r="CK81" s="130">
        <f t="shared" si="207"/>
        <v>4.1429852480549659E-2</v>
      </c>
    </row>
    <row r="82" spans="1:89" ht="14.25" thickTop="1" thickBot="1" x14ac:dyDescent="0.25">
      <c r="A82" s="131" t="s">
        <v>27</v>
      </c>
      <c r="B82" s="184">
        <v>1021</v>
      </c>
      <c r="C82" s="168">
        <v>1236</v>
      </c>
      <c r="D82" s="169">
        <v>471</v>
      </c>
      <c r="E82" s="170">
        <v>541</v>
      </c>
      <c r="F82" s="167">
        <v>982</v>
      </c>
      <c r="G82" s="171">
        <v>940</v>
      </c>
      <c r="H82" s="169">
        <v>1866</v>
      </c>
      <c r="I82" s="170">
        <v>1997</v>
      </c>
      <c r="J82" s="167">
        <v>273</v>
      </c>
      <c r="K82" s="168">
        <v>223</v>
      </c>
      <c r="L82" s="169">
        <v>952</v>
      </c>
      <c r="M82" s="167">
        <v>934</v>
      </c>
      <c r="N82" s="172">
        <v>1710</v>
      </c>
      <c r="O82" s="185">
        <v>1608</v>
      </c>
      <c r="P82" s="167">
        <v>994</v>
      </c>
      <c r="Q82" s="168">
        <v>758</v>
      </c>
      <c r="R82" s="169">
        <v>1139</v>
      </c>
      <c r="S82" s="170">
        <v>1101</v>
      </c>
      <c r="T82" s="167">
        <v>259</v>
      </c>
      <c r="U82" s="171">
        <v>187</v>
      </c>
      <c r="V82" s="169">
        <v>912</v>
      </c>
      <c r="W82" s="186">
        <v>1112</v>
      </c>
      <c r="X82" s="167">
        <v>725</v>
      </c>
      <c r="Y82" s="171">
        <v>404</v>
      </c>
      <c r="Z82" s="169">
        <v>2231</v>
      </c>
      <c r="AA82" s="167">
        <v>2405</v>
      </c>
      <c r="AB82" s="151">
        <f t="shared" si="193"/>
        <v>13535</v>
      </c>
      <c r="AC82" s="152">
        <f t="shared" si="194"/>
        <v>13446</v>
      </c>
      <c r="AE82" s="221" t="s">
        <v>13</v>
      </c>
      <c r="AF82" s="14">
        <f t="shared" ref="AF82:BG82" si="208">SUM(AF79:AF81)</f>
        <v>3077</v>
      </c>
      <c r="AG82" s="1">
        <f t="shared" si="208"/>
        <v>7102</v>
      </c>
      <c r="AH82" s="14">
        <f t="shared" si="208"/>
        <v>2053</v>
      </c>
      <c r="AI82" s="1">
        <f t="shared" si="208"/>
        <v>2486</v>
      </c>
      <c r="AJ82" s="14">
        <f t="shared" si="208"/>
        <v>2598</v>
      </c>
      <c r="AK82" s="1">
        <f t="shared" si="208"/>
        <v>5400</v>
      </c>
      <c r="AL82" s="14">
        <f t="shared" si="208"/>
        <v>4947</v>
      </c>
      <c r="AM82" s="1">
        <f t="shared" si="208"/>
        <v>9158</v>
      </c>
      <c r="AN82" s="14">
        <f t="shared" si="208"/>
        <v>1652</v>
      </c>
      <c r="AO82" s="1">
        <f t="shared" si="208"/>
        <v>537</v>
      </c>
      <c r="AP82" s="14">
        <f t="shared" si="208"/>
        <v>6078</v>
      </c>
      <c r="AQ82" s="1">
        <f t="shared" si="208"/>
        <v>1742</v>
      </c>
      <c r="AR82" s="14">
        <f t="shared" si="208"/>
        <v>8258</v>
      </c>
      <c r="AS82" s="1">
        <f t="shared" si="208"/>
        <v>5072</v>
      </c>
      <c r="AT82" s="14">
        <f t="shared" si="208"/>
        <v>4078</v>
      </c>
      <c r="AU82" s="1">
        <f t="shared" si="208"/>
        <v>3593</v>
      </c>
      <c r="AV82" s="14">
        <f t="shared" si="208"/>
        <v>3603</v>
      </c>
      <c r="AW82" s="1">
        <f t="shared" si="208"/>
        <v>5084</v>
      </c>
      <c r="AX82" s="14">
        <f t="shared" si="208"/>
        <v>2364</v>
      </c>
      <c r="AY82" s="1">
        <f t="shared" si="208"/>
        <v>515</v>
      </c>
      <c r="AZ82" s="14">
        <f t="shared" si="208"/>
        <v>6521</v>
      </c>
      <c r="BA82" s="1">
        <f t="shared" si="208"/>
        <v>3144</v>
      </c>
      <c r="BB82" s="14">
        <f t="shared" si="208"/>
        <v>4317</v>
      </c>
      <c r="BC82" s="1">
        <f t="shared" si="208"/>
        <v>1589</v>
      </c>
      <c r="BD82" s="14">
        <f t="shared" si="208"/>
        <v>6012</v>
      </c>
      <c r="BE82" s="1">
        <f t="shared" si="208"/>
        <v>8922</v>
      </c>
      <c r="BF82" s="153">
        <f t="shared" si="208"/>
        <v>55558</v>
      </c>
      <c r="BG82" s="154">
        <f t="shared" si="208"/>
        <v>54344</v>
      </c>
      <c r="BI82" s="131" t="s">
        <v>27</v>
      </c>
      <c r="BJ82" s="123">
        <f t="shared" ref="BJ82:CK82" si="209">B82/B95</f>
        <v>3.7754686979994824E-2</v>
      </c>
      <c r="BK82" s="124">
        <f t="shared" si="209"/>
        <v>4.6122844988431971E-2</v>
      </c>
      <c r="BL82" s="125">
        <f t="shared" si="209"/>
        <v>3.796856106408706E-2</v>
      </c>
      <c r="BM82" s="126">
        <f t="shared" si="209"/>
        <v>4.2977438830632347E-2</v>
      </c>
      <c r="BN82" s="123">
        <f t="shared" si="209"/>
        <v>3.6061841283830928E-2</v>
      </c>
      <c r="BO82" s="124">
        <f t="shared" si="209"/>
        <v>3.8996058908940055E-2</v>
      </c>
      <c r="BP82" s="125">
        <f t="shared" si="209"/>
        <v>4.7555940669758906E-2</v>
      </c>
      <c r="BQ82" s="126">
        <f t="shared" si="209"/>
        <v>4.7349203338391502E-2</v>
      </c>
      <c r="BR82" s="123">
        <f t="shared" si="209"/>
        <v>4.7068965517241379E-2</v>
      </c>
      <c r="BS82" s="124">
        <f t="shared" si="209"/>
        <v>3.4165772943159187E-2</v>
      </c>
      <c r="BT82" s="125">
        <f t="shared" si="209"/>
        <v>4.0746447526108544E-2</v>
      </c>
      <c r="BU82" s="123">
        <f t="shared" si="209"/>
        <v>3.9604800067845482E-2</v>
      </c>
      <c r="BV82" s="127">
        <f t="shared" si="209"/>
        <v>4.1666666666666664E-2</v>
      </c>
      <c r="BW82" s="128">
        <f t="shared" si="209"/>
        <v>3.9662572147402694E-2</v>
      </c>
      <c r="BX82" s="123">
        <f t="shared" si="209"/>
        <v>4.5268239366062481E-2</v>
      </c>
      <c r="BY82" s="124">
        <f t="shared" si="209"/>
        <v>3.5126743593308307E-2</v>
      </c>
      <c r="BZ82" s="125">
        <f t="shared" si="209"/>
        <v>4.5414673046251991E-2</v>
      </c>
      <c r="CA82" s="126">
        <f t="shared" si="209"/>
        <v>4.217905987817492E-2</v>
      </c>
      <c r="CB82" s="123">
        <f t="shared" si="209"/>
        <v>3.5992217898832682E-2</v>
      </c>
      <c r="CC82" s="124">
        <f t="shared" si="209"/>
        <v>2.3697883664934735E-2</v>
      </c>
      <c r="CD82" s="125">
        <f t="shared" si="209"/>
        <v>3.6987468061808006E-2</v>
      </c>
      <c r="CE82" s="126">
        <f t="shared" si="209"/>
        <v>4.0064853179607278E-2</v>
      </c>
      <c r="CF82" s="123">
        <f t="shared" si="209"/>
        <v>3.5603791189903256E-2</v>
      </c>
      <c r="CG82" s="124">
        <f t="shared" si="209"/>
        <v>3.1471527615486487E-2</v>
      </c>
      <c r="CH82" s="125">
        <f t="shared" si="209"/>
        <v>5.2626612884202582E-2</v>
      </c>
      <c r="CI82" s="123">
        <f t="shared" si="209"/>
        <v>5.4387155133423792E-2</v>
      </c>
      <c r="CJ82" s="129">
        <f t="shared" si="209"/>
        <v>4.2593967926285843E-2</v>
      </c>
      <c r="CK82" s="130">
        <f t="shared" si="209"/>
        <v>4.2456047287056681E-2</v>
      </c>
    </row>
    <row r="83" spans="1:89" ht="13.5" thickTop="1" x14ac:dyDescent="0.2">
      <c r="A83" s="139" t="s">
        <v>28</v>
      </c>
      <c r="B83" s="181">
        <v>989</v>
      </c>
      <c r="C83" s="175">
        <v>1472</v>
      </c>
      <c r="D83" s="176">
        <v>546</v>
      </c>
      <c r="E83" s="177">
        <v>550</v>
      </c>
      <c r="F83" s="174">
        <v>929</v>
      </c>
      <c r="G83" s="178">
        <v>1376</v>
      </c>
      <c r="H83" s="176">
        <v>1903</v>
      </c>
      <c r="I83" s="177">
        <v>2448</v>
      </c>
      <c r="J83" s="174">
        <v>392</v>
      </c>
      <c r="K83" s="175">
        <v>192</v>
      </c>
      <c r="L83" s="176">
        <v>1624</v>
      </c>
      <c r="M83" s="174">
        <v>730</v>
      </c>
      <c r="N83" s="179">
        <v>2275</v>
      </c>
      <c r="O83" s="182">
        <v>1573</v>
      </c>
      <c r="P83" s="174">
        <v>1077</v>
      </c>
      <c r="Q83" s="175">
        <v>784</v>
      </c>
      <c r="R83" s="176">
        <v>1262</v>
      </c>
      <c r="S83" s="177">
        <v>1259</v>
      </c>
      <c r="T83" s="174">
        <v>407</v>
      </c>
      <c r="U83" s="178">
        <v>179</v>
      </c>
      <c r="V83" s="176">
        <v>1493</v>
      </c>
      <c r="W83" s="183">
        <v>1144</v>
      </c>
      <c r="X83" s="174">
        <v>977</v>
      </c>
      <c r="Y83" s="178">
        <v>427</v>
      </c>
      <c r="Z83" s="176">
        <v>2128</v>
      </c>
      <c r="AA83" s="174">
        <v>2665</v>
      </c>
      <c r="AB83" s="151">
        <f t="shared" si="193"/>
        <v>16002</v>
      </c>
      <c r="AC83" s="152">
        <f t="shared" si="194"/>
        <v>14799</v>
      </c>
      <c r="BI83" s="139" t="s">
        <v>28</v>
      </c>
      <c r="BJ83" s="123">
        <f t="shared" ref="BJ83:CK83" si="210">B83/B95</f>
        <v>3.6571386310690381E-2</v>
      </c>
      <c r="BK83" s="124">
        <f t="shared" si="210"/>
        <v>5.4929472348682735E-2</v>
      </c>
      <c r="BL83" s="125">
        <f t="shared" si="210"/>
        <v>4.4014510278113664E-2</v>
      </c>
      <c r="BM83" s="126">
        <f t="shared" si="210"/>
        <v>4.3692405465522721E-2</v>
      </c>
      <c r="BN83" s="123">
        <f t="shared" si="210"/>
        <v>3.4115530094377733E-2</v>
      </c>
      <c r="BO83" s="124">
        <f t="shared" si="210"/>
        <v>5.708359261563991E-2</v>
      </c>
      <c r="BP83" s="125">
        <f t="shared" si="210"/>
        <v>4.8498904123553697E-2</v>
      </c>
      <c r="BQ83" s="126">
        <f t="shared" si="210"/>
        <v>5.8042488619119877E-2</v>
      </c>
      <c r="BR83" s="123">
        <f t="shared" si="210"/>
        <v>6.7586206896551718E-2</v>
      </c>
      <c r="BS83" s="124">
        <f t="shared" si="210"/>
        <v>2.9416270874827639E-2</v>
      </c>
      <c r="BT83" s="125">
        <f t="shared" si="210"/>
        <v>6.950864577983222E-2</v>
      </c>
      <c r="BU83" s="123">
        <f t="shared" si="210"/>
        <v>3.0954501123690793E-2</v>
      </c>
      <c r="BV83" s="127">
        <f t="shared" si="210"/>
        <v>5.5433723196881092E-2</v>
      </c>
      <c r="BW83" s="128">
        <f t="shared" si="210"/>
        <v>3.8799269892950523E-2</v>
      </c>
      <c r="BX83" s="123">
        <f t="shared" si="210"/>
        <v>4.9048182894616994E-2</v>
      </c>
      <c r="BY83" s="124">
        <f t="shared" si="210"/>
        <v>3.6331618703369019E-2</v>
      </c>
      <c r="BZ83" s="125">
        <f t="shared" si="210"/>
        <v>5.0318979266347687E-2</v>
      </c>
      <c r="CA83" s="126">
        <f t="shared" si="210"/>
        <v>4.8232003984216371E-2</v>
      </c>
      <c r="CB83" s="123">
        <f t="shared" si="210"/>
        <v>5.6559199555308505E-2</v>
      </c>
      <c r="CC83" s="124">
        <f t="shared" si="210"/>
        <v>2.2684070460017743E-2</v>
      </c>
      <c r="CD83" s="125">
        <f t="shared" si="210"/>
        <v>6.0550756377499293E-2</v>
      </c>
      <c r="CE83" s="126">
        <f t="shared" si="210"/>
        <v>4.1217798594847775E-2</v>
      </c>
      <c r="CF83" s="123">
        <f t="shared" si="210"/>
        <v>4.7979177920738594E-2</v>
      </c>
      <c r="CG83" s="124">
        <f t="shared" si="210"/>
        <v>3.3263223494585964E-2</v>
      </c>
      <c r="CH83" s="125">
        <f t="shared" si="210"/>
        <v>5.0196966480315144E-2</v>
      </c>
      <c r="CI83" s="123">
        <f t="shared" si="210"/>
        <v>6.0266847580280419E-2</v>
      </c>
      <c r="CJ83" s="129">
        <f t="shared" si="210"/>
        <v>5.0357493517283046E-2</v>
      </c>
      <c r="CK83" s="130">
        <f t="shared" si="210"/>
        <v>4.672817520460746E-2</v>
      </c>
    </row>
    <row r="84" spans="1:89" x14ac:dyDescent="0.2">
      <c r="A84" s="131" t="s">
        <v>29</v>
      </c>
      <c r="B84" s="184">
        <v>1141</v>
      </c>
      <c r="C84" s="168">
        <v>2439</v>
      </c>
      <c r="D84" s="169">
        <v>894</v>
      </c>
      <c r="E84" s="170">
        <v>780</v>
      </c>
      <c r="F84" s="167">
        <v>1263</v>
      </c>
      <c r="G84" s="171">
        <v>2115</v>
      </c>
      <c r="H84" s="169">
        <v>2098</v>
      </c>
      <c r="I84" s="170">
        <v>3315</v>
      </c>
      <c r="J84" s="167">
        <v>599</v>
      </c>
      <c r="K84" s="168">
        <v>215</v>
      </c>
      <c r="L84" s="169">
        <v>2236</v>
      </c>
      <c r="M84" s="167">
        <v>764</v>
      </c>
      <c r="N84" s="172">
        <v>3158</v>
      </c>
      <c r="O84" s="185">
        <v>2012</v>
      </c>
      <c r="P84" s="167">
        <v>1536</v>
      </c>
      <c r="Q84" s="168">
        <v>1134</v>
      </c>
      <c r="R84" s="169">
        <v>1518</v>
      </c>
      <c r="S84" s="170">
        <v>1929</v>
      </c>
      <c r="T84" s="167">
        <v>899</v>
      </c>
      <c r="U84" s="171">
        <v>194</v>
      </c>
      <c r="V84" s="169">
        <v>2134</v>
      </c>
      <c r="W84" s="186">
        <v>1258</v>
      </c>
      <c r="X84" s="167">
        <v>1574</v>
      </c>
      <c r="Y84" s="171">
        <v>453</v>
      </c>
      <c r="Z84" s="169">
        <v>2394</v>
      </c>
      <c r="AA84" s="167">
        <v>3159</v>
      </c>
      <c r="AB84" s="151">
        <f t="shared" si="193"/>
        <v>21444</v>
      </c>
      <c r="AC84" s="152">
        <f t="shared" si="194"/>
        <v>19767</v>
      </c>
      <c r="BI84" s="131" t="s">
        <v>29</v>
      </c>
      <c r="BJ84" s="123">
        <f t="shared" ref="BJ84:CK84" si="211">B84/B95</f>
        <v>4.219206448988648E-2</v>
      </c>
      <c r="BK84" s="124">
        <f t="shared" si="211"/>
        <v>9.1014254795133961E-2</v>
      </c>
      <c r="BL84" s="125">
        <f t="shared" si="211"/>
        <v>7.20677146311971E-2</v>
      </c>
      <c r="BM84" s="126">
        <f t="shared" si="211"/>
        <v>6.196377502383222E-2</v>
      </c>
      <c r="BN84" s="123">
        <f t="shared" si="211"/>
        <v>4.6380962873195992E-2</v>
      </c>
      <c r="BO84" s="124">
        <f t="shared" si="211"/>
        <v>8.7741132545115119E-2</v>
      </c>
      <c r="BP84" s="125">
        <f t="shared" si="211"/>
        <v>5.346857638003976E-2</v>
      </c>
      <c r="BQ84" s="126">
        <f t="shared" si="211"/>
        <v>7.8599203338391502E-2</v>
      </c>
      <c r="BR84" s="123">
        <f t="shared" si="211"/>
        <v>0.10327586206896552</v>
      </c>
      <c r="BS84" s="124">
        <f t="shared" si="211"/>
        <v>3.2940094990041364E-2</v>
      </c>
      <c r="BT84" s="125">
        <f t="shared" si="211"/>
        <v>9.5702790618044861E-2</v>
      </c>
      <c r="BU84" s="123">
        <f t="shared" si="211"/>
        <v>3.2396217614383244E-2</v>
      </c>
      <c r="BV84" s="127">
        <f t="shared" si="211"/>
        <v>7.694931773879142E-2</v>
      </c>
      <c r="BW84" s="128">
        <f t="shared" si="211"/>
        <v>4.9627546741650631E-2</v>
      </c>
      <c r="BX84" s="123">
        <f t="shared" si="211"/>
        <v>6.9951726022406416E-2</v>
      </c>
      <c r="BY84" s="124">
        <f t="shared" si="211"/>
        <v>5.2551091338801613E-2</v>
      </c>
      <c r="BZ84" s="125">
        <f t="shared" si="211"/>
        <v>6.0526315789473685E-2</v>
      </c>
      <c r="CA84" s="126">
        <f t="shared" si="211"/>
        <v>7.3899551775657976E-2</v>
      </c>
      <c r="CB84" s="123">
        <f t="shared" si="211"/>
        <v>0.12493051695386326</v>
      </c>
      <c r="CC84" s="124">
        <f t="shared" si="211"/>
        <v>2.4584970219237105E-2</v>
      </c>
      <c r="CD84" s="125">
        <f t="shared" si="211"/>
        <v>8.6547430749888465E-2</v>
      </c>
      <c r="CE84" s="126">
        <f t="shared" si="211"/>
        <v>4.5325166636642045E-2</v>
      </c>
      <c r="CF84" s="123">
        <f t="shared" si="211"/>
        <v>7.7297058390217555E-2</v>
      </c>
      <c r="CG84" s="124">
        <f t="shared" si="211"/>
        <v>3.5288618836176677E-2</v>
      </c>
      <c r="CH84" s="125">
        <f t="shared" si="211"/>
        <v>5.6471587290354543E-2</v>
      </c>
      <c r="CI84" s="123">
        <f t="shared" si="211"/>
        <v>7.1438263229308005E-2</v>
      </c>
      <c r="CJ84" s="129">
        <f t="shared" si="211"/>
        <v>6.748319528712772E-2</v>
      </c>
      <c r="CK84" s="130">
        <f t="shared" si="211"/>
        <v>6.2414746892997877E-2</v>
      </c>
    </row>
    <row r="85" spans="1:89" x14ac:dyDescent="0.2">
      <c r="A85" s="139" t="s">
        <v>30</v>
      </c>
      <c r="B85" s="181">
        <v>1422</v>
      </c>
      <c r="C85" s="175">
        <v>3261</v>
      </c>
      <c r="D85" s="176">
        <v>1158</v>
      </c>
      <c r="E85" s="177">
        <v>1128</v>
      </c>
      <c r="F85" s="174">
        <v>1431</v>
      </c>
      <c r="G85" s="178">
        <v>2677</v>
      </c>
      <c r="H85" s="176">
        <v>2505</v>
      </c>
      <c r="I85" s="177">
        <v>4344</v>
      </c>
      <c r="J85" s="174">
        <v>941</v>
      </c>
      <c r="K85" s="175">
        <v>235</v>
      </c>
      <c r="L85" s="176">
        <v>3057</v>
      </c>
      <c r="M85" s="174">
        <v>855</v>
      </c>
      <c r="N85" s="179">
        <v>3904</v>
      </c>
      <c r="O85" s="182">
        <v>2426</v>
      </c>
      <c r="P85" s="174">
        <v>2101</v>
      </c>
      <c r="Q85" s="175">
        <v>1634</v>
      </c>
      <c r="R85" s="176">
        <v>1838</v>
      </c>
      <c r="S85" s="177">
        <v>2417</v>
      </c>
      <c r="T85" s="174">
        <v>1184</v>
      </c>
      <c r="U85" s="178">
        <v>243</v>
      </c>
      <c r="V85" s="176">
        <v>3098</v>
      </c>
      <c r="W85" s="183">
        <v>1561</v>
      </c>
      <c r="X85" s="174">
        <v>2293</v>
      </c>
      <c r="Y85" s="178">
        <v>758</v>
      </c>
      <c r="Z85" s="176">
        <v>3033</v>
      </c>
      <c r="AA85" s="174">
        <v>4409</v>
      </c>
      <c r="AB85" s="151">
        <f t="shared" si="193"/>
        <v>27965</v>
      </c>
      <c r="AC85" s="152">
        <f t="shared" si="194"/>
        <v>25948</v>
      </c>
      <c r="BI85" s="139" t="s">
        <v>30</v>
      </c>
      <c r="BJ85" s="123">
        <f t="shared" ref="BJ85:CK85" si="212">B85/B95</f>
        <v>5.2582923492216098E-2</v>
      </c>
      <c r="BK85" s="124">
        <f t="shared" si="212"/>
        <v>0.12168818568549891</v>
      </c>
      <c r="BL85" s="125">
        <f t="shared" si="212"/>
        <v>9.3349455864570732E-2</v>
      </c>
      <c r="BM85" s="126">
        <f t="shared" si="212"/>
        <v>8.9609151572926593E-2</v>
      </c>
      <c r="BN85" s="123">
        <f t="shared" si="212"/>
        <v>5.255040211523631E-2</v>
      </c>
      <c r="BO85" s="124">
        <f t="shared" si="212"/>
        <v>0.11105579755237503</v>
      </c>
      <c r="BP85" s="125">
        <f t="shared" si="212"/>
        <v>6.3841174371782453E-2</v>
      </c>
      <c r="BQ85" s="126">
        <f t="shared" si="212"/>
        <v>0.10299696509863429</v>
      </c>
      <c r="BR85" s="123">
        <f t="shared" si="212"/>
        <v>0.16224137931034482</v>
      </c>
      <c r="BS85" s="124">
        <f t="shared" si="212"/>
        <v>3.600428987283591E-2</v>
      </c>
      <c r="BT85" s="125">
        <f t="shared" si="212"/>
        <v>0.13084232152028763</v>
      </c>
      <c r="BU85" s="123">
        <f t="shared" si="212"/>
        <v>3.6254929398295381E-2</v>
      </c>
      <c r="BV85" s="127">
        <f t="shared" si="212"/>
        <v>9.5126705653021448E-2</v>
      </c>
      <c r="BW85" s="128">
        <f t="shared" si="212"/>
        <v>5.983917912288491E-2</v>
      </c>
      <c r="BX85" s="123">
        <f t="shared" si="212"/>
        <v>9.5682666909554598E-2</v>
      </c>
      <c r="BY85" s="124">
        <f t="shared" si="212"/>
        <v>7.5721766532276746E-2</v>
      </c>
      <c r="BZ85" s="125">
        <f t="shared" si="212"/>
        <v>7.3285486443381176E-2</v>
      </c>
      <c r="CA85" s="126">
        <f t="shared" si="212"/>
        <v>9.2594720913304979E-2</v>
      </c>
      <c r="CB85" s="123">
        <f t="shared" si="212"/>
        <v>0.16453585325180656</v>
      </c>
      <c r="CC85" s="124">
        <f t="shared" si="212"/>
        <v>3.0794576099353693E-2</v>
      </c>
      <c r="CD85" s="125">
        <f t="shared" si="212"/>
        <v>0.12564383339416799</v>
      </c>
      <c r="CE85" s="126">
        <f t="shared" si="212"/>
        <v>5.6242118537200507E-2</v>
      </c>
      <c r="CF85" s="123">
        <f t="shared" si="212"/>
        <v>0.11260619751510091</v>
      </c>
      <c r="CG85" s="124">
        <f t="shared" si="212"/>
        <v>5.9048064189452361E-2</v>
      </c>
      <c r="CH85" s="125">
        <f t="shared" si="212"/>
        <v>7.1544830514471733E-2</v>
      </c>
      <c r="CI85" s="123">
        <f t="shared" si="212"/>
        <v>9.9706015377657164E-2</v>
      </c>
      <c r="CJ85" s="129">
        <f t="shared" si="212"/>
        <v>8.8004456081166138E-2</v>
      </c>
      <c r="CK85" s="130">
        <f t="shared" si="212"/>
        <v>8.1931393351520665E-2</v>
      </c>
    </row>
    <row r="86" spans="1:89" x14ac:dyDescent="0.2">
      <c r="A86" s="131" t="s">
        <v>31</v>
      </c>
      <c r="B86" s="184">
        <v>1655</v>
      </c>
      <c r="C86" s="168">
        <v>3841</v>
      </c>
      <c r="D86" s="169">
        <v>895</v>
      </c>
      <c r="E86" s="170">
        <v>1358</v>
      </c>
      <c r="F86" s="167">
        <v>1167</v>
      </c>
      <c r="G86" s="171">
        <v>2723</v>
      </c>
      <c r="H86" s="169">
        <v>2442</v>
      </c>
      <c r="I86" s="170">
        <v>4814</v>
      </c>
      <c r="J86" s="167">
        <v>711</v>
      </c>
      <c r="K86" s="168">
        <v>302</v>
      </c>
      <c r="L86" s="169">
        <v>3021</v>
      </c>
      <c r="M86" s="167">
        <v>887</v>
      </c>
      <c r="N86" s="172">
        <v>4354</v>
      </c>
      <c r="O86" s="185">
        <v>2646</v>
      </c>
      <c r="P86" s="167">
        <v>1977</v>
      </c>
      <c r="Q86" s="168">
        <v>1959</v>
      </c>
      <c r="R86" s="169">
        <v>1765</v>
      </c>
      <c r="S86" s="170">
        <v>2667</v>
      </c>
      <c r="T86" s="167">
        <v>1180</v>
      </c>
      <c r="U86" s="171">
        <v>272</v>
      </c>
      <c r="V86" s="169">
        <v>3423</v>
      </c>
      <c r="W86" s="186">
        <v>1583</v>
      </c>
      <c r="X86" s="167">
        <v>2024</v>
      </c>
      <c r="Y86" s="171">
        <v>831</v>
      </c>
      <c r="Z86" s="169">
        <v>2979</v>
      </c>
      <c r="AA86" s="167">
        <v>4513</v>
      </c>
      <c r="AB86" s="151">
        <f t="shared" si="193"/>
        <v>27593</v>
      </c>
      <c r="AC86" s="152">
        <f t="shared" si="194"/>
        <v>28396</v>
      </c>
      <c r="BI86" s="131" t="s">
        <v>31</v>
      </c>
      <c r="BJ86" s="123">
        <f t="shared" ref="BJ86:CK86" si="213">B86/B95</f>
        <v>6.1198831490589065E-2</v>
      </c>
      <c r="BK86" s="124">
        <f t="shared" si="213"/>
        <v>0.14333159190984401</v>
      </c>
      <c r="BL86" s="125">
        <f t="shared" si="213"/>
        <v>7.2148327287384115E-2</v>
      </c>
      <c r="BM86" s="126">
        <f t="shared" si="213"/>
        <v>0.1078805211312361</v>
      </c>
      <c r="BN86" s="123">
        <f t="shared" si="213"/>
        <v>4.2855569020601524E-2</v>
      </c>
      <c r="BO86" s="124">
        <f t="shared" si="213"/>
        <v>0.11296411532876996</v>
      </c>
      <c r="BP86" s="125">
        <f t="shared" si="213"/>
        <v>6.2235587950456188E-2</v>
      </c>
      <c r="BQ86" s="126">
        <f t="shared" si="213"/>
        <v>0.1141407435508346</v>
      </c>
      <c r="BR86" s="123">
        <f t="shared" si="213"/>
        <v>0.12258620689655172</v>
      </c>
      <c r="BS86" s="124">
        <f t="shared" si="213"/>
        <v>4.6269342730197643E-2</v>
      </c>
      <c r="BT86" s="125">
        <f t="shared" si="213"/>
        <v>0.129301489470981</v>
      </c>
      <c r="BU86" s="123">
        <f t="shared" si="213"/>
        <v>3.7611839036594159E-2</v>
      </c>
      <c r="BV86" s="127">
        <f t="shared" si="213"/>
        <v>0.1060916179337232</v>
      </c>
      <c r="BW86" s="128">
        <f t="shared" si="213"/>
        <v>6.5265650436584277E-2</v>
      </c>
      <c r="BX86" s="123">
        <f t="shared" si="213"/>
        <v>9.0035522360870757E-2</v>
      </c>
      <c r="BY86" s="124">
        <f t="shared" si="213"/>
        <v>9.0782705408035597E-2</v>
      </c>
      <c r="BZ86" s="125">
        <f t="shared" si="213"/>
        <v>7.0374800637958534E-2</v>
      </c>
      <c r="CA86" s="126">
        <f t="shared" si="213"/>
        <v>0.10217216411906678</v>
      </c>
      <c r="CB86" s="123">
        <f t="shared" si="213"/>
        <v>0.16397998888271262</v>
      </c>
      <c r="CC86" s="124">
        <f t="shared" si="213"/>
        <v>3.4469648967177795E-2</v>
      </c>
      <c r="CD86" s="125">
        <f t="shared" si="213"/>
        <v>0.13882467453461492</v>
      </c>
      <c r="CE86" s="126">
        <f t="shared" si="213"/>
        <v>5.7034768510178344E-2</v>
      </c>
      <c r="CF86" s="123">
        <f t="shared" si="213"/>
        <v>9.9395963266709228E-2</v>
      </c>
      <c r="CG86" s="124">
        <f t="shared" si="213"/>
        <v>6.4734751110072444E-2</v>
      </c>
      <c r="CH86" s="125">
        <f t="shared" si="213"/>
        <v>7.0271035312433658E-2</v>
      </c>
      <c r="CI86" s="123">
        <f t="shared" si="213"/>
        <v>0.10205789235639982</v>
      </c>
      <c r="CJ86" s="129">
        <f t="shared" si="213"/>
        <v>8.6833790690063195E-2</v>
      </c>
      <c r="CK86" s="130">
        <f t="shared" si="213"/>
        <v>8.9661008386379706E-2</v>
      </c>
    </row>
    <row r="87" spans="1:89" x14ac:dyDescent="0.2">
      <c r="A87" s="139" t="s">
        <v>32</v>
      </c>
      <c r="B87" s="181">
        <v>1615</v>
      </c>
      <c r="C87" s="175">
        <v>2637</v>
      </c>
      <c r="D87" s="176">
        <v>615</v>
      </c>
      <c r="E87" s="177">
        <v>1086</v>
      </c>
      <c r="F87" s="174">
        <v>1037</v>
      </c>
      <c r="G87" s="178">
        <v>2454</v>
      </c>
      <c r="H87" s="176">
        <v>2294</v>
      </c>
      <c r="I87" s="177">
        <v>4132</v>
      </c>
      <c r="J87" s="174">
        <v>416</v>
      </c>
      <c r="K87" s="175">
        <v>243</v>
      </c>
      <c r="L87" s="176">
        <v>2276</v>
      </c>
      <c r="M87" s="174">
        <v>953</v>
      </c>
      <c r="N87" s="179">
        <v>2986</v>
      </c>
      <c r="O87" s="182">
        <v>2511</v>
      </c>
      <c r="P87" s="174">
        <v>1367</v>
      </c>
      <c r="Q87" s="175">
        <v>1679</v>
      </c>
      <c r="R87" s="176">
        <v>1530</v>
      </c>
      <c r="S87" s="177">
        <v>2067</v>
      </c>
      <c r="T87" s="174">
        <v>560</v>
      </c>
      <c r="U87" s="178">
        <v>368</v>
      </c>
      <c r="V87" s="176">
        <v>2529</v>
      </c>
      <c r="W87" s="183">
        <v>1708</v>
      </c>
      <c r="X87" s="174">
        <v>1393</v>
      </c>
      <c r="Y87" s="178">
        <v>709</v>
      </c>
      <c r="Z87" s="176">
        <v>2809</v>
      </c>
      <c r="AA87" s="174">
        <v>3182</v>
      </c>
      <c r="AB87" s="151">
        <f t="shared" si="193"/>
        <v>21427</v>
      </c>
      <c r="AC87" s="152">
        <f t="shared" si="194"/>
        <v>23729</v>
      </c>
      <c r="BI87" s="139" t="s">
        <v>32</v>
      </c>
      <c r="BJ87" s="123">
        <f t="shared" ref="BJ87:CK87" si="214">B87/B95</f>
        <v>5.971970565395851E-2</v>
      </c>
      <c r="BK87" s="124">
        <f t="shared" si="214"/>
        <v>9.8402865885513849E-2</v>
      </c>
      <c r="BL87" s="125">
        <f t="shared" si="214"/>
        <v>4.9576783555018135E-2</v>
      </c>
      <c r="BM87" s="126">
        <f t="shared" si="214"/>
        <v>8.6272640610104867E-2</v>
      </c>
      <c r="BN87" s="123">
        <f t="shared" si="214"/>
        <v>3.8081598178546512E-2</v>
      </c>
      <c r="BO87" s="124">
        <f t="shared" si="214"/>
        <v>0.10180460485376477</v>
      </c>
      <c r="BP87" s="125">
        <f t="shared" si="214"/>
        <v>5.8463734135277029E-2</v>
      </c>
      <c r="BQ87" s="126">
        <f t="shared" si="214"/>
        <v>9.7970409711684373E-2</v>
      </c>
      <c r="BR87" s="123">
        <f t="shared" si="214"/>
        <v>7.1724137931034479E-2</v>
      </c>
      <c r="BS87" s="124">
        <f t="shared" si="214"/>
        <v>3.7229967825953732E-2</v>
      </c>
      <c r="BT87" s="125">
        <f t="shared" si="214"/>
        <v>9.7414826228385556E-2</v>
      </c>
      <c r="BU87" s="123">
        <f t="shared" si="214"/>
        <v>4.0410465165585378E-2</v>
      </c>
      <c r="BV87" s="127">
        <f t="shared" si="214"/>
        <v>7.2758284600389869E-2</v>
      </c>
      <c r="BW87" s="128">
        <f t="shared" si="214"/>
        <v>6.1935770312268761E-2</v>
      </c>
      <c r="BX87" s="123">
        <f t="shared" si="214"/>
        <v>6.2255214500409876E-2</v>
      </c>
      <c r="BY87" s="124">
        <f t="shared" si="214"/>
        <v>7.7807127299689513E-2</v>
      </c>
      <c r="BZ87" s="125">
        <f t="shared" si="214"/>
        <v>6.1004784688995214E-2</v>
      </c>
      <c r="CA87" s="126">
        <f t="shared" si="214"/>
        <v>7.9186300425238484E-2</v>
      </c>
      <c r="CB87" s="123">
        <f t="shared" si="214"/>
        <v>7.7821011673151752E-2</v>
      </c>
      <c r="CC87" s="124">
        <f t="shared" si="214"/>
        <v>4.6635407426181726E-2</v>
      </c>
      <c r="CD87" s="125">
        <f t="shared" si="214"/>
        <v>0.10256722228981628</v>
      </c>
      <c r="CE87" s="126">
        <f t="shared" si="214"/>
        <v>6.1538461538461542E-2</v>
      </c>
      <c r="CF87" s="123">
        <f t="shared" si="214"/>
        <v>6.8408387762117565E-2</v>
      </c>
      <c r="CG87" s="124">
        <f t="shared" si="214"/>
        <v>5.5230972968762171E-2</v>
      </c>
      <c r="CH87" s="125">
        <f t="shared" si="214"/>
        <v>6.6260939306017508E-2</v>
      </c>
      <c r="CI87" s="123">
        <f t="shared" si="214"/>
        <v>7.1958389868837624E-2</v>
      </c>
      <c r="CJ87" s="129">
        <f t="shared" si="214"/>
        <v>6.74296971375343E-2</v>
      </c>
      <c r="CK87" s="130">
        <f t="shared" si="214"/>
        <v>7.4924850964938866E-2</v>
      </c>
    </row>
    <row r="88" spans="1:89" x14ac:dyDescent="0.2">
      <c r="A88" s="131" t="s">
        <v>33</v>
      </c>
      <c r="B88" s="184">
        <v>1379</v>
      </c>
      <c r="C88" s="168">
        <v>1684</v>
      </c>
      <c r="D88" s="169">
        <v>409</v>
      </c>
      <c r="E88" s="170">
        <v>809</v>
      </c>
      <c r="F88" s="167">
        <v>1095</v>
      </c>
      <c r="G88" s="171">
        <v>1539</v>
      </c>
      <c r="H88" s="169">
        <v>1901</v>
      </c>
      <c r="I88" s="170">
        <v>2624</v>
      </c>
      <c r="J88" s="167">
        <v>383</v>
      </c>
      <c r="K88" s="168">
        <v>135</v>
      </c>
      <c r="L88" s="169">
        <v>1286</v>
      </c>
      <c r="M88" s="167">
        <v>899</v>
      </c>
      <c r="N88" s="172">
        <v>2006</v>
      </c>
      <c r="O88" s="185">
        <v>2169</v>
      </c>
      <c r="P88" s="167">
        <v>948</v>
      </c>
      <c r="Q88" s="168">
        <v>1539</v>
      </c>
      <c r="R88" s="169">
        <v>1116</v>
      </c>
      <c r="S88" s="170">
        <v>1528</v>
      </c>
      <c r="T88" s="167">
        <v>352</v>
      </c>
      <c r="U88" s="171">
        <v>308</v>
      </c>
      <c r="V88" s="169">
        <v>2137</v>
      </c>
      <c r="W88" s="186">
        <v>1412</v>
      </c>
      <c r="X88" s="167">
        <v>848</v>
      </c>
      <c r="Y88" s="171">
        <v>649</v>
      </c>
      <c r="Z88" s="169">
        <v>2317</v>
      </c>
      <c r="AA88" s="167">
        <v>2231</v>
      </c>
      <c r="AB88" s="151">
        <f t="shared" si="193"/>
        <v>16177</v>
      </c>
      <c r="AC88" s="152">
        <f t="shared" si="194"/>
        <v>17526</v>
      </c>
      <c r="BI88" s="131" t="s">
        <v>33</v>
      </c>
      <c r="BJ88" s="123">
        <f t="shared" ref="BJ88:CK88" si="215">B88/B95</f>
        <v>5.0992863217838261E-2</v>
      </c>
      <c r="BK88" s="124">
        <f t="shared" si="215"/>
        <v>6.2840510485857148E-2</v>
      </c>
      <c r="BL88" s="125">
        <f t="shared" si="215"/>
        <v>3.2970576380491737E-2</v>
      </c>
      <c r="BM88" s="126">
        <f t="shared" si="215"/>
        <v>6.426755640292342E-2</v>
      </c>
      <c r="BN88" s="123">
        <f t="shared" si="215"/>
        <v>4.0211523631155668E-2</v>
      </c>
      <c r="BO88" s="124">
        <f t="shared" si="215"/>
        <v>6.3845675171126326E-2</v>
      </c>
      <c r="BP88" s="125">
        <f t="shared" si="215"/>
        <v>4.8447933126051279E-2</v>
      </c>
      <c r="BQ88" s="126">
        <f t="shared" si="215"/>
        <v>6.2215477996965099E-2</v>
      </c>
      <c r="BR88" s="123">
        <f t="shared" si="215"/>
        <v>6.6034482758620686E-2</v>
      </c>
      <c r="BS88" s="124">
        <f t="shared" si="215"/>
        <v>2.0683315458863184E-2</v>
      </c>
      <c r="BT88" s="125">
        <f t="shared" si="215"/>
        <v>5.5041944872453348E-2</v>
      </c>
      <c r="BU88" s="123">
        <f t="shared" si="215"/>
        <v>3.8120680150956196E-2</v>
      </c>
      <c r="BV88" s="127">
        <f t="shared" si="215"/>
        <v>4.8879142300194932E-2</v>
      </c>
      <c r="BW88" s="128">
        <f t="shared" si="215"/>
        <v>5.3500073997336098E-2</v>
      </c>
      <c r="BX88" s="123">
        <f t="shared" si="215"/>
        <v>4.3173330904453959E-2</v>
      </c>
      <c r="BY88" s="124">
        <f t="shared" si="215"/>
        <v>7.1319338245516478E-2</v>
      </c>
      <c r="BZ88" s="125">
        <f t="shared" si="215"/>
        <v>4.449760765550239E-2</v>
      </c>
      <c r="CA88" s="126">
        <f t="shared" si="215"/>
        <v>5.8537332873616059E-2</v>
      </c>
      <c r="CB88" s="123">
        <f t="shared" si="215"/>
        <v>4.8916064480266815E-2</v>
      </c>
      <c r="CC88" s="124">
        <f t="shared" si="215"/>
        <v>3.9031808389304271E-2</v>
      </c>
      <c r="CD88" s="125">
        <f t="shared" si="215"/>
        <v>8.6669100052723366E-2</v>
      </c>
      <c r="CE88" s="126">
        <f t="shared" si="215"/>
        <v>5.0873716447486943E-2</v>
      </c>
      <c r="CF88" s="123">
        <f t="shared" si="215"/>
        <v>4.1644158522810983E-2</v>
      </c>
      <c r="CG88" s="124">
        <f t="shared" si="215"/>
        <v>5.0556983718937444E-2</v>
      </c>
      <c r="CH88" s="125">
        <f t="shared" si="215"/>
        <v>5.46552496874484E-2</v>
      </c>
      <c r="CI88" s="123">
        <f t="shared" si="215"/>
        <v>5.0452284034373587E-2</v>
      </c>
      <c r="CJ88" s="129">
        <f t="shared" si="215"/>
        <v>5.0908209763097609E-2</v>
      </c>
      <c r="CK88" s="130">
        <f t="shared" si="215"/>
        <v>5.5338739011821764E-2</v>
      </c>
    </row>
    <row r="89" spans="1:89" x14ac:dyDescent="0.2">
      <c r="A89" s="139" t="s">
        <v>34</v>
      </c>
      <c r="B89" s="181">
        <v>494</v>
      </c>
      <c r="C89" s="175">
        <v>969</v>
      </c>
      <c r="D89" s="176">
        <v>190</v>
      </c>
      <c r="E89" s="177">
        <v>535</v>
      </c>
      <c r="F89" s="174">
        <v>450</v>
      </c>
      <c r="G89" s="178">
        <v>1160</v>
      </c>
      <c r="H89" s="176">
        <v>961</v>
      </c>
      <c r="I89" s="177">
        <v>1900</v>
      </c>
      <c r="J89" s="174">
        <v>150</v>
      </c>
      <c r="K89" s="175">
        <v>73</v>
      </c>
      <c r="L89" s="176">
        <v>861</v>
      </c>
      <c r="M89" s="174">
        <v>593</v>
      </c>
      <c r="N89" s="179">
        <v>1830</v>
      </c>
      <c r="O89" s="182">
        <v>1501</v>
      </c>
      <c r="P89" s="174">
        <v>549</v>
      </c>
      <c r="Q89" s="175">
        <v>961</v>
      </c>
      <c r="R89" s="176">
        <v>749</v>
      </c>
      <c r="S89" s="177">
        <v>1187</v>
      </c>
      <c r="T89" s="174">
        <v>170</v>
      </c>
      <c r="U89" s="178">
        <v>241</v>
      </c>
      <c r="V89" s="176">
        <v>1307</v>
      </c>
      <c r="W89" s="183">
        <v>831</v>
      </c>
      <c r="X89" s="174">
        <v>499</v>
      </c>
      <c r="Y89" s="178">
        <v>495</v>
      </c>
      <c r="Z89" s="176">
        <v>1174</v>
      </c>
      <c r="AA89" s="174">
        <v>1541</v>
      </c>
      <c r="AB89" s="151">
        <f t="shared" si="193"/>
        <v>9384</v>
      </c>
      <c r="AC89" s="152">
        <f t="shared" si="194"/>
        <v>11987</v>
      </c>
      <c r="BI89" s="139" t="s">
        <v>34</v>
      </c>
      <c r="BJ89" s="123">
        <f t="shared" ref="BJ89:CK89" si="216">B89/B95</f>
        <v>1.8267204082387307E-2</v>
      </c>
      <c r="BK89" s="124">
        <f t="shared" si="216"/>
        <v>3.615941488170759E-2</v>
      </c>
      <c r="BL89" s="125">
        <f t="shared" si="216"/>
        <v>1.5316404675534058E-2</v>
      </c>
      <c r="BM89" s="126">
        <f t="shared" si="216"/>
        <v>4.2500794407372103E-2</v>
      </c>
      <c r="BN89" s="123">
        <f t="shared" si="216"/>
        <v>1.6525283684036576E-2</v>
      </c>
      <c r="BO89" s="124">
        <f t="shared" si="216"/>
        <v>4.8122796100394112E-2</v>
      </c>
      <c r="BP89" s="125">
        <f t="shared" si="216"/>
        <v>2.4491564299913348E-2</v>
      </c>
      <c r="BQ89" s="126">
        <f t="shared" si="216"/>
        <v>4.5049317147192715E-2</v>
      </c>
      <c r="BR89" s="123">
        <f t="shared" si="216"/>
        <v>2.5862068965517241E-2</v>
      </c>
      <c r="BS89" s="124">
        <f t="shared" si="216"/>
        <v>1.1184311322200092E-2</v>
      </c>
      <c r="BT89" s="125">
        <f t="shared" si="216"/>
        <v>3.6851566512583464E-2</v>
      </c>
      <c r="BU89" s="123">
        <f t="shared" si="216"/>
        <v>2.5145231734724164E-2</v>
      </c>
      <c r="BV89" s="127">
        <f t="shared" si="216"/>
        <v>4.4590643274853799E-2</v>
      </c>
      <c r="BW89" s="128">
        <f t="shared" si="216"/>
        <v>3.7023333826648908E-2</v>
      </c>
      <c r="BX89" s="123">
        <f t="shared" si="216"/>
        <v>2.5002277074414794E-2</v>
      </c>
      <c r="BY89" s="124">
        <f t="shared" si="216"/>
        <v>4.4534037721859217E-2</v>
      </c>
      <c r="BZ89" s="125">
        <f t="shared" si="216"/>
        <v>2.9864433811802232E-2</v>
      </c>
      <c r="CA89" s="126">
        <f t="shared" si="216"/>
        <v>4.5473700340956977E-2</v>
      </c>
      <c r="CB89" s="123">
        <f t="shared" si="216"/>
        <v>2.3624235686492495E-2</v>
      </c>
      <c r="CC89" s="124">
        <f t="shared" si="216"/>
        <v>3.0541122798124445E-2</v>
      </c>
      <c r="CD89" s="125">
        <f t="shared" si="216"/>
        <v>5.3007259601735815E-2</v>
      </c>
      <c r="CE89" s="126">
        <f t="shared" si="216"/>
        <v>2.9940551252026663E-2</v>
      </c>
      <c r="CF89" s="123">
        <f t="shared" si="216"/>
        <v>2.4505230074154102E-2</v>
      </c>
      <c r="CG89" s="124">
        <f t="shared" si="216"/>
        <v>3.8560411311053984E-2</v>
      </c>
      <c r="CH89" s="125">
        <f t="shared" si="216"/>
        <v>2.7693251244309203E-2</v>
      </c>
      <c r="CI89" s="123">
        <f t="shared" si="216"/>
        <v>3.4848484848484851E-2</v>
      </c>
      <c r="CJ89" s="129">
        <f t="shared" si="216"/>
        <v>2.9530978575564564E-2</v>
      </c>
      <c r="CK89" s="130">
        <f t="shared" si="216"/>
        <v>3.7849221986460541E-2</v>
      </c>
    </row>
    <row r="90" spans="1:89" x14ac:dyDescent="0.2">
      <c r="A90" s="131" t="s">
        <v>35</v>
      </c>
      <c r="B90" s="184">
        <v>0</v>
      </c>
      <c r="C90" s="168">
        <v>382</v>
      </c>
      <c r="D90" s="169">
        <v>6</v>
      </c>
      <c r="E90" s="170">
        <v>254</v>
      </c>
      <c r="F90" s="167">
        <v>17</v>
      </c>
      <c r="G90" s="171">
        <v>723</v>
      </c>
      <c r="H90" s="169">
        <v>85</v>
      </c>
      <c r="I90" s="170">
        <v>846</v>
      </c>
      <c r="J90" s="167">
        <v>35</v>
      </c>
      <c r="K90" s="168">
        <v>45</v>
      </c>
      <c r="L90" s="169">
        <v>601</v>
      </c>
      <c r="M90" s="167">
        <v>112</v>
      </c>
      <c r="N90" s="172">
        <v>448</v>
      </c>
      <c r="O90" s="185">
        <v>199</v>
      </c>
      <c r="P90" s="167">
        <v>97</v>
      </c>
      <c r="Q90" s="168">
        <v>137</v>
      </c>
      <c r="R90" s="169">
        <v>187</v>
      </c>
      <c r="S90" s="170">
        <v>92</v>
      </c>
      <c r="T90" s="167">
        <v>29</v>
      </c>
      <c r="U90" s="171">
        <v>21</v>
      </c>
      <c r="V90" s="169">
        <v>126</v>
      </c>
      <c r="W90" s="186">
        <v>35</v>
      </c>
      <c r="X90" s="167">
        <v>94</v>
      </c>
      <c r="Y90" s="171">
        <v>12</v>
      </c>
      <c r="Z90" s="169">
        <v>69</v>
      </c>
      <c r="AA90" s="167">
        <v>69</v>
      </c>
      <c r="AB90" s="151">
        <f t="shared" si="193"/>
        <v>1794</v>
      </c>
      <c r="AC90" s="152">
        <f t="shared" si="194"/>
        <v>2927</v>
      </c>
      <c r="BI90" s="131" t="s">
        <v>35</v>
      </c>
      <c r="BJ90" s="123">
        <f t="shared" ref="BJ90:CK90" si="217">B90/B95</f>
        <v>0</v>
      </c>
      <c r="BK90" s="124">
        <f t="shared" si="217"/>
        <v>1.4254795133965222E-2</v>
      </c>
      <c r="BL90" s="125">
        <f t="shared" si="217"/>
        <v>4.8367593712212819E-4</v>
      </c>
      <c r="BM90" s="126">
        <f t="shared" si="217"/>
        <v>2.0177947251350494E-2</v>
      </c>
      <c r="BN90" s="123">
        <f t="shared" si="217"/>
        <v>6.2428849473027061E-4</v>
      </c>
      <c r="BO90" s="124">
        <f t="shared" si="217"/>
        <v>2.999377722464219E-2</v>
      </c>
      <c r="BP90" s="125">
        <f t="shared" si="217"/>
        <v>2.1662673938528977E-3</v>
      </c>
      <c r="BQ90" s="126">
        <f t="shared" si="217"/>
        <v>2.0058801213960545E-2</v>
      </c>
      <c r="BR90" s="123">
        <f t="shared" si="217"/>
        <v>6.0344827586206896E-3</v>
      </c>
      <c r="BS90" s="124">
        <f t="shared" si="217"/>
        <v>6.8944384862877281E-3</v>
      </c>
      <c r="BT90" s="125">
        <f t="shared" si="217"/>
        <v>2.5723335045368945E-2</v>
      </c>
      <c r="BU90" s="123">
        <f t="shared" si="217"/>
        <v>4.7491837340457111E-3</v>
      </c>
      <c r="BV90" s="127">
        <f t="shared" si="217"/>
        <v>1.091617933723197E-2</v>
      </c>
      <c r="BW90" s="128">
        <f t="shared" si="217"/>
        <v>4.9084899610280699E-3</v>
      </c>
      <c r="BX90" s="123">
        <f t="shared" si="217"/>
        <v>4.4175243646962384E-3</v>
      </c>
      <c r="BY90" s="124">
        <f t="shared" si="217"/>
        <v>6.3487650030121879E-3</v>
      </c>
      <c r="BZ90" s="125">
        <f t="shared" si="217"/>
        <v>7.4561403508771927E-3</v>
      </c>
      <c r="CA90" s="126">
        <f t="shared" si="217"/>
        <v>3.5244990997203387E-3</v>
      </c>
      <c r="CB90" s="123">
        <f t="shared" si="217"/>
        <v>4.0300166759310732E-3</v>
      </c>
      <c r="CC90" s="124">
        <f t="shared" si="217"/>
        <v>2.6612596629071094E-3</v>
      </c>
      <c r="CD90" s="125">
        <f t="shared" si="217"/>
        <v>5.1101107190655798E-3</v>
      </c>
      <c r="CE90" s="126">
        <f t="shared" si="217"/>
        <v>1.2610340479192938E-3</v>
      </c>
      <c r="CF90" s="123">
        <f t="shared" si="217"/>
        <v>4.6162156853115947E-3</v>
      </c>
      <c r="CG90" s="124">
        <f t="shared" si="217"/>
        <v>9.3479784996494512E-4</v>
      </c>
      <c r="CH90" s="125">
        <f t="shared" si="217"/>
        <v>1.6276272026042036E-3</v>
      </c>
      <c r="CI90" s="123">
        <f t="shared" si="217"/>
        <v>1.5603799185888738E-3</v>
      </c>
      <c r="CJ90" s="129">
        <f t="shared" si="217"/>
        <v>5.6456282570932249E-3</v>
      </c>
      <c r="CK90" s="130">
        <f t="shared" si="217"/>
        <v>9.2420683035263212E-3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27043</v>
      </c>
      <c r="C95" s="1">
        <f t="shared" si="224"/>
        <v>26798</v>
      </c>
      <c r="D95" s="14">
        <f t="shared" si="224"/>
        <v>12405</v>
      </c>
      <c r="E95" s="1">
        <f t="shared" si="224"/>
        <v>12588</v>
      </c>
      <c r="F95" s="14">
        <f t="shared" si="224"/>
        <v>27231</v>
      </c>
      <c r="G95" s="1">
        <f t="shared" si="224"/>
        <v>24105</v>
      </c>
      <c r="H95" s="14">
        <f t="shared" si="224"/>
        <v>39238</v>
      </c>
      <c r="I95" s="1">
        <f t="shared" si="224"/>
        <v>42176</v>
      </c>
      <c r="J95" s="14">
        <f t="shared" si="224"/>
        <v>5800</v>
      </c>
      <c r="K95" s="1">
        <f t="shared" si="224"/>
        <v>6527</v>
      </c>
      <c r="L95" s="14">
        <f t="shared" si="224"/>
        <v>23364</v>
      </c>
      <c r="M95" s="1">
        <f t="shared" si="224"/>
        <v>23583</v>
      </c>
      <c r="N95" s="14">
        <f t="shared" si="224"/>
        <v>41040</v>
      </c>
      <c r="O95" s="1">
        <f t="shared" si="224"/>
        <v>40542</v>
      </c>
      <c r="P95" s="14">
        <f t="shared" si="224"/>
        <v>21958</v>
      </c>
      <c r="Q95" s="1">
        <f t="shared" si="224"/>
        <v>21579</v>
      </c>
      <c r="R95" s="14">
        <f t="shared" si="224"/>
        <v>25080</v>
      </c>
      <c r="S95" s="1">
        <f t="shared" si="224"/>
        <v>26103</v>
      </c>
      <c r="T95" s="14">
        <f t="shared" si="224"/>
        <v>7196</v>
      </c>
      <c r="U95" s="1">
        <f t="shared" si="224"/>
        <v>7891</v>
      </c>
      <c r="V95" s="14">
        <f t="shared" si="224"/>
        <v>24657</v>
      </c>
      <c r="W95" s="1">
        <f t="shared" si="224"/>
        <v>27755</v>
      </c>
      <c r="X95" s="14">
        <f t="shared" si="224"/>
        <v>20363</v>
      </c>
      <c r="Y95" s="1">
        <f t="shared" si="224"/>
        <v>12837</v>
      </c>
      <c r="Z95" s="14">
        <f t="shared" si="224"/>
        <v>42393</v>
      </c>
      <c r="AA95" s="1">
        <f t="shared" si="224"/>
        <v>44220</v>
      </c>
      <c r="AB95" s="153">
        <f>SUM(AB71:AB94)</f>
        <v>317768</v>
      </c>
      <c r="AC95" s="154">
        <f>SUM(AC71:AC94)</f>
        <v>316704</v>
      </c>
      <c r="BI95" s="221" t="s">
        <v>13</v>
      </c>
      <c r="BJ95" s="147">
        <f t="shared" ref="BJ95:CK95" si="225">SUM(BJ71:BJ94)</f>
        <v>0.99999999999999989</v>
      </c>
      <c r="BK95" s="148">
        <f t="shared" si="225"/>
        <v>0.99999999999999989</v>
      </c>
      <c r="BL95" s="147">
        <f t="shared" si="225"/>
        <v>1</v>
      </c>
      <c r="BM95" s="148">
        <f t="shared" si="225"/>
        <v>1.0000000000000002</v>
      </c>
      <c r="BN95" s="147">
        <f t="shared" si="225"/>
        <v>1.0000000000000002</v>
      </c>
      <c r="BO95" s="148">
        <f t="shared" si="225"/>
        <v>0.99999999999999989</v>
      </c>
      <c r="BP95" s="147">
        <f t="shared" si="225"/>
        <v>1</v>
      </c>
      <c r="BQ95" s="148">
        <f t="shared" si="225"/>
        <v>1</v>
      </c>
      <c r="BR95" s="147">
        <f t="shared" si="225"/>
        <v>1</v>
      </c>
      <c r="BS95" s="148">
        <f t="shared" si="225"/>
        <v>1</v>
      </c>
      <c r="BT95" s="147">
        <f t="shared" si="225"/>
        <v>1</v>
      </c>
      <c r="BU95" s="148">
        <f t="shared" si="225"/>
        <v>1</v>
      </c>
      <c r="BV95" s="147">
        <f t="shared" si="225"/>
        <v>1.0000000000000002</v>
      </c>
      <c r="BW95" s="148">
        <f t="shared" si="225"/>
        <v>1</v>
      </c>
      <c r="BX95" s="147">
        <f t="shared" si="225"/>
        <v>1</v>
      </c>
      <c r="BY95" s="148">
        <f t="shared" si="225"/>
        <v>1.0000000000000002</v>
      </c>
      <c r="BZ95" s="147">
        <f t="shared" si="225"/>
        <v>0.99999999999999989</v>
      </c>
      <c r="CA95" s="148">
        <f t="shared" si="225"/>
        <v>1</v>
      </c>
      <c r="CB95" s="147">
        <f t="shared" si="225"/>
        <v>0.99999999999999989</v>
      </c>
      <c r="CC95" s="148">
        <f t="shared" si="225"/>
        <v>1</v>
      </c>
      <c r="CD95" s="147">
        <f t="shared" si="225"/>
        <v>0.99999999999999989</v>
      </c>
      <c r="CE95" s="148">
        <f t="shared" si="225"/>
        <v>1</v>
      </c>
      <c r="CF95" s="147">
        <f t="shared" si="225"/>
        <v>0.99999999999999978</v>
      </c>
      <c r="CG95" s="148">
        <f t="shared" si="225"/>
        <v>1</v>
      </c>
      <c r="CH95" s="147">
        <f t="shared" si="225"/>
        <v>1</v>
      </c>
      <c r="CI95" s="148">
        <f t="shared" si="225"/>
        <v>1</v>
      </c>
      <c r="CJ95" s="147">
        <f t="shared" si="225"/>
        <v>1</v>
      </c>
      <c r="CK95" s="148">
        <f t="shared" si="225"/>
        <v>0.99999999999999989</v>
      </c>
    </row>
    <row r="96" spans="1:89" ht="13.5" thickTop="1" x14ac:dyDescent="0.2">
      <c r="A96" s="165"/>
    </row>
    <row r="98" spans="1:89" x14ac:dyDescent="0.2">
      <c r="A98" s="278">
        <f>+A67+1</f>
        <v>44777</v>
      </c>
      <c r="B98" s="278"/>
      <c r="C98" s="278"/>
      <c r="D98" s="278"/>
      <c r="BI98" s="277">
        <f>+BI67+1</f>
        <v>44777</v>
      </c>
      <c r="BJ98" s="277"/>
      <c r="BK98" s="277"/>
      <c r="BL98" s="277"/>
    </row>
    <row r="99" spans="1:89" ht="13.5" thickBot="1" x14ac:dyDescent="0.25">
      <c r="AE99" t="s">
        <v>84</v>
      </c>
    </row>
    <row r="100" spans="1:89" ht="14.25" thickTop="1" thickBot="1" x14ac:dyDescent="0.25">
      <c r="A100" s="275" t="s">
        <v>0</v>
      </c>
      <c r="B100" s="269" t="s">
        <v>1</v>
      </c>
      <c r="C100" s="270"/>
      <c r="D100" s="269" t="s">
        <v>2</v>
      </c>
      <c r="E100" s="270"/>
      <c r="F100" s="269" t="s">
        <v>3</v>
      </c>
      <c r="G100" s="270"/>
      <c r="H100" s="269" t="s">
        <v>4</v>
      </c>
      <c r="I100" s="270"/>
      <c r="J100" s="269" t="s">
        <v>5</v>
      </c>
      <c r="K100" s="270"/>
      <c r="L100" s="269" t="s">
        <v>6</v>
      </c>
      <c r="M100" s="270"/>
      <c r="N100" s="269" t="s">
        <v>7</v>
      </c>
      <c r="O100" s="270"/>
      <c r="P100" s="269" t="s">
        <v>8</v>
      </c>
      <c r="Q100" s="270"/>
      <c r="R100" s="269" t="s">
        <v>9</v>
      </c>
      <c r="S100" s="270"/>
      <c r="T100" s="269" t="s">
        <v>10</v>
      </c>
      <c r="U100" s="270"/>
      <c r="V100" s="269" t="s">
        <v>11</v>
      </c>
      <c r="W100" s="270"/>
      <c r="X100" s="269" t="s">
        <v>12</v>
      </c>
      <c r="Y100" s="270"/>
      <c r="Z100" s="271" t="s">
        <v>40</v>
      </c>
      <c r="AA100" s="272"/>
      <c r="AB100" s="273" t="s">
        <v>41</v>
      </c>
      <c r="AC100" s="274"/>
      <c r="AE100" s="275" t="s">
        <v>0</v>
      </c>
      <c r="AF100" s="269" t="s">
        <v>1</v>
      </c>
      <c r="AG100" s="270"/>
      <c r="AH100" s="269" t="s">
        <v>2</v>
      </c>
      <c r="AI100" s="270"/>
      <c r="AJ100" s="269" t="s">
        <v>3</v>
      </c>
      <c r="AK100" s="270"/>
      <c r="AL100" s="269" t="s">
        <v>4</v>
      </c>
      <c r="AM100" s="270"/>
      <c r="AN100" s="269" t="s">
        <v>5</v>
      </c>
      <c r="AO100" s="270"/>
      <c r="AP100" s="269" t="s">
        <v>6</v>
      </c>
      <c r="AQ100" s="270"/>
      <c r="AR100" s="269" t="s">
        <v>7</v>
      </c>
      <c r="AS100" s="270"/>
      <c r="AT100" s="269" t="s">
        <v>8</v>
      </c>
      <c r="AU100" s="270"/>
      <c r="AV100" s="269" t="s">
        <v>9</v>
      </c>
      <c r="AW100" s="270"/>
      <c r="AX100" s="269" t="s">
        <v>10</v>
      </c>
      <c r="AY100" s="270"/>
      <c r="AZ100" s="269" t="s">
        <v>11</v>
      </c>
      <c r="BA100" s="270"/>
      <c r="BB100" s="269" t="s">
        <v>12</v>
      </c>
      <c r="BC100" s="270"/>
      <c r="BD100" s="271" t="s">
        <v>40</v>
      </c>
      <c r="BE100" s="272"/>
      <c r="BF100" s="273" t="s">
        <v>41</v>
      </c>
      <c r="BG100" s="274"/>
      <c r="BI100" s="275" t="s">
        <v>0</v>
      </c>
      <c r="BJ100" s="269" t="s">
        <v>1</v>
      </c>
      <c r="BK100" s="270"/>
      <c r="BL100" s="269" t="s">
        <v>2</v>
      </c>
      <c r="BM100" s="270"/>
      <c r="BN100" s="269" t="s">
        <v>3</v>
      </c>
      <c r="BO100" s="270"/>
      <c r="BP100" s="269" t="s">
        <v>4</v>
      </c>
      <c r="BQ100" s="270"/>
      <c r="BR100" s="269" t="s">
        <v>5</v>
      </c>
      <c r="BS100" s="270"/>
      <c r="BT100" s="269" t="s">
        <v>6</v>
      </c>
      <c r="BU100" s="270"/>
      <c r="BV100" s="269" t="s">
        <v>7</v>
      </c>
      <c r="BW100" s="270"/>
      <c r="BX100" s="269" t="s">
        <v>8</v>
      </c>
      <c r="BY100" s="270"/>
      <c r="BZ100" s="269" t="s">
        <v>9</v>
      </c>
      <c r="CA100" s="270"/>
      <c r="CB100" s="269" t="s">
        <v>10</v>
      </c>
      <c r="CC100" s="270"/>
      <c r="CD100" s="269" t="s">
        <v>11</v>
      </c>
      <c r="CE100" s="270"/>
      <c r="CF100" s="269" t="s">
        <v>12</v>
      </c>
      <c r="CG100" s="270"/>
      <c r="CH100" s="271" t="s">
        <v>40</v>
      </c>
      <c r="CI100" s="272"/>
      <c r="CJ100" s="269" t="s">
        <v>41</v>
      </c>
      <c r="CK100" s="270"/>
    </row>
    <row r="101" spans="1:89" ht="15" thickTop="1" thickBot="1" x14ac:dyDescent="0.3">
      <c r="A101" s="276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76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76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3145</v>
      </c>
      <c r="AG102" s="164">
        <f t="shared" ref="AG102:AV103" si="226">SUMIF($A$9:$A$32,$AE102,C$102:C$125)</f>
        <v>1135</v>
      </c>
      <c r="AH102" s="121">
        <f t="shared" si="226"/>
        <v>1201</v>
      </c>
      <c r="AI102" s="159">
        <f t="shared" si="226"/>
        <v>1041</v>
      </c>
      <c r="AJ102" s="120">
        <f t="shared" si="226"/>
        <v>2715</v>
      </c>
      <c r="AK102" s="122">
        <f t="shared" si="226"/>
        <v>1463</v>
      </c>
      <c r="AL102" s="121">
        <f t="shared" si="226"/>
        <v>3631</v>
      </c>
      <c r="AM102" s="159">
        <f t="shared" si="226"/>
        <v>2401</v>
      </c>
      <c r="AN102" s="120">
        <f t="shared" si="226"/>
        <v>236</v>
      </c>
      <c r="AO102" s="122">
        <f t="shared" si="226"/>
        <v>974</v>
      </c>
      <c r="AP102" s="121">
        <f t="shared" si="226"/>
        <v>1083</v>
      </c>
      <c r="AQ102" s="120">
        <f t="shared" si="226"/>
        <v>3357</v>
      </c>
      <c r="AR102" s="158">
        <f t="shared" si="226"/>
        <v>2935</v>
      </c>
      <c r="AS102" s="160">
        <f t="shared" si="226"/>
        <v>4072</v>
      </c>
      <c r="AT102" s="120">
        <f t="shared" si="226"/>
        <v>2070</v>
      </c>
      <c r="AU102" s="122">
        <f t="shared" si="226"/>
        <v>2132</v>
      </c>
      <c r="AV102" s="121">
        <f t="shared" si="226"/>
        <v>2216</v>
      </c>
      <c r="AW102" s="159">
        <f t="shared" ref="AW102:BE103" si="227">SUMIF($A$9:$A$32,$AE102,S$102:S$125)</f>
        <v>1894</v>
      </c>
      <c r="AX102" s="120">
        <f t="shared" si="227"/>
        <v>353</v>
      </c>
      <c r="AY102" s="122">
        <f t="shared" si="227"/>
        <v>1469</v>
      </c>
      <c r="AZ102" s="121">
        <f t="shared" si="227"/>
        <v>1088</v>
      </c>
      <c r="BA102" s="159">
        <f t="shared" si="227"/>
        <v>2824</v>
      </c>
      <c r="BB102" s="120">
        <f t="shared" si="227"/>
        <v>1659</v>
      </c>
      <c r="BC102" s="122">
        <f t="shared" si="227"/>
        <v>1791</v>
      </c>
      <c r="BD102" s="21">
        <f t="shared" si="227"/>
        <v>3780</v>
      </c>
      <c r="BE102" s="163">
        <f t="shared" si="227"/>
        <v>2463</v>
      </c>
      <c r="BF102" s="149">
        <f>AF102+AH102+AJ102+AL102+AN102+AP102+AR102+AT102+AV102+AX102+AZ102+BB102+BD102</f>
        <v>26112</v>
      </c>
      <c r="BG102" s="150">
        <f>AG102+AI102+AK102+AM102+AO102+AQ102+AS102+AU102+AW102+AY102+BA102+BC102+BE102</f>
        <v>27016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337</v>
      </c>
      <c r="C103" s="168">
        <v>0</v>
      </c>
      <c r="D103" s="169">
        <v>206</v>
      </c>
      <c r="E103" s="170">
        <v>3</v>
      </c>
      <c r="F103" s="167">
        <v>526</v>
      </c>
      <c r="G103" s="171">
        <v>10</v>
      </c>
      <c r="H103" s="169">
        <v>480</v>
      </c>
      <c r="I103" s="170">
        <v>47</v>
      </c>
      <c r="J103" s="167">
        <v>9</v>
      </c>
      <c r="K103" s="171">
        <v>20</v>
      </c>
      <c r="L103" s="169">
        <v>75</v>
      </c>
      <c r="M103" s="167">
        <v>97</v>
      </c>
      <c r="N103" s="172">
        <v>189</v>
      </c>
      <c r="O103" s="173">
        <v>154</v>
      </c>
      <c r="P103" s="167">
        <v>70</v>
      </c>
      <c r="Q103" s="171">
        <v>72</v>
      </c>
      <c r="R103" s="169">
        <v>18</v>
      </c>
      <c r="S103" s="170">
        <v>75</v>
      </c>
      <c r="T103" s="167">
        <v>0</v>
      </c>
      <c r="U103" s="171">
        <v>39</v>
      </c>
      <c r="V103" s="169">
        <v>17</v>
      </c>
      <c r="W103" s="170">
        <v>98</v>
      </c>
      <c r="X103" s="167">
        <v>4</v>
      </c>
      <c r="Y103" s="171">
        <v>14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1931</v>
      </c>
      <c r="AC103" s="150">
        <f t="shared" ref="AC103:AC122" si="256">C103+E103+G103+I103+K103+M103+O103+Q103+S103+U103+W103+Y103+AA103</f>
        <v>629</v>
      </c>
      <c r="AE103" s="226" t="str">
        <f>$AE$10</f>
        <v>08:00 - 08:59</v>
      </c>
      <c r="AF103" s="120">
        <f>SUMIF($A$9:$A$32,$AE103,B$102:B$125)</f>
        <v>2392</v>
      </c>
      <c r="AG103" s="168">
        <f t="shared" si="226"/>
        <v>1053</v>
      </c>
      <c r="AH103" s="169">
        <f t="shared" si="226"/>
        <v>865</v>
      </c>
      <c r="AI103" s="170">
        <f t="shared" si="226"/>
        <v>786</v>
      </c>
      <c r="AJ103" s="167">
        <f t="shared" si="226"/>
        <v>2217</v>
      </c>
      <c r="AK103" s="171">
        <f t="shared" si="226"/>
        <v>1038</v>
      </c>
      <c r="AL103" s="169">
        <f t="shared" si="226"/>
        <v>3146</v>
      </c>
      <c r="AM103" s="170">
        <f t="shared" si="226"/>
        <v>1962</v>
      </c>
      <c r="AN103" s="167">
        <f t="shared" si="226"/>
        <v>227</v>
      </c>
      <c r="AO103" s="171">
        <f t="shared" si="226"/>
        <v>749</v>
      </c>
      <c r="AP103" s="169">
        <f t="shared" si="226"/>
        <v>934</v>
      </c>
      <c r="AQ103" s="167">
        <f t="shared" si="226"/>
        <v>2814</v>
      </c>
      <c r="AR103" s="172">
        <f t="shared" si="226"/>
        <v>2261</v>
      </c>
      <c r="AS103" s="173">
        <f t="shared" si="226"/>
        <v>3618</v>
      </c>
      <c r="AT103" s="167">
        <f t="shared" si="226"/>
        <v>1558</v>
      </c>
      <c r="AU103" s="171">
        <f t="shared" si="226"/>
        <v>1627</v>
      </c>
      <c r="AV103" s="169">
        <f t="shared" si="226"/>
        <v>1818</v>
      </c>
      <c r="AW103" s="170">
        <f t="shared" si="227"/>
        <v>1486</v>
      </c>
      <c r="AX103" s="167">
        <f t="shared" si="227"/>
        <v>211</v>
      </c>
      <c r="AY103" s="171">
        <f t="shared" si="227"/>
        <v>981</v>
      </c>
      <c r="AZ103" s="169">
        <f t="shared" si="227"/>
        <v>856</v>
      </c>
      <c r="BA103" s="170">
        <f t="shared" si="227"/>
        <v>2296</v>
      </c>
      <c r="BB103" s="167">
        <f t="shared" si="227"/>
        <v>1353</v>
      </c>
      <c r="BC103" s="171">
        <f t="shared" si="227"/>
        <v>1421</v>
      </c>
      <c r="BD103" s="169">
        <f t="shared" si="227"/>
        <v>2934</v>
      </c>
      <c r="BE103" s="167">
        <f t="shared" si="227"/>
        <v>2083</v>
      </c>
      <c r="BF103" s="151">
        <f>SUM(AF103,AH103,AJ103,AL103,AN103,AP103,AR103,AT103,AV103,AX103,AZ103,BB103,BD103)</f>
        <v>20772</v>
      </c>
      <c r="BG103" s="152">
        <f>SUM(AG103,AI103,AK103,AM103,AO103,AQ103,AS103,AU103,AW103,AY103,BA103,BC103,BE103)</f>
        <v>21914</v>
      </c>
      <c r="BI103" s="131" t="s">
        <v>17</v>
      </c>
      <c r="BJ103" s="123">
        <f>B103/B126</f>
        <v>1.2993522516964836E-2</v>
      </c>
      <c r="BK103" s="124">
        <f t="shared" ref="BK103" si="257">C103/C126</f>
        <v>0</v>
      </c>
      <c r="BL103" s="125">
        <f t="shared" ref="BL103" si="258">D103/D126</f>
        <v>1.6921307704944964E-2</v>
      </c>
      <c r="BM103" s="126">
        <f t="shared" ref="BM103" si="259">E103/E126</f>
        <v>2.4701523260601068E-4</v>
      </c>
      <c r="BN103" s="123">
        <f t="shared" ref="BN103" si="260">F103/F126</f>
        <v>1.9946152971066701E-2</v>
      </c>
      <c r="BO103" s="124">
        <f t="shared" ref="BO103" si="261">G103/G126</f>
        <v>4.2872454448017146E-4</v>
      </c>
      <c r="BP103" s="125">
        <f t="shared" ref="BP103" si="262">H103/H126</f>
        <v>1.2687671812222457E-2</v>
      </c>
      <c r="BQ103" s="126">
        <f t="shared" ref="BQ103" si="263">I103/I126</f>
        <v>1.1338689054546333E-3</v>
      </c>
      <c r="BR103" s="123">
        <f t="shared" ref="BR103" si="264">J103/J126</f>
        <v>1.587861679604799E-3</v>
      </c>
      <c r="BS103" s="124">
        <f t="shared" ref="BS103" si="265">K103/K126</f>
        <v>3.1352876626430477E-3</v>
      </c>
      <c r="BT103" s="125">
        <f t="shared" ref="BT103" si="266">L103/L126</f>
        <v>3.2393210383103699E-3</v>
      </c>
      <c r="BU103" s="123">
        <f t="shared" ref="BU103" si="267">M103/M126</f>
        <v>4.2036836403033587E-3</v>
      </c>
      <c r="BV103" s="127">
        <f t="shared" ref="BV103" si="268">N103/N126</f>
        <v>4.7078164698849201E-3</v>
      </c>
      <c r="BW103" s="128">
        <f t="shared" ref="BW103" si="269">O103/O126</f>
        <v>3.9045663142415251E-3</v>
      </c>
      <c r="BX103" s="123">
        <f t="shared" ref="BX103" si="270">P103/P126</f>
        <v>3.2085071274694046E-3</v>
      </c>
      <c r="BY103" s="124">
        <f t="shared" ref="BY103" si="271">Q103/Q126</f>
        <v>3.3621293485874386E-3</v>
      </c>
      <c r="BZ103" s="125">
        <f t="shared" ref="BZ103" si="272">R103/R126</f>
        <v>7.5920536505124639E-4</v>
      </c>
      <c r="CA103" s="126">
        <f t="shared" ref="CA103" si="273">S103/S126</f>
        <v>2.984599466751562E-3</v>
      </c>
      <c r="CB103" s="123">
        <f t="shared" ref="CB103" si="274">T103/T126</f>
        <v>0</v>
      </c>
      <c r="CC103" s="124">
        <f t="shared" ref="CC103" si="275">U103/U126</f>
        <v>5.046583850931677E-3</v>
      </c>
      <c r="CD103" s="125">
        <f t="shared" ref="CD103" si="276">V103/V126</f>
        <v>6.9846748017584942E-4</v>
      </c>
      <c r="CE103" s="126">
        <f t="shared" ref="CE103" si="277">W103/W126</f>
        <v>3.6280171775507184E-3</v>
      </c>
      <c r="CF103" s="123">
        <f t="shared" ref="CF103" si="278">X103/X126</f>
        <v>1.9493177387914229E-4</v>
      </c>
      <c r="CG103" s="124">
        <f t="shared" ref="CG103" si="279">Y103/Y126</f>
        <v>1.1242270938729624E-3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6.2702744828078876E-3</v>
      </c>
      <c r="CK103" s="130">
        <f t="shared" ref="CK103" si="283">AC103/AC126</f>
        <v>2.0487331402942489E-3</v>
      </c>
    </row>
    <row r="104" spans="1:89" ht="13.5" thickBot="1" x14ac:dyDescent="0.25">
      <c r="A104" s="139" t="s">
        <v>18</v>
      </c>
      <c r="B104" s="174">
        <v>1531</v>
      </c>
      <c r="C104" s="175">
        <v>232</v>
      </c>
      <c r="D104" s="176">
        <v>809</v>
      </c>
      <c r="E104" s="177">
        <v>234</v>
      </c>
      <c r="F104" s="174">
        <v>2406</v>
      </c>
      <c r="G104" s="178">
        <v>362</v>
      </c>
      <c r="H104" s="176">
        <v>1979</v>
      </c>
      <c r="I104" s="177">
        <v>728</v>
      </c>
      <c r="J104" s="174">
        <v>68</v>
      </c>
      <c r="K104" s="178">
        <v>282</v>
      </c>
      <c r="L104" s="176">
        <v>587</v>
      </c>
      <c r="M104" s="174">
        <v>955</v>
      </c>
      <c r="N104" s="179">
        <v>1475</v>
      </c>
      <c r="O104" s="180">
        <v>1767</v>
      </c>
      <c r="P104" s="174">
        <v>812</v>
      </c>
      <c r="Q104" s="178">
        <v>821</v>
      </c>
      <c r="R104" s="176">
        <v>754</v>
      </c>
      <c r="S104" s="177">
        <v>893</v>
      </c>
      <c r="T104" s="174">
        <v>160</v>
      </c>
      <c r="U104" s="178">
        <v>395</v>
      </c>
      <c r="V104" s="176">
        <v>662</v>
      </c>
      <c r="W104" s="177">
        <v>991</v>
      </c>
      <c r="X104" s="174">
        <v>740</v>
      </c>
      <c r="Y104" s="178">
        <v>468</v>
      </c>
      <c r="Z104" s="176">
        <v>1736</v>
      </c>
      <c r="AA104" s="174">
        <v>836</v>
      </c>
      <c r="AB104" s="149">
        <f t="shared" si="255"/>
        <v>13719</v>
      </c>
      <c r="AC104" s="150">
        <f t="shared" si="256"/>
        <v>8964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5.9029919802590994E-2</v>
      </c>
      <c r="BK104" s="124">
        <f t="shared" ref="BK104" si="284">C104/C126</f>
        <v>8.8347296268088352E-3</v>
      </c>
      <c r="BL104" s="125">
        <f t="shared" ref="BL104" si="285">D104/D126</f>
        <v>6.6453096763594552E-2</v>
      </c>
      <c r="BM104" s="126">
        <f t="shared" ref="BM104" si="286">E104/E126</f>
        <v>1.9267188143268835E-2</v>
      </c>
      <c r="BN104" s="123">
        <f t="shared" ref="BN104" si="287">F104/F126</f>
        <v>9.1236585643320309E-2</v>
      </c>
      <c r="BO104" s="124">
        <f t="shared" ref="BO104" si="288">G104/G126</f>
        <v>1.5519828510182208E-2</v>
      </c>
      <c r="BP104" s="125">
        <f t="shared" ref="BP104" si="289">H104/H126</f>
        <v>5.2310213575808839E-2</v>
      </c>
      <c r="BQ104" s="126">
        <f t="shared" ref="BQ104" si="290">I104/I126</f>
        <v>1.7562905599382405E-2</v>
      </c>
      <c r="BR104" s="123">
        <f t="shared" ref="BR104" si="291">J104/J126</f>
        <v>1.1997177134791814E-2</v>
      </c>
      <c r="BS104" s="124">
        <f t="shared" ref="BS104" si="292">K104/K126</f>
        <v>4.4207556043266968E-2</v>
      </c>
      <c r="BT104" s="125">
        <f t="shared" ref="BT104" si="293">L104/L126</f>
        <v>2.5353085993175831E-2</v>
      </c>
      <c r="BU104" s="123">
        <f t="shared" ref="BU104" si="294">M104/M126</f>
        <v>4.1386782231852652E-2</v>
      </c>
      <c r="BV104" s="127">
        <f t="shared" ref="BV104" si="295">N104/N126</f>
        <v>3.6740895730583374E-2</v>
      </c>
      <c r="BW104" s="128">
        <f t="shared" ref="BW104" si="296">O104/O126</f>
        <v>4.4801095306914125E-2</v>
      </c>
      <c r="BX104" s="123">
        <f t="shared" ref="BX104" si="297">P104/P126</f>
        <v>3.7218682678645094E-2</v>
      </c>
      <c r="BY104" s="124">
        <f t="shared" ref="BY104" si="298">Q104/Q126</f>
        <v>3.8337613822087321E-2</v>
      </c>
      <c r="BZ104" s="125">
        <f t="shared" ref="BZ104" si="299">R104/R126</f>
        <v>3.1802269180479986E-2</v>
      </c>
      <c r="CA104" s="126">
        <f t="shared" ref="CA104" si="300">S104/S126</f>
        <v>3.5536630984121929E-2</v>
      </c>
      <c r="CB104" s="123">
        <f t="shared" ref="CB104" si="301">T104/T126</f>
        <v>2.197802197802198E-2</v>
      </c>
      <c r="CC104" s="124">
        <f t="shared" ref="CC104" si="302">U104/U126</f>
        <v>5.1112836438923392E-2</v>
      </c>
      <c r="CD104" s="125">
        <f t="shared" ref="CD104" si="303">V104/V126</f>
        <v>2.7199145404494845E-2</v>
      </c>
      <c r="CE104" s="126">
        <f t="shared" ref="CE104" si="304">W104/W126</f>
        <v>3.6687398193395525E-2</v>
      </c>
      <c r="CF104" s="123">
        <f t="shared" ref="CF104" si="305">X104/X126</f>
        <v>3.6062378167641324E-2</v>
      </c>
      <c r="CG104" s="124">
        <f t="shared" ref="CG104" si="306">Y104/Y126</f>
        <v>3.7581305709467598E-2</v>
      </c>
      <c r="CH104" s="125">
        <f t="shared" ref="CH104" si="307">Z104/Z126</f>
        <v>4.4494566331761326E-2</v>
      </c>
      <c r="CI104" s="123">
        <f t="shared" ref="CI104" si="308">AA104/AA126</f>
        <v>2.02883075280299E-2</v>
      </c>
      <c r="CJ104" s="129">
        <f t="shared" ref="CJ104" si="309">AB104/AB126</f>
        <v>4.4547848591217722E-2</v>
      </c>
      <c r="CK104" s="130">
        <f t="shared" ref="CK104" si="310">AC104/AC126</f>
        <v>2.9196890094749836E-2</v>
      </c>
    </row>
    <row r="105" spans="1:89" ht="14.25" thickTop="1" thickBot="1" x14ac:dyDescent="0.25">
      <c r="A105" s="131" t="s">
        <v>19</v>
      </c>
      <c r="B105" s="167">
        <v>2934</v>
      </c>
      <c r="C105" s="168">
        <v>1061</v>
      </c>
      <c r="D105" s="169">
        <v>1151</v>
      </c>
      <c r="E105" s="170">
        <v>734</v>
      </c>
      <c r="F105" s="167">
        <v>2930</v>
      </c>
      <c r="G105" s="171">
        <v>1351</v>
      </c>
      <c r="H105" s="169">
        <v>3270</v>
      </c>
      <c r="I105" s="170">
        <v>1921</v>
      </c>
      <c r="J105" s="167">
        <v>177</v>
      </c>
      <c r="K105" s="171">
        <v>617</v>
      </c>
      <c r="L105" s="169">
        <v>1055</v>
      </c>
      <c r="M105" s="167">
        <v>2182</v>
      </c>
      <c r="N105" s="172">
        <v>3035</v>
      </c>
      <c r="O105" s="173">
        <v>3350</v>
      </c>
      <c r="P105" s="167">
        <v>1837</v>
      </c>
      <c r="Q105" s="171">
        <v>1820</v>
      </c>
      <c r="R105" s="169">
        <v>1781</v>
      </c>
      <c r="S105" s="170">
        <v>1824</v>
      </c>
      <c r="T105" s="167">
        <v>367</v>
      </c>
      <c r="U105" s="171">
        <v>1244</v>
      </c>
      <c r="V105" s="169">
        <v>1214</v>
      </c>
      <c r="W105" s="170">
        <v>2982</v>
      </c>
      <c r="X105" s="167">
        <v>1562</v>
      </c>
      <c r="Y105" s="171">
        <v>1530</v>
      </c>
      <c r="Z105" s="169">
        <v>3007</v>
      </c>
      <c r="AA105" s="167">
        <v>2429</v>
      </c>
      <c r="AB105" s="149">
        <f t="shared" si="255"/>
        <v>24320</v>
      </c>
      <c r="AC105" s="150">
        <f t="shared" si="256"/>
        <v>23045</v>
      </c>
      <c r="AE105" s="221" t="s">
        <v>13</v>
      </c>
      <c r="AF105" s="14">
        <f t="shared" ref="AF105:BG105" si="311">SUM(AF102:AF104)</f>
        <v>5537</v>
      </c>
      <c r="AG105" s="1">
        <f t="shared" si="311"/>
        <v>2188</v>
      </c>
      <c r="AH105" s="14">
        <f t="shared" si="311"/>
        <v>2066</v>
      </c>
      <c r="AI105" s="1">
        <f t="shared" si="311"/>
        <v>1827</v>
      </c>
      <c r="AJ105" s="14">
        <f t="shared" si="311"/>
        <v>4932</v>
      </c>
      <c r="AK105" s="1">
        <f t="shared" si="311"/>
        <v>2501</v>
      </c>
      <c r="AL105" s="14">
        <f t="shared" si="311"/>
        <v>6777</v>
      </c>
      <c r="AM105" s="1">
        <f t="shared" si="311"/>
        <v>4363</v>
      </c>
      <c r="AN105" s="14">
        <f t="shared" si="311"/>
        <v>463</v>
      </c>
      <c r="AO105" s="1">
        <f t="shared" si="311"/>
        <v>1723</v>
      </c>
      <c r="AP105" s="14">
        <f t="shared" si="311"/>
        <v>2017</v>
      </c>
      <c r="AQ105" s="1">
        <f t="shared" si="311"/>
        <v>6171</v>
      </c>
      <c r="AR105" s="14">
        <f t="shared" si="311"/>
        <v>5196</v>
      </c>
      <c r="AS105" s="1">
        <f t="shared" si="311"/>
        <v>7690</v>
      </c>
      <c r="AT105" s="14">
        <f t="shared" si="311"/>
        <v>3628</v>
      </c>
      <c r="AU105" s="1">
        <f t="shared" si="311"/>
        <v>3759</v>
      </c>
      <c r="AV105" s="14">
        <f t="shared" si="311"/>
        <v>4034</v>
      </c>
      <c r="AW105" s="1">
        <f t="shared" si="311"/>
        <v>3380</v>
      </c>
      <c r="AX105" s="14">
        <f t="shared" si="311"/>
        <v>564</v>
      </c>
      <c r="AY105" s="1">
        <f t="shared" si="311"/>
        <v>2450</v>
      </c>
      <c r="AZ105" s="14">
        <f t="shared" si="311"/>
        <v>1944</v>
      </c>
      <c r="BA105" s="1">
        <f t="shared" si="311"/>
        <v>5120</v>
      </c>
      <c r="BB105" s="14">
        <f t="shared" si="311"/>
        <v>3012</v>
      </c>
      <c r="BC105" s="1">
        <f t="shared" si="311"/>
        <v>3212</v>
      </c>
      <c r="BD105" s="14">
        <f t="shared" si="311"/>
        <v>6714</v>
      </c>
      <c r="BE105" s="1">
        <f t="shared" si="311"/>
        <v>4546</v>
      </c>
      <c r="BF105" s="153">
        <f t="shared" si="311"/>
        <v>46884</v>
      </c>
      <c r="BG105" s="154">
        <f t="shared" si="311"/>
        <v>48930</v>
      </c>
      <c r="BI105" s="131" t="s">
        <v>19</v>
      </c>
      <c r="BJ105" s="123">
        <f>B105/B126</f>
        <v>0.11312461443553362</v>
      </c>
      <c r="BK105" s="124">
        <f t="shared" ref="BK105" si="312">C105/C126</f>
        <v>4.0403655750190406E-2</v>
      </c>
      <c r="BL105" s="125">
        <f t="shared" ref="BL105" si="313">D105/D126</f>
        <v>9.4545753244619682E-2</v>
      </c>
      <c r="BM105" s="126">
        <f t="shared" ref="BM105" si="314">E105/E126</f>
        <v>6.0436393577603956E-2</v>
      </c>
      <c r="BN105" s="123">
        <f t="shared" ref="BN105" si="315">F105/F126</f>
        <v>0.11110689772856547</v>
      </c>
      <c r="BO105" s="124">
        <f t="shared" ref="BO105" si="316">G105/G126</f>
        <v>5.7920685959271169E-2</v>
      </c>
      <c r="BP105" s="125">
        <f t="shared" ref="BP105" si="317">H105/H126</f>
        <v>8.6434764220765486E-2</v>
      </c>
      <c r="BQ105" s="126">
        <f t="shared" ref="BQ105" si="318">I105/I126</f>
        <v>4.6343875901667025E-2</v>
      </c>
      <c r="BR105" s="123">
        <f t="shared" ref="BR105" si="319">J105/J126</f>
        <v>3.1227946365561046E-2</v>
      </c>
      <c r="BS105" s="124">
        <f t="shared" ref="BS105" si="320">K105/K126</f>
        <v>9.672362439253801E-2</v>
      </c>
      <c r="BT105" s="125">
        <f t="shared" ref="BT105" si="321">L105/L126</f>
        <v>4.5566449272232537E-2</v>
      </c>
      <c r="BU105" s="123">
        <f t="shared" ref="BU105" si="322">M105/M126</f>
        <v>9.4561213434452868E-2</v>
      </c>
      <c r="BV105" s="127">
        <f t="shared" ref="BV105" si="323">N105/N126</f>
        <v>7.5599063418522391E-2</v>
      </c>
      <c r="BW105" s="128">
        <f t="shared" ref="BW105" si="324">O105/O126</f>
        <v>8.4936994498111096E-2</v>
      </c>
      <c r="BX105" s="123">
        <f t="shared" ref="BX105" si="325">P105/P126</f>
        <v>8.4200394188018515E-2</v>
      </c>
      <c r="BY105" s="124">
        <f t="shared" ref="BY105" si="326">Q105/Q126</f>
        <v>8.4987158533738033E-2</v>
      </c>
      <c r="BZ105" s="125">
        <f t="shared" ref="BZ105" si="327">R105/R126</f>
        <v>7.5119153064237207E-2</v>
      </c>
      <c r="CA105" s="126">
        <f t="shared" ref="CA105" si="328">S105/S126</f>
        <v>7.2585459031397986E-2</v>
      </c>
      <c r="CB105" s="123">
        <f t="shared" ref="CB105" si="329">T105/T126</f>
        <v>5.0412087912087913E-2</v>
      </c>
      <c r="CC105" s="124">
        <f t="shared" ref="CC105" si="330">U105/U126</f>
        <v>0.16097308488612835</v>
      </c>
      <c r="CD105" s="125">
        <f t="shared" ref="CD105" si="331">V105/V126</f>
        <v>4.987879534902831E-2</v>
      </c>
      <c r="CE105" s="126">
        <f t="shared" ref="CE105" si="332">W105/W126</f>
        <v>0.11039537983118614</v>
      </c>
      <c r="CF105" s="123">
        <f t="shared" ref="CF105" si="333">X105/X126</f>
        <v>7.6120857699805075E-2</v>
      </c>
      <c r="CG105" s="124">
        <f t="shared" ref="CG105" si="334">Y105/Y126</f>
        <v>0.12286196097325945</v>
      </c>
      <c r="CH105" s="125">
        <f t="shared" ref="CH105" si="335">Z105/Z126</f>
        <v>7.7070945253229439E-2</v>
      </c>
      <c r="CI105" s="123">
        <f t="shared" ref="CI105" si="336">AA105/AA126</f>
        <v>5.8947726059311749E-2</v>
      </c>
      <c r="CJ105" s="129">
        <f t="shared" ref="CJ105" si="337">AB105/AB126</f>
        <v>7.8971038540594424E-2</v>
      </c>
      <c r="CK105" s="130">
        <f t="shared" ref="CK105" si="338">AC105/AC126</f>
        <v>7.5060501141623159E-2</v>
      </c>
    </row>
    <row r="106" spans="1:89" ht="13.5" thickTop="1" x14ac:dyDescent="0.2">
      <c r="A106" s="139" t="s">
        <v>20</v>
      </c>
      <c r="B106" s="174">
        <v>3145</v>
      </c>
      <c r="C106" s="175">
        <v>1135</v>
      </c>
      <c r="D106" s="176">
        <v>1201</v>
      </c>
      <c r="E106" s="177">
        <v>1041</v>
      </c>
      <c r="F106" s="174">
        <v>2715</v>
      </c>
      <c r="G106" s="178">
        <v>1463</v>
      </c>
      <c r="H106" s="176">
        <v>3631</v>
      </c>
      <c r="I106" s="177">
        <v>2401</v>
      </c>
      <c r="J106" s="174">
        <v>236</v>
      </c>
      <c r="K106" s="178">
        <v>974</v>
      </c>
      <c r="L106" s="176">
        <v>1083</v>
      </c>
      <c r="M106" s="174">
        <v>3357</v>
      </c>
      <c r="N106" s="179">
        <v>2935</v>
      </c>
      <c r="O106" s="180">
        <v>4072</v>
      </c>
      <c r="P106" s="174">
        <v>2070</v>
      </c>
      <c r="Q106" s="178">
        <v>2132</v>
      </c>
      <c r="R106" s="176">
        <v>2216</v>
      </c>
      <c r="S106" s="177">
        <v>1894</v>
      </c>
      <c r="T106" s="174">
        <v>353</v>
      </c>
      <c r="U106" s="178">
        <v>1469</v>
      </c>
      <c r="V106" s="176">
        <v>1088</v>
      </c>
      <c r="W106" s="177">
        <v>2824</v>
      </c>
      <c r="X106" s="174">
        <v>1659</v>
      </c>
      <c r="Y106" s="178">
        <v>1791</v>
      </c>
      <c r="Z106" s="176">
        <v>3780</v>
      </c>
      <c r="AA106" s="174">
        <v>2463</v>
      </c>
      <c r="AB106" s="149">
        <f t="shared" si="255"/>
        <v>26112</v>
      </c>
      <c r="AC106" s="150">
        <f t="shared" si="256"/>
        <v>27016</v>
      </c>
      <c r="BI106" s="139" t="s">
        <v>20</v>
      </c>
      <c r="BJ106" s="123">
        <f>B106/B126</f>
        <v>0.12126002467612584</v>
      </c>
      <c r="BK106" s="124">
        <f t="shared" ref="BK106" si="339">C106/C126</f>
        <v>4.3221629855293223E-2</v>
      </c>
      <c r="BL106" s="125">
        <f t="shared" ref="BL106" si="340">D106/D126</f>
        <v>9.8652866765237393E-2</v>
      </c>
      <c r="BM106" s="126">
        <f t="shared" ref="BM106" si="341">E106/E126</f>
        <v>8.5714285714285715E-2</v>
      </c>
      <c r="BN106" s="123">
        <f t="shared" ref="BN106" si="342">F106/F126</f>
        <v>0.10295400250274923</v>
      </c>
      <c r="BO106" s="124">
        <f t="shared" ref="BO106" si="343">G106/G126</f>
        <v>6.2722400857449095E-2</v>
      </c>
      <c r="BP106" s="125">
        <f t="shared" ref="BP106" si="344">H106/H126</f>
        <v>9.5976950729541127E-2</v>
      </c>
      <c r="BQ106" s="126">
        <f t="shared" ref="BQ106" si="345">I106/I126</f>
        <v>5.7923813659501583E-2</v>
      </c>
      <c r="BR106" s="123">
        <f t="shared" ref="BR106" si="346">J106/J126</f>
        <v>4.1637261820748062E-2</v>
      </c>
      <c r="BS106" s="124">
        <f t="shared" ref="BS106" si="347">K106/K126</f>
        <v>0.15268850917071641</v>
      </c>
      <c r="BT106" s="125">
        <f t="shared" ref="BT106" si="348">L106/L126</f>
        <v>4.6775795793201742E-2</v>
      </c>
      <c r="BU106" s="123">
        <f t="shared" ref="BU106" si="349">M106/M126</f>
        <v>0.14548212351029252</v>
      </c>
      <c r="BV106" s="127">
        <f t="shared" ref="BV106" si="350">N106/N126</f>
        <v>7.3108155233398101E-2</v>
      </c>
      <c r="BW106" s="128">
        <f t="shared" ref="BW106" si="351">O106/O126</f>
        <v>0.10324281838695773</v>
      </c>
      <c r="BX106" s="123">
        <f t="shared" ref="BX106" si="352">P106/P126</f>
        <v>9.4880139340880965E-2</v>
      </c>
      <c r="BY106" s="124">
        <f t="shared" ref="BY106" si="353">Q106/Q126</f>
        <v>9.9556385710950268E-2</v>
      </c>
      <c r="BZ106" s="125">
        <f t="shared" ref="BZ106" si="354">R106/R126</f>
        <v>9.3466616052975668E-2</v>
      </c>
      <c r="CA106" s="126">
        <f t="shared" ref="CA106" si="355">S106/S126</f>
        <v>7.5371085200366117E-2</v>
      </c>
      <c r="CB106" s="123">
        <f t="shared" ref="CB106" si="356">T106/T126</f>
        <v>4.848901098901099E-2</v>
      </c>
      <c r="CC106" s="124">
        <f t="shared" ref="CC106" si="357">U106/U126</f>
        <v>0.1900879917184265</v>
      </c>
      <c r="CD106" s="125">
        <f t="shared" ref="CD106" si="358">V106/V126</f>
        <v>4.4701918731254363E-2</v>
      </c>
      <c r="CE106" s="126">
        <f t="shared" ref="CE106" si="359">W106/W126</f>
        <v>0.10454612764697171</v>
      </c>
      <c r="CF106" s="123">
        <f t="shared" ref="CF106" si="360">X106/X126</f>
        <v>8.0847953216374266E-2</v>
      </c>
      <c r="CG106" s="124">
        <f t="shared" ref="CG106" si="361">Y106/Y126</f>
        <v>0.14382076608046254</v>
      </c>
      <c r="CH106" s="125">
        <f t="shared" ref="CH106" si="362">Z106/Z126</f>
        <v>9.6883329915931932E-2</v>
      </c>
      <c r="CI106" s="123">
        <f t="shared" ref="CI106" si="363">AA106/AA126</f>
        <v>5.9772848614279471E-2</v>
      </c>
      <c r="CJ106" s="129">
        <f t="shared" ref="CJ106" si="364">AB106/AB126</f>
        <v>8.4789957169901384E-2</v>
      </c>
      <c r="CK106" s="130">
        <f t="shared" ref="CK106" si="365">AC106/AC126</f>
        <v>8.7994554082972062E-2</v>
      </c>
    </row>
    <row r="107" spans="1:89" ht="13.5" thickBot="1" x14ac:dyDescent="0.25">
      <c r="A107" s="131" t="s">
        <v>21</v>
      </c>
      <c r="B107" s="167">
        <v>2392</v>
      </c>
      <c r="C107" s="168">
        <v>1053</v>
      </c>
      <c r="D107" s="169">
        <v>865</v>
      </c>
      <c r="E107" s="170">
        <v>786</v>
      </c>
      <c r="F107" s="167">
        <v>2217</v>
      </c>
      <c r="G107" s="171">
        <v>1038</v>
      </c>
      <c r="H107" s="169">
        <v>3146</v>
      </c>
      <c r="I107" s="170">
        <v>1962</v>
      </c>
      <c r="J107" s="167">
        <v>227</v>
      </c>
      <c r="K107" s="171">
        <v>749</v>
      </c>
      <c r="L107" s="169">
        <v>934</v>
      </c>
      <c r="M107" s="167">
        <v>2814</v>
      </c>
      <c r="N107" s="172">
        <v>2261</v>
      </c>
      <c r="O107" s="173">
        <v>3618</v>
      </c>
      <c r="P107" s="167">
        <v>1558</v>
      </c>
      <c r="Q107" s="171">
        <v>1627</v>
      </c>
      <c r="R107" s="169">
        <v>1818</v>
      </c>
      <c r="S107" s="170">
        <v>1486</v>
      </c>
      <c r="T107" s="167">
        <v>211</v>
      </c>
      <c r="U107" s="171">
        <v>981</v>
      </c>
      <c r="V107" s="169">
        <v>856</v>
      </c>
      <c r="W107" s="170">
        <v>2296</v>
      </c>
      <c r="X107" s="167">
        <v>1353</v>
      </c>
      <c r="Y107" s="171">
        <v>1421</v>
      </c>
      <c r="Z107" s="169">
        <v>2934</v>
      </c>
      <c r="AA107" s="167">
        <v>2083</v>
      </c>
      <c r="AB107" s="149">
        <f t="shared" si="255"/>
        <v>20772</v>
      </c>
      <c r="AC107" s="150">
        <f t="shared" si="256"/>
        <v>21914</v>
      </c>
      <c r="AE107" t="s">
        <v>85</v>
      </c>
      <c r="BI107" s="131" t="s">
        <v>21</v>
      </c>
      <c r="BJ107" s="123">
        <f>B107/B126</f>
        <v>9.2227020357803821E-2</v>
      </c>
      <c r="BK107" s="124">
        <f t="shared" ref="BK107" si="366">C107/C126</f>
        <v>4.00990099009901E-2</v>
      </c>
      <c r="BL107" s="125">
        <f t="shared" ref="BL107" si="367">D107/D126</f>
        <v>7.1053063906686378E-2</v>
      </c>
      <c r="BM107" s="126">
        <f t="shared" ref="BM107" si="368">E107/E126</f>
        <v>6.4717990942774806E-2</v>
      </c>
      <c r="BN107" s="123">
        <f t="shared" ref="BN107" si="369">F107/F126</f>
        <v>8.406962193318418E-2</v>
      </c>
      <c r="BO107" s="124">
        <f t="shared" ref="BO107" si="370">G107/G126</f>
        <v>4.45016077170418E-2</v>
      </c>
      <c r="BP107" s="125">
        <f t="shared" ref="BP107" si="371">H107/H126</f>
        <v>8.3157115669274695E-2</v>
      </c>
      <c r="BQ107" s="126">
        <f t="shared" ref="BQ107" si="372">I107/I126</f>
        <v>4.7332995585148731E-2</v>
      </c>
      <c r="BR107" s="123">
        <f t="shared" ref="BR107" si="373">J107/J126</f>
        <v>4.0049400141143263E-2</v>
      </c>
      <c r="BS107" s="124">
        <f t="shared" ref="BS107" si="374">K107/K126</f>
        <v>0.11741652296598212</v>
      </c>
      <c r="BT107" s="125">
        <f t="shared" ref="BT107" si="375">L107/L126</f>
        <v>4.0340344663758479E-2</v>
      </c>
      <c r="BU107" s="123">
        <f t="shared" ref="BU107" si="376">M107/M126</f>
        <v>0.12195016251354279</v>
      </c>
      <c r="BV107" s="127">
        <f t="shared" ref="BV107" si="377">N107/N126</f>
        <v>5.631943406566034E-2</v>
      </c>
      <c r="BW107" s="128">
        <f t="shared" ref="BW107" si="378">O107/O126</f>
        <v>9.1731954057959988E-2</v>
      </c>
      <c r="BX107" s="123">
        <f t="shared" ref="BX107" si="379">P107/P126</f>
        <v>7.141220149424761E-2</v>
      </c>
      <c r="BY107" s="124">
        <f t="shared" ref="BY107" si="380">Q107/Q126</f>
        <v>7.5974784029885598E-2</v>
      </c>
      <c r="BZ107" s="125">
        <f t="shared" ref="BZ107" si="381">R107/R126</f>
        <v>7.6679741870175885E-2</v>
      </c>
      <c r="CA107" s="126">
        <f t="shared" ref="CA107" si="382">S107/S126</f>
        <v>5.9134864101237611E-2</v>
      </c>
      <c r="CB107" s="123">
        <f t="shared" ref="CB107" si="383">T107/T126</f>
        <v>2.8983516483516485E-2</v>
      </c>
      <c r="CC107" s="124">
        <f t="shared" ref="CC107" si="384">U107/U126</f>
        <v>0.12694099378881987</v>
      </c>
      <c r="CD107" s="125">
        <f t="shared" ref="CD107" si="385">V107/V126</f>
        <v>3.5169891942972181E-2</v>
      </c>
      <c r="CE107" s="126">
        <f t="shared" ref="CE107" si="386">W107/W126</f>
        <v>8.4999259588331114E-2</v>
      </c>
      <c r="CF107" s="123">
        <f t="shared" ref="CF107" si="387">X107/X126</f>
        <v>6.5935672514619889E-2</v>
      </c>
      <c r="CG107" s="124">
        <f t="shared" ref="CG107" si="388">Y107/Y126</f>
        <v>0.11410905002810567</v>
      </c>
      <c r="CH107" s="125">
        <f t="shared" ref="CH107" si="389">Z107/Z126</f>
        <v>7.5199917982366207E-2</v>
      </c>
      <c r="CI107" s="123">
        <f t="shared" ref="CI107" si="390">AA107/AA126</f>
        <v>5.0550890646993155E-2</v>
      </c>
      <c r="CJ107" s="129">
        <f t="shared" ref="CJ107" si="391">AB107/AB126</f>
        <v>6.7450099200872832E-2</v>
      </c>
      <c r="CK107" s="130">
        <f t="shared" ref="CK107" si="392">AC107/AC126</f>
        <v>7.1376690041984367E-2</v>
      </c>
    </row>
    <row r="108" spans="1:89" ht="14.25" thickTop="1" thickBot="1" x14ac:dyDescent="0.25">
      <c r="A108" s="139" t="s">
        <v>22</v>
      </c>
      <c r="B108" s="174">
        <v>1741</v>
      </c>
      <c r="C108" s="175">
        <v>1022</v>
      </c>
      <c r="D108" s="176">
        <v>688</v>
      </c>
      <c r="E108" s="177">
        <v>571</v>
      </c>
      <c r="F108" s="174">
        <v>2034</v>
      </c>
      <c r="G108" s="178">
        <v>838</v>
      </c>
      <c r="H108" s="176">
        <v>2602</v>
      </c>
      <c r="I108" s="177">
        <v>1818</v>
      </c>
      <c r="J108" s="174">
        <v>211</v>
      </c>
      <c r="K108" s="178">
        <v>697</v>
      </c>
      <c r="L108" s="176">
        <v>759</v>
      </c>
      <c r="M108" s="174">
        <v>2240</v>
      </c>
      <c r="N108" s="179">
        <v>1835</v>
      </c>
      <c r="O108" s="180">
        <v>2934</v>
      </c>
      <c r="P108" s="174">
        <v>1181</v>
      </c>
      <c r="Q108" s="178">
        <v>1182</v>
      </c>
      <c r="R108" s="176">
        <v>1766</v>
      </c>
      <c r="S108" s="177">
        <v>1146</v>
      </c>
      <c r="T108" s="174">
        <v>224</v>
      </c>
      <c r="U108" s="178">
        <v>512</v>
      </c>
      <c r="V108" s="176">
        <v>661</v>
      </c>
      <c r="W108" s="177">
        <v>1878</v>
      </c>
      <c r="X108" s="174">
        <v>1380</v>
      </c>
      <c r="Y108" s="178">
        <v>854</v>
      </c>
      <c r="Z108" s="176">
        <v>2377</v>
      </c>
      <c r="AA108" s="174">
        <v>2235</v>
      </c>
      <c r="AB108" s="149">
        <f t="shared" si="255"/>
        <v>17459</v>
      </c>
      <c r="AC108" s="150">
        <f t="shared" si="256"/>
        <v>17927</v>
      </c>
      <c r="AE108" s="275" t="s">
        <v>0</v>
      </c>
      <c r="AF108" s="269" t="s">
        <v>1</v>
      </c>
      <c r="AG108" s="270"/>
      <c r="AH108" s="269" t="s">
        <v>2</v>
      </c>
      <c r="AI108" s="270"/>
      <c r="AJ108" s="269" t="s">
        <v>3</v>
      </c>
      <c r="AK108" s="270"/>
      <c r="AL108" s="269" t="s">
        <v>4</v>
      </c>
      <c r="AM108" s="270"/>
      <c r="AN108" s="269" t="s">
        <v>5</v>
      </c>
      <c r="AO108" s="270"/>
      <c r="AP108" s="269" t="s">
        <v>6</v>
      </c>
      <c r="AQ108" s="270"/>
      <c r="AR108" s="269" t="s">
        <v>7</v>
      </c>
      <c r="AS108" s="270"/>
      <c r="AT108" s="269" t="s">
        <v>8</v>
      </c>
      <c r="AU108" s="270"/>
      <c r="AV108" s="269" t="s">
        <v>9</v>
      </c>
      <c r="AW108" s="270"/>
      <c r="AX108" s="269" t="s">
        <v>10</v>
      </c>
      <c r="AY108" s="270"/>
      <c r="AZ108" s="269" t="s">
        <v>11</v>
      </c>
      <c r="BA108" s="270"/>
      <c r="BB108" s="269" t="s">
        <v>12</v>
      </c>
      <c r="BC108" s="270"/>
      <c r="BD108" s="271" t="s">
        <v>40</v>
      </c>
      <c r="BE108" s="272"/>
      <c r="BF108" s="273" t="s">
        <v>41</v>
      </c>
      <c r="BG108" s="274"/>
      <c r="BI108" s="139" t="s">
        <v>22</v>
      </c>
      <c r="BJ108" s="123">
        <f>B108/B126</f>
        <v>6.7126773596545342E-2</v>
      </c>
      <c r="BK108" s="124">
        <f t="shared" ref="BK108" si="393">C108/C126</f>
        <v>3.891850723533892E-2</v>
      </c>
      <c r="BL108" s="125">
        <f t="shared" ref="BL108" si="394">D108/D126</f>
        <v>5.6513882043699691E-2</v>
      </c>
      <c r="BM108" s="126">
        <f t="shared" ref="BM108" si="395">E108/E126</f>
        <v>4.7015232606010704E-2</v>
      </c>
      <c r="BN108" s="123">
        <f t="shared" ref="BN108" si="396">F108/F126</f>
        <v>7.7130180880512683E-2</v>
      </c>
      <c r="BO108" s="124">
        <f t="shared" ref="BO108" si="397">G108/G126</f>
        <v>3.592711682743837E-2</v>
      </c>
      <c r="BP108" s="125">
        <f t="shared" ref="BP108" si="398">H108/H126</f>
        <v>6.8777754282089237E-2</v>
      </c>
      <c r="BQ108" s="126">
        <f t="shared" ref="BQ108" si="399">I108/I126</f>
        <v>4.3859014257798368E-2</v>
      </c>
      <c r="BR108" s="123">
        <f t="shared" ref="BR108" si="400">J108/J126</f>
        <v>3.7226534932956953E-2</v>
      </c>
      <c r="BS108" s="124">
        <f t="shared" ref="BS108" si="401">K108/K126</f>
        <v>0.1092647750431102</v>
      </c>
      <c r="BT108" s="125">
        <f t="shared" ref="BT108" si="402">L108/L126</f>
        <v>3.2781928907700944E-2</v>
      </c>
      <c r="BU108" s="123">
        <f t="shared" ref="BU108" si="403">M108/M126</f>
        <v>9.707475622968581E-2</v>
      </c>
      <c r="BV108" s="127">
        <f t="shared" ref="BV108" si="404">N108/N126</f>
        <v>4.5708165197030838E-2</v>
      </c>
      <c r="BW108" s="128">
        <f t="shared" ref="BW108" si="405">O108/O126</f>
        <v>7.4389594584315807E-2</v>
      </c>
      <c r="BX108" s="123">
        <f t="shared" ref="BX108" si="406">P108/P126</f>
        <v>5.4132098822019525E-2</v>
      </c>
      <c r="BY108" s="124">
        <f t="shared" ref="BY108" si="407">Q108/Q126</f>
        <v>5.5194956805977122E-2</v>
      </c>
      <c r="BZ108" s="125">
        <f t="shared" ref="BZ108" si="408">R108/R126</f>
        <v>7.4486481926694506E-2</v>
      </c>
      <c r="CA108" s="126">
        <f t="shared" ref="CA108" si="409">S108/S126</f>
        <v>4.560467985196387E-2</v>
      </c>
      <c r="CB108" s="123">
        <f t="shared" ref="CB108" si="410">T108/T126</f>
        <v>3.0769230769230771E-2</v>
      </c>
      <c r="CC108" s="124">
        <f t="shared" ref="CC108" si="411">U108/U126</f>
        <v>6.6252587991718431E-2</v>
      </c>
      <c r="CD108" s="125">
        <f t="shared" ref="CD108" si="412">V108/V126</f>
        <v>2.7158059082131557E-2</v>
      </c>
      <c r="CE108" s="126">
        <f t="shared" ref="CE108" si="413">W108/W126</f>
        <v>6.9524655708573968E-2</v>
      </c>
      <c r="CF108" s="123">
        <f t="shared" ref="CF108" si="414">X108/X126</f>
        <v>6.725146198830409E-2</v>
      </c>
      <c r="CG108" s="124">
        <f t="shared" ref="CG108" si="415">Y108/Y126</f>
        <v>6.8577852726250707E-2</v>
      </c>
      <c r="CH108" s="125">
        <f t="shared" ref="CH108" si="416">Z108/Z126</f>
        <v>6.0923723600574124E-2</v>
      </c>
      <c r="CI108" s="123">
        <f t="shared" ref="CI108" si="417">AA108/AA126</f>
        <v>5.4239673833907681E-2</v>
      </c>
      <c r="CJ108" s="129">
        <f t="shared" ref="CJ108" si="418">AB108/AB126</f>
        <v>5.6692243498365054E-2</v>
      </c>
      <c r="CK108" s="130">
        <f t="shared" ref="CK108" si="419">AC108/AC126</f>
        <v>5.8390523062090617E-2</v>
      </c>
    </row>
    <row r="109" spans="1:89" ht="15" thickTop="1" thickBot="1" x14ac:dyDescent="0.3">
      <c r="A109" s="131" t="s">
        <v>23</v>
      </c>
      <c r="B109" s="167">
        <v>1390</v>
      </c>
      <c r="C109" s="168">
        <v>979</v>
      </c>
      <c r="D109" s="169">
        <v>546</v>
      </c>
      <c r="E109" s="170">
        <v>532</v>
      </c>
      <c r="F109" s="167">
        <v>1515</v>
      </c>
      <c r="G109" s="171">
        <v>751</v>
      </c>
      <c r="H109" s="169">
        <v>2002</v>
      </c>
      <c r="I109" s="170">
        <v>1654</v>
      </c>
      <c r="J109" s="167">
        <v>202</v>
      </c>
      <c r="K109" s="171">
        <v>547</v>
      </c>
      <c r="L109" s="169">
        <v>738</v>
      </c>
      <c r="M109" s="167">
        <v>1531</v>
      </c>
      <c r="N109" s="172">
        <v>1602</v>
      </c>
      <c r="O109" s="173">
        <v>2086</v>
      </c>
      <c r="P109" s="167">
        <v>1019</v>
      </c>
      <c r="Q109" s="171">
        <v>911</v>
      </c>
      <c r="R109" s="169">
        <v>1293</v>
      </c>
      <c r="S109" s="170">
        <v>1194</v>
      </c>
      <c r="T109" s="167">
        <v>246</v>
      </c>
      <c r="U109" s="171">
        <v>312</v>
      </c>
      <c r="V109" s="169">
        <v>674</v>
      </c>
      <c r="W109" s="170">
        <v>1538</v>
      </c>
      <c r="X109" s="167">
        <v>1014</v>
      </c>
      <c r="Y109" s="171">
        <v>522</v>
      </c>
      <c r="Z109" s="169">
        <v>2003</v>
      </c>
      <c r="AA109" s="167">
        <v>2094</v>
      </c>
      <c r="AB109" s="149">
        <f t="shared" si="255"/>
        <v>14244</v>
      </c>
      <c r="AC109" s="150">
        <f t="shared" si="256"/>
        <v>14651</v>
      </c>
      <c r="AE109" s="276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5.3593460826650216E-2</v>
      </c>
      <c r="BK109" s="124">
        <f t="shared" ref="BK109" si="420">C109/C126</f>
        <v>3.7281035795887284E-2</v>
      </c>
      <c r="BL109" s="125">
        <f t="shared" ref="BL109" si="421">D109/D126</f>
        <v>4.4849679645145392E-2</v>
      </c>
      <c r="BM109" s="126">
        <f t="shared" ref="BM109" si="422">E109/E126</f>
        <v>4.3804034582132563E-2</v>
      </c>
      <c r="BN109" s="123">
        <f t="shared" ref="BN109" si="423">F109/F126</f>
        <v>5.7449471009821396E-2</v>
      </c>
      <c r="BO109" s="124">
        <f t="shared" ref="BO109" si="424">G109/G126</f>
        <v>3.219721329046088E-2</v>
      </c>
      <c r="BP109" s="125">
        <f t="shared" ref="BP109" si="425">H109/H126</f>
        <v>5.2918164516811167E-2</v>
      </c>
      <c r="BQ109" s="126">
        <f t="shared" ref="BQ109" si="426">I109/I126</f>
        <v>3.990253552387156E-2</v>
      </c>
      <c r="BR109" s="123">
        <f t="shared" ref="BR109" si="427">J109/J126</f>
        <v>3.5638673253352154E-2</v>
      </c>
      <c r="BS109" s="124">
        <f t="shared" ref="BS109" si="428">K109/K126</f>
        <v>8.5750117573287349E-2</v>
      </c>
      <c r="BT109" s="125">
        <f t="shared" ref="BT109" si="429">L109/L126</f>
        <v>3.1874919016974042E-2</v>
      </c>
      <c r="BU109" s="123">
        <f t="shared" ref="BU109" si="430">M109/M126</f>
        <v>6.6348862405200437E-2</v>
      </c>
      <c r="BV109" s="127">
        <f t="shared" ref="BV109" si="431">N109/N126</f>
        <v>3.9904349125691227E-2</v>
      </c>
      <c r="BW109" s="128">
        <f t="shared" ref="BW109" si="432">O109/O126</f>
        <v>5.2889125529271573E-2</v>
      </c>
      <c r="BX109" s="123">
        <f t="shared" ref="BX109" si="433">P109/P126</f>
        <v>4.670669661273319E-2</v>
      </c>
      <c r="BY109" s="124">
        <f t="shared" ref="BY109" si="434">Q109/Q126</f>
        <v>4.254027550782162E-2</v>
      </c>
      <c r="BZ109" s="125">
        <f t="shared" ref="BZ109" si="435">R109/R126</f>
        <v>5.4536252056181199E-2</v>
      </c>
      <c r="CA109" s="126">
        <f t="shared" ref="CA109" si="436">S109/S126</f>
        <v>4.7514823510684867E-2</v>
      </c>
      <c r="CB109" s="123">
        <f t="shared" ref="CB109" si="437">T109/T126</f>
        <v>3.3791208791208789E-2</v>
      </c>
      <c r="CC109" s="124">
        <f t="shared" ref="CC109" si="438">U109/U126</f>
        <v>4.0372670807453416E-2</v>
      </c>
      <c r="CD109" s="125">
        <f t="shared" ref="CD109" si="439">V109/V126</f>
        <v>2.7692181272854267E-2</v>
      </c>
      <c r="CE109" s="126">
        <f t="shared" ref="CE109" si="440">W109/W126</f>
        <v>5.6937657337479637E-2</v>
      </c>
      <c r="CF109" s="123">
        <f t="shared" ref="CF109" si="441">X109/X126</f>
        <v>4.9415204678362572E-2</v>
      </c>
      <c r="CG109" s="124">
        <f t="shared" ref="CG109" si="442">Y109/Y126</f>
        <v>4.1917610214406167E-2</v>
      </c>
      <c r="CH109" s="125">
        <f t="shared" ref="CH109" si="443">Z109/Z126</f>
        <v>5.1337912651220015E-2</v>
      </c>
      <c r="CI109" s="123">
        <f t="shared" ref="CI109" si="444">AA109/AA126</f>
        <v>5.0817842061835657E-2</v>
      </c>
      <c r="CJ109" s="129">
        <f t="shared" ref="CJ109" si="445">AB109/AB126</f>
        <v>4.6252609908397489E-2</v>
      </c>
      <c r="CK109" s="130">
        <f t="shared" ref="CK109" si="446">AC109/AC126</f>
        <v>4.772017367003345E-2</v>
      </c>
    </row>
    <row r="110" spans="1:89" ht="13.5" thickTop="1" x14ac:dyDescent="0.2">
      <c r="A110" s="139" t="s">
        <v>24</v>
      </c>
      <c r="B110" s="181">
        <v>1159</v>
      </c>
      <c r="C110" s="175">
        <v>1196</v>
      </c>
      <c r="D110" s="176">
        <v>600</v>
      </c>
      <c r="E110" s="177">
        <v>426</v>
      </c>
      <c r="F110" s="174">
        <v>1427</v>
      </c>
      <c r="G110" s="178">
        <v>726</v>
      </c>
      <c r="H110" s="176">
        <v>2008</v>
      </c>
      <c r="I110" s="177">
        <v>1835</v>
      </c>
      <c r="J110" s="174">
        <v>233</v>
      </c>
      <c r="K110" s="178">
        <v>357</v>
      </c>
      <c r="L110" s="176">
        <v>743</v>
      </c>
      <c r="M110" s="174">
        <v>1232</v>
      </c>
      <c r="N110" s="179">
        <v>1545</v>
      </c>
      <c r="O110" s="182">
        <v>2017</v>
      </c>
      <c r="P110" s="174">
        <v>922</v>
      </c>
      <c r="Q110" s="178">
        <v>823</v>
      </c>
      <c r="R110" s="176">
        <v>1227</v>
      </c>
      <c r="S110" s="177">
        <v>1094</v>
      </c>
      <c r="T110" s="174">
        <v>198</v>
      </c>
      <c r="U110" s="178">
        <v>316</v>
      </c>
      <c r="V110" s="176">
        <v>735</v>
      </c>
      <c r="W110" s="183">
        <v>1614</v>
      </c>
      <c r="X110" s="174">
        <v>1020</v>
      </c>
      <c r="Y110" s="178">
        <v>397</v>
      </c>
      <c r="Z110" s="176">
        <v>1919</v>
      </c>
      <c r="AA110" s="174">
        <v>1968</v>
      </c>
      <c r="AB110" s="149">
        <f t="shared" si="255"/>
        <v>13736</v>
      </c>
      <c r="AC110" s="150">
        <f t="shared" si="256"/>
        <v>14001</v>
      </c>
      <c r="AE110" s="224" t="str">
        <f>$AE$17</f>
        <v>17:00 - 17:59</v>
      </c>
      <c r="AF110" s="120">
        <f t="shared" ref="AF110:AU111" si="447">SUMIF($A$9:$A$32,$AE110,B$102:B$125)</f>
        <v>1385</v>
      </c>
      <c r="AG110" s="164">
        <f t="shared" si="447"/>
        <v>3172</v>
      </c>
      <c r="AH110" s="121">
        <f t="shared" si="447"/>
        <v>1167</v>
      </c>
      <c r="AI110" s="159">
        <f t="shared" si="447"/>
        <v>1154</v>
      </c>
      <c r="AJ110" s="120">
        <f t="shared" si="447"/>
        <v>1283</v>
      </c>
      <c r="AK110" s="122">
        <f t="shared" si="447"/>
        <v>2564</v>
      </c>
      <c r="AL110" s="121">
        <f t="shared" si="447"/>
        <v>2431</v>
      </c>
      <c r="AM110" s="159">
        <f t="shared" si="447"/>
        <v>4528</v>
      </c>
      <c r="AN110" s="120">
        <f t="shared" si="447"/>
        <v>957</v>
      </c>
      <c r="AO110" s="122">
        <f t="shared" si="447"/>
        <v>206</v>
      </c>
      <c r="AP110" s="121">
        <f t="shared" si="447"/>
        <v>2868</v>
      </c>
      <c r="AQ110" s="120">
        <f t="shared" si="447"/>
        <v>809</v>
      </c>
      <c r="AR110" s="158">
        <f t="shared" si="447"/>
        <v>3997</v>
      </c>
      <c r="AS110" s="160">
        <f t="shared" si="447"/>
        <v>2358</v>
      </c>
      <c r="AT110" s="120">
        <f t="shared" si="447"/>
        <v>2129</v>
      </c>
      <c r="AU110" s="122">
        <f t="shared" si="447"/>
        <v>1709</v>
      </c>
      <c r="AV110" s="121">
        <f t="shared" ref="AP110:BE111" si="448">SUMIF($A$9:$A$32,$AE110,R$102:R$125)</f>
        <v>1664</v>
      </c>
      <c r="AW110" s="159">
        <f t="shared" si="448"/>
        <v>2326</v>
      </c>
      <c r="AX110" s="120">
        <f t="shared" si="448"/>
        <v>1216</v>
      </c>
      <c r="AY110" s="122">
        <f t="shared" si="448"/>
        <v>207</v>
      </c>
      <c r="AZ110" s="121">
        <f t="shared" si="448"/>
        <v>2963</v>
      </c>
      <c r="BA110" s="159">
        <f t="shared" si="448"/>
        <v>1392</v>
      </c>
      <c r="BB110" s="120">
        <f t="shared" si="448"/>
        <v>2173</v>
      </c>
      <c r="BC110" s="122">
        <f t="shared" si="448"/>
        <v>700</v>
      </c>
      <c r="BD110" s="21">
        <f t="shared" si="448"/>
        <v>2953</v>
      </c>
      <c r="BE110" s="163">
        <f t="shared" si="448"/>
        <v>3986</v>
      </c>
      <c r="BF110" s="149">
        <f>AF110+AH110+AJ110+AL110+AN110+AP110+AR110+AT110+AV110+AX110+AZ110+BB110+BD110</f>
        <v>27186</v>
      </c>
      <c r="BG110" s="150">
        <f>AG110+AI110+AK110+AM110+AO110+AQ110+AS110+AU110+AW110+AY110+BA110+BC110+BE110</f>
        <v>25111</v>
      </c>
      <c r="BI110" s="139" t="s">
        <v>24</v>
      </c>
      <c r="BJ110" s="123">
        <f>B110/B126</f>
        <v>4.4686921653300432E-2</v>
      </c>
      <c r="BK110" s="124">
        <f t="shared" ref="BK110" si="449">C110/C126</f>
        <v>4.5544554455445543E-2</v>
      </c>
      <c r="BL110" s="125">
        <f t="shared" ref="BL110" si="450">D110/D126</f>
        <v>4.928536224741252E-2</v>
      </c>
      <c r="BM110" s="126">
        <f t="shared" ref="BM110" si="451">E110/E126</f>
        <v>3.5076163030053523E-2</v>
      </c>
      <c r="BN110" s="123">
        <f t="shared" ref="BN110" si="452">F110/F126</f>
        <v>5.4112472033673351E-2</v>
      </c>
      <c r="BO110" s="124">
        <f t="shared" ref="BO110" si="453">G110/G126</f>
        <v>3.112540192926045E-2</v>
      </c>
      <c r="BP110" s="125">
        <f t="shared" ref="BP110" si="454">H110/H126</f>
        <v>5.3076760414463943E-2</v>
      </c>
      <c r="BQ110" s="126">
        <f t="shared" ref="BQ110" si="455">I110/I126</f>
        <v>4.4269137053388335E-2</v>
      </c>
      <c r="BR110" s="123">
        <f t="shared" ref="BR110" si="456">J110/J126</f>
        <v>4.1107974594213129E-2</v>
      </c>
      <c r="BS110" s="124">
        <f t="shared" ref="BS110" si="457">K110/K126</f>
        <v>5.5964884778178396E-2</v>
      </c>
      <c r="BT110" s="125">
        <f t="shared" ref="BT110" si="458">L110/L126</f>
        <v>3.2090873752861397E-2</v>
      </c>
      <c r="BU110" s="123">
        <f t="shared" ref="BU110" si="459">M110/M126</f>
        <v>5.3391115926327191E-2</v>
      </c>
      <c r="BV110" s="127">
        <f t="shared" ref="BV110" si="460">N110/N126</f>
        <v>3.8484531460170376E-2</v>
      </c>
      <c r="BW110" s="128">
        <f t="shared" ref="BW110" si="461">O110/O126</f>
        <v>5.1139676985877638E-2</v>
      </c>
      <c r="BX110" s="123">
        <f t="shared" ref="BX110" si="462">P110/P126</f>
        <v>4.2260622450382729E-2</v>
      </c>
      <c r="BY110" s="124">
        <f t="shared" ref="BY110" si="463">Q110/Q126</f>
        <v>3.8431006303992529E-2</v>
      </c>
      <c r="BZ110" s="125">
        <f t="shared" ref="BZ110" si="464">R110/R126</f>
        <v>5.1752499050993293E-2</v>
      </c>
      <c r="CA110" s="126">
        <f t="shared" ref="CA110" si="465">S110/S126</f>
        <v>4.353535755501612E-2</v>
      </c>
      <c r="CB110" s="123">
        <f t="shared" ref="CB110" si="466">T110/T126</f>
        <v>2.7197802197802198E-2</v>
      </c>
      <c r="CC110" s="124">
        <f t="shared" ref="CC110" si="467">U110/U126</f>
        <v>4.089026915113872E-2</v>
      </c>
      <c r="CD110" s="125">
        <f t="shared" ref="CD110" si="468">V110/V126</f>
        <v>3.0198446937014668E-2</v>
      </c>
      <c r="CE110" s="126">
        <f t="shared" ref="CE110" si="469">W110/W126</f>
        <v>5.9751221679253667E-2</v>
      </c>
      <c r="CF110" s="123">
        <f t="shared" ref="CF110" si="470">X110/X126</f>
        <v>4.9707602339181284E-2</v>
      </c>
      <c r="CG110" s="124">
        <f t="shared" ref="CG110" si="471">Y110/Y126</f>
        <v>3.1879868304826149E-2</v>
      </c>
      <c r="CH110" s="125">
        <f t="shared" ref="CH110" si="472">Z110/Z126</f>
        <v>4.91849497641993E-2</v>
      </c>
      <c r="CI110" s="123">
        <f t="shared" ref="CI110" si="473">AA110/AA126</f>
        <v>4.7760034946367033E-2</v>
      </c>
      <c r="CJ110" s="129">
        <f t="shared" ref="CJ110" si="474">AB110/AB126</f>
        <v>4.4603050386250204E-2</v>
      </c>
      <c r="CK110" s="130">
        <f t="shared" ref="CK110" si="475">AC110/AC126</f>
        <v>4.5603040854149089E-2</v>
      </c>
    </row>
    <row r="111" spans="1:89" x14ac:dyDescent="0.2">
      <c r="A111" s="131" t="s">
        <v>25</v>
      </c>
      <c r="B111" s="184">
        <v>1091</v>
      </c>
      <c r="C111" s="168">
        <v>1089</v>
      </c>
      <c r="D111" s="169">
        <v>562</v>
      </c>
      <c r="E111" s="170">
        <v>451</v>
      </c>
      <c r="F111" s="167">
        <v>1414</v>
      </c>
      <c r="G111" s="171">
        <v>683</v>
      </c>
      <c r="H111" s="169">
        <v>1952</v>
      </c>
      <c r="I111" s="170">
        <v>1429</v>
      </c>
      <c r="J111" s="167">
        <v>225</v>
      </c>
      <c r="K111" s="168">
        <v>264</v>
      </c>
      <c r="L111" s="169">
        <v>733</v>
      </c>
      <c r="M111" s="167">
        <v>1290</v>
      </c>
      <c r="N111" s="172">
        <v>1494</v>
      </c>
      <c r="O111" s="185">
        <v>1804</v>
      </c>
      <c r="P111" s="167">
        <v>878</v>
      </c>
      <c r="Q111" s="168">
        <v>772</v>
      </c>
      <c r="R111" s="169">
        <v>1204</v>
      </c>
      <c r="S111" s="170">
        <v>1075</v>
      </c>
      <c r="T111" s="176">
        <v>230</v>
      </c>
      <c r="U111" s="167">
        <v>273</v>
      </c>
      <c r="V111" s="169">
        <v>725</v>
      </c>
      <c r="W111" s="186">
        <v>1258</v>
      </c>
      <c r="X111" s="167">
        <v>797</v>
      </c>
      <c r="Y111" s="171">
        <v>417</v>
      </c>
      <c r="Z111" s="169">
        <v>1953</v>
      </c>
      <c r="AA111" s="167">
        <v>2033</v>
      </c>
      <c r="AB111" s="149">
        <f t="shared" si="255"/>
        <v>13258</v>
      </c>
      <c r="AC111" s="150">
        <f t="shared" si="256"/>
        <v>12838</v>
      </c>
      <c r="AE111" s="226" t="str">
        <f>$AE$18</f>
        <v>18:00 - 18:59</v>
      </c>
      <c r="AF111" s="120">
        <f t="shared" si="447"/>
        <v>1489</v>
      </c>
      <c r="AG111" s="168">
        <f t="shared" si="447"/>
        <v>3698</v>
      </c>
      <c r="AH111" s="169">
        <f t="shared" si="447"/>
        <v>863</v>
      </c>
      <c r="AI111" s="170">
        <f t="shared" si="447"/>
        <v>1241</v>
      </c>
      <c r="AJ111" s="167">
        <f t="shared" si="447"/>
        <v>1204</v>
      </c>
      <c r="AK111" s="171">
        <f t="shared" si="447"/>
        <v>2632</v>
      </c>
      <c r="AL111" s="169">
        <f t="shared" si="447"/>
        <v>2361</v>
      </c>
      <c r="AM111" s="170">
        <f t="shared" si="447"/>
        <v>4668</v>
      </c>
      <c r="AN111" s="167">
        <f t="shared" si="447"/>
        <v>627</v>
      </c>
      <c r="AO111" s="171">
        <f t="shared" si="447"/>
        <v>328</v>
      </c>
      <c r="AP111" s="169">
        <f t="shared" si="448"/>
        <v>3234</v>
      </c>
      <c r="AQ111" s="167">
        <f t="shared" si="448"/>
        <v>828</v>
      </c>
      <c r="AR111" s="172">
        <f t="shared" si="448"/>
        <v>4085</v>
      </c>
      <c r="AS111" s="173">
        <f t="shared" si="448"/>
        <v>2644</v>
      </c>
      <c r="AT111" s="167">
        <f t="shared" si="448"/>
        <v>1927</v>
      </c>
      <c r="AU111" s="171">
        <f t="shared" si="448"/>
        <v>1967</v>
      </c>
      <c r="AV111" s="169">
        <f t="shared" si="448"/>
        <v>1811</v>
      </c>
      <c r="AW111" s="170">
        <f t="shared" si="448"/>
        <v>2543</v>
      </c>
      <c r="AX111" s="167">
        <f t="shared" si="448"/>
        <v>1268</v>
      </c>
      <c r="AY111" s="171">
        <f t="shared" si="448"/>
        <v>243</v>
      </c>
      <c r="AZ111" s="169">
        <f t="shared" si="448"/>
        <v>3416</v>
      </c>
      <c r="BA111" s="170">
        <f t="shared" si="448"/>
        <v>1542</v>
      </c>
      <c r="BB111" s="167">
        <f t="shared" si="448"/>
        <v>2028</v>
      </c>
      <c r="BC111" s="171">
        <f t="shared" si="448"/>
        <v>849</v>
      </c>
      <c r="BD111" s="169">
        <f t="shared" si="448"/>
        <v>2784</v>
      </c>
      <c r="BE111" s="167">
        <f t="shared" si="448"/>
        <v>4183</v>
      </c>
      <c r="BF111" s="151">
        <f>SUM(AF111,AH111,AJ111,AL111,AN111,AP111,AR111,AT111,AV111,AX111,AZ111,BB111,BD111)</f>
        <v>27097</v>
      </c>
      <c r="BG111" s="152">
        <f>SUM(AG111,AI111,AK111,AM111,AO111,AQ111,AS111,AU111,AW111,AY111,BA111,BC111,BE111)</f>
        <v>27366</v>
      </c>
      <c r="BI111" s="131" t="s">
        <v>25</v>
      </c>
      <c r="BJ111" s="123">
        <f>B111/B126</f>
        <v>4.2065083281924737E-2</v>
      </c>
      <c r="BK111" s="124">
        <f t="shared" ref="BK111" si="476">C111/C126</f>
        <v>4.1469916222391469E-2</v>
      </c>
      <c r="BL111" s="125">
        <f t="shared" ref="BL111" si="477">D111/D126</f>
        <v>4.6163955971743061E-2</v>
      </c>
      <c r="BM111" s="126">
        <f t="shared" ref="BM111" si="478">E111/E126</f>
        <v>3.7134623301770274E-2</v>
      </c>
      <c r="BN111" s="123">
        <f t="shared" ref="BN111" si="479">F111/F126</f>
        <v>5.3619506275833305E-2</v>
      </c>
      <c r="BO111" s="124">
        <f t="shared" ref="BO111" si="480">G111/G126</f>
        <v>2.9281886387995712E-2</v>
      </c>
      <c r="BP111" s="125">
        <f t="shared" ref="BP111" si="481">H111/H126</f>
        <v>5.1596532036371323E-2</v>
      </c>
      <c r="BQ111" s="126">
        <f t="shared" ref="BQ111" si="482">I111/I126</f>
        <v>3.4474439699886616E-2</v>
      </c>
      <c r="BR111" s="123">
        <f t="shared" ref="BR111" si="483">J111/J126</f>
        <v>3.9696541990119974E-2</v>
      </c>
      <c r="BS111" s="124">
        <f t="shared" ref="BS111" si="484">K111/K126</f>
        <v>4.1385797146888226E-2</v>
      </c>
      <c r="BT111" s="125">
        <f t="shared" ref="BT111" si="485">L111/L126</f>
        <v>3.1658964281086686E-2</v>
      </c>
      <c r="BU111" s="123">
        <f t="shared" ref="BU111" si="486">M111/M126</f>
        <v>5.5904658721560127E-2</v>
      </c>
      <c r="BV111" s="127">
        <f t="shared" ref="BV111" si="487">N111/N126</f>
        <v>3.7214168285756986E-2</v>
      </c>
      <c r="BW111" s="128">
        <f t="shared" ref="BW111" si="488">O111/O126</f>
        <v>4.5739205395400724E-2</v>
      </c>
      <c r="BX111" s="123">
        <f t="shared" ref="BX111" si="489">P111/P126</f>
        <v>4.0243846541687674E-2</v>
      </c>
      <c r="BY111" s="124">
        <f t="shared" ref="BY111" si="490">Q111/Q126</f>
        <v>3.6049498015409756E-2</v>
      </c>
      <c r="BZ111" s="125">
        <f t="shared" ref="BZ111" si="491">R111/R126</f>
        <v>5.0782403306761148E-2</v>
      </c>
      <c r="CA111" s="126">
        <f t="shared" ref="CA111" si="492">S111/S126</f>
        <v>4.2779259023439056E-2</v>
      </c>
      <c r="CB111" s="123">
        <f t="shared" ref="CB111" si="493">T111/T126</f>
        <v>3.1593406593406592E-2</v>
      </c>
      <c r="CC111" s="124">
        <f t="shared" ref="CC111" si="494">U111/U126</f>
        <v>3.5326086956521736E-2</v>
      </c>
      <c r="CD111" s="125">
        <f t="shared" ref="CD111" si="495">V111/V126</f>
        <v>2.9787583713381815E-2</v>
      </c>
      <c r="CE111" s="126">
        <f t="shared" ref="CE111" si="496">W111/W126</f>
        <v>4.6571893973049013E-2</v>
      </c>
      <c r="CF111" s="123">
        <f t="shared" ref="CF111" si="497">X111/X126</f>
        <v>3.8840155945419105E-2</v>
      </c>
      <c r="CG111" s="124">
        <f t="shared" ref="CG111" si="498">Y111/Y126</f>
        <v>3.3485907010358952E-2</v>
      </c>
      <c r="CH111" s="125">
        <f t="shared" ref="CH111" si="499">Z111/Z126</f>
        <v>5.0056387123231495E-2</v>
      </c>
      <c r="CI111" s="123">
        <f t="shared" ref="CI111" si="500">AA111/AA126</f>
        <v>4.9337475124981801E-2</v>
      </c>
      <c r="CJ111" s="129">
        <f t="shared" ref="CJ111" si="501">AB111/AB126</f>
        <v>4.3050905796513196E-2</v>
      </c>
      <c r="CK111" s="130">
        <f t="shared" ref="CK111" si="502">AC111/AC126</f>
        <v>4.1815001677420617E-2</v>
      </c>
    </row>
    <row r="112" spans="1:89" ht="13.5" thickBot="1" x14ac:dyDescent="0.25">
      <c r="A112" s="139" t="s">
        <v>26</v>
      </c>
      <c r="B112" s="181">
        <v>1019</v>
      </c>
      <c r="C112" s="175">
        <v>997</v>
      </c>
      <c r="D112" s="176">
        <v>458</v>
      </c>
      <c r="E112" s="177">
        <v>505</v>
      </c>
      <c r="F112" s="174">
        <v>1146</v>
      </c>
      <c r="G112" s="178">
        <v>794</v>
      </c>
      <c r="H112" s="176">
        <v>1654</v>
      </c>
      <c r="I112" s="177">
        <v>1781</v>
      </c>
      <c r="J112" s="174">
        <v>240</v>
      </c>
      <c r="K112" s="175">
        <v>223</v>
      </c>
      <c r="L112" s="176">
        <v>743</v>
      </c>
      <c r="M112" s="174">
        <v>925</v>
      </c>
      <c r="N112" s="179">
        <v>1441</v>
      </c>
      <c r="O112" s="182">
        <v>1553</v>
      </c>
      <c r="P112" s="174">
        <v>885</v>
      </c>
      <c r="Q112" s="175">
        <v>733</v>
      </c>
      <c r="R112" s="176">
        <v>1073</v>
      </c>
      <c r="S112" s="177">
        <v>903</v>
      </c>
      <c r="T112" s="174">
        <v>174</v>
      </c>
      <c r="U112" s="178">
        <v>286</v>
      </c>
      <c r="V112" s="176">
        <v>713</v>
      </c>
      <c r="W112" s="183">
        <v>1166</v>
      </c>
      <c r="X112" s="174">
        <v>673</v>
      </c>
      <c r="Y112" s="178">
        <v>397</v>
      </c>
      <c r="Z112" s="176">
        <v>1863</v>
      </c>
      <c r="AA112" s="174">
        <v>1848</v>
      </c>
      <c r="AB112" s="149">
        <f t="shared" si="255"/>
        <v>12082</v>
      </c>
      <c r="AC112" s="150">
        <f t="shared" si="256"/>
        <v>12111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3.9289019123997529E-2</v>
      </c>
      <c r="BK112" s="124">
        <f t="shared" ref="BK112" si="503">C112/C126</f>
        <v>3.7966488956587968E-2</v>
      </c>
      <c r="BL112" s="125">
        <f t="shared" ref="BL112" si="504">D112/D126</f>
        <v>3.7621159848858221E-2</v>
      </c>
      <c r="BM112" s="126">
        <f t="shared" ref="BM112" si="505">E112/E126</f>
        <v>4.1580897488678471E-2</v>
      </c>
      <c r="BN112" s="123">
        <f t="shared" ref="BN112" si="506">F112/F126</f>
        <v>4.3456827575746086E-2</v>
      </c>
      <c r="BO112" s="124">
        <f t="shared" ref="BO112" si="507">G112/G126</f>
        <v>3.4040728831725618E-2</v>
      </c>
      <c r="BP112" s="125">
        <f t="shared" ref="BP112" si="508">H112/H126</f>
        <v>4.3719602452949882E-2</v>
      </c>
      <c r="BQ112" s="126">
        <f t="shared" ref="BQ112" si="509">I112/I126</f>
        <v>4.2966394055631948E-2</v>
      </c>
      <c r="BR112" s="123">
        <f t="shared" ref="BR112" si="510">J112/J126</f>
        <v>4.2342978122794639E-2</v>
      </c>
      <c r="BS112" s="124">
        <f t="shared" ref="BS112" si="511">K112/K126</f>
        <v>3.4958457438469981E-2</v>
      </c>
      <c r="BT112" s="125">
        <f t="shared" ref="BT112" si="512">L112/L126</f>
        <v>3.2090873752861397E-2</v>
      </c>
      <c r="BU112" s="123">
        <f t="shared" ref="BU112" si="513">M112/M126</f>
        <v>4.008667388949079E-2</v>
      </c>
      <c r="BV112" s="127">
        <f t="shared" ref="BV112" si="514">N112/N126</f>
        <v>3.5893986947641107E-2</v>
      </c>
      <c r="BW112" s="128">
        <f t="shared" ref="BW112" si="515">O112/O126</f>
        <v>3.9375269389721357E-2</v>
      </c>
      <c r="BX112" s="123">
        <f t="shared" ref="BX112" si="516">P112/P126</f>
        <v>4.0564697254434616E-2</v>
      </c>
      <c r="BY112" s="124">
        <f t="shared" ref="BY112" si="517">Q112/Q126</f>
        <v>3.422834461825823E-2</v>
      </c>
      <c r="BZ112" s="125">
        <f t="shared" ref="BZ112" si="518">R112/R126</f>
        <v>4.5257075372221518E-2</v>
      </c>
      <c r="CA112" s="126">
        <f t="shared" ref="CA112" si="519">S112/S126</f>
        <v>3.5934577579688806E-2</v>
      </c>
      <c r="CB112" s="123">
        <f t="shared" ref="CB112" si="520">T112/T126</f>
        <v>2.3901098901098899E-2</v>
      </c>
      <c r="CC112" s="124">
        <f t="shared" ref="CC112" si="521">U112/U126</f>
        <v>3.7008281573498968E-2</v>
      </c>
      <c r="CD112" s="125">
        <f t="shared" ref="CD112" si="522">V112/V126</f>
        <v>2.9294547845022393E-2</v>
      </c>
      <c r="CE112" s="126">
        <f t="shared" ref="CE112" si="523">W112/W126</f>
        <v>4.3166000296164665E-2</v>
      </c>
      <c r="CF112" s="123">
        <f t="shared" ref="CF112" si="524">X112/X126</f>
        <v>3.2797270955165693E-2</v>
      </c>
      <c r="CG112" s="124">
        <f t="shared" ref="CG112" si="525">Y112/Y126</f>
        <v>3.1879868304826149E-2</v>
      </c>
      <c r="CH112" s="125">
        <f t="shared" ref="CH112" si="526">Z112/Z126</f>
        <v>4.7749641172852166E-2</v>
      </c>
      <c r="CI112" s="123">
        <f t="shared" ref="CI112" si="527">AA112/AA126</f>
        <v>4.4847837693539776E-2</v>
      </c>
      <c r="CJ112" s="129">
        <f t="shared" ref="CJ112" si="528">AB112/AB126</f>
        <v>3.9232240446030506E-2</v>
      </c>
      <c r="CK112" s="130">
        <f t="shared" ref="CK112" si="529">AC112/AC126</f>
        <v>3.9447070051039188E-2</v>
      </c>
    </row>
    <row r="113" spans="1:89" ht="14.25" thickTop="1" thickBot="1" x14ac:dyDescent="0.25">
      <c r="A113" s="131" t="s">
        <v>27</v>
      </c>
      <c r="B113" s="184">
        <v>927</v>
      </c>
      <c r="C113" s="168">
        <v>1228</v>
      </c>
      <c r="D113" s="169">
        <v>435</v>
      </c>
      <c r="E113" s="170">
        <v>503</v>
      </c>
      <c r="F113" s="167">
        <v>908</v>
      </c>
      <c r="G113" s="171">
        <v>915</v>
      </c>
      <c r="H113" s="169">
        <v>1729</v>
      </c>
      <c r="I113" s="170">
        <v>1758</v>
      </c>
      <c r="J113" s="167">
        <v>265</v>
      </c>
      <c r="K113" s="168">
        <v>233</v>
      </c>
      <c r="L113" s="169">
        <v>840</v>
      </c>
      <c r="M113" s="167">
        <v>805</v>
      </c>
      <c r="N113" s="172">
        <v>1579</v>
      </c>
      <c r="O113" s="185">
        <v>1461</v>
      </c>
      <c r="P113" s="167">
        <v>944</v>
      </c>
      <c r="Q113" s="168">
        <v>792</v>
      </c>
      <c r="R113" s="169">
        <v>1061</v>
      </c>
      <c r="S113" s="170">
        <v>1120</v>
      </c>
      <c r="T113" s="167">
        <v>267</v>
      </c>
      <c r="U113" s="171">
        <v>233</v>
      </c>
      <c r="V113" s="169">
        <v>952</v>
      </c>
      <c r="W113" s="186">
        <v>1170</v>
      </c>
      <c r="X113" s="167">
        <v>682</v>
      </c>
      <c r="Y113" s="171">
        <v>382</v>
      </c>
      <c r="Z113" s="169">
        <v>1874</v>
      </c>
      <c r="AA113" s="167">
        <v>2224</v>
      </c>
      <c r="AB113" s="149">
        <f t="shared" si="255"/>
        <v>12463</v>
      </c>
      <c r="AC113" s="150">
        <f t="shared" si="256"/>
        <v>12824</v>
      </c>
      <c r="AE113" s="221" t="s">
        <v>13</v>
      </c>
      <c r="AF113" s="14">
        <f t="shared" ref="AF113:BG113" si="530">SUM(AF110:AF112)</f>
        <v>2874</v>
      </c>
      <c r="AG113" s="1">
        <f t="shared" si="530"/>
        <v>6870</v>
      </c>
      <c r="AH113" s="14">
        <f t="shared" si="530"/>
        <v>2030</v>
      </c>
      <c r="AI113" s="1">
        <f t="shared" si="530"/>
        <v>2395</v>
      </c>
      <c r="AJ113" s="14">
        <f t="shared" si="530"/>
        <v>2487</v>
      </c>
      <c r="AK113" s="1">
        <f t="shared" si="530"/>
        <v>5196</v>
      </c>
      <c r="AL113" s="14">
        <f t="shared" si="530"/>
        <v>4792</v>
      </c>
      <c r="AM113" s="1">
        <f t="shared" si="530"/>
        <v>9196</v>
      </c>
      <c r="AN113" s="14">
        <f t="shared" si="530"/>
        <v>1584</v>
      </c>
      <c r="AO113" s="1">
        <f t="shared" si="530"/>
        <v>534</v>
      </c>
      <c r="AP113" s="14">
        <f t="shared" si="530"/>
        <v>6102</v>
      </c>
      <c r="AQ113" s="1">
        <f t="shared" si="530"/>
        <v>1637</v>
      </c>
      <c r="AR113" s="14">
        <f t="shared" si="530"/>
        <v>8082</v>
      </c>
      <c r="AS113" s="1">
        <f t="shared" si="530"/>
        <v>5002</v>
      </c>
      <c r="AT113" s="14">
        <f t="shared" si="530"/>
        <v>4056</v>
      </c>
      <c r="AU113" s="1">
        <f t="shared" si="530"/>
        <v>3676</v>
      </c>
      <c r="AV113" s="14">
        <f t="shared" si="530"/>
        <v>3475</v>
      </c>
      <c r="AW113" s="1">
        <f t="shared" si="530"/>
        <v>4869</v>
      </c>
      <c r="AX113" s="14">
        <f t="shared" si="530"/>
        <v>2484</v>
      </c>
      <c r="AY113" s="1">
        <f t="shared" si="530"/>
        <v>450</v>
      </c>
      <c r="AZ113" s="14">
        <f t="shared" si="530"/>
        <v>6379</v>
      </c>
      <c r="BA113" s="1">
        <f t="shared" si="530"/>
        <v>2934</v>
      </c>
      <c r="BB113" s="14">
        <f t="shared" si="530"/>
        <v>4201</v>
      </c>
      <c r="BC113" s="1">
        <f t="shared" si="530"/>
        <v>1549</v>
      </c>
      <c r="BD113" s="14">
        <f t="shared" si="530"/>
        <v>5737</v>
      </c>
      <c r="BE113" s="1">
        <f t="shared" si="530"/>
        <v>8169</v>
      </c>
      <c r="BF113" s="153">
        <f t="shared" si="530"/>
        <v>54283</v>
      </c>
      <c r="BG113" s="154">
        <f t="shared" si="530"/>
        <v>52477</v>
      </c>
      <c r="BI113" s="131" t="s">
        <v>27</v>
      </c>
      <c r="BJ113" s="123">
        <f>B113/B126</f>
        <v>3.5741826033312767E-2</v>
      </c>
      <c r="BK113" s="124">
        <f t="shared" ref="BK113" si="531">C113/C126</f>
        <v>4.6763137852246763E-2</v>
      </c>
      <c r="BL113" s="125">
        <f t="shared" ref="BL113" si="532">D113/D126</f>
        <v>3.5731887629374078E-2</v>
      </c>
      <c r="BM113" s="126">
        <f t="shared" ref="BM113" si="533">E113/E126</f>
        <v>4.1416220666941131E-2</v>
      </c>
      <c r="BN113" s="123">
        <f t="shared" ref="BN113" si="534">F113/F126</f>
        <v>3.4431762162982063E-2</v>
      </c>
      <c r="BO113" s="124">
        <f t="shared" ref="BO113" si="535">G113/G126</f>
        <v>3.9228295819935692E-2</v>
      </c>
      <c r="BP113" s="125">
        <f t="shared" ref="BP113" si="536">H113/H126</f>
        <v>4.5702051173609641E-2</v>
      </c>
      <c r="BQ113" s="126">
        <f t="shared" ref="BQ113" si="537">I113/I126</f>
        <v>4.2411522038069048E-2</v>
      </c>
      <c r="BR113" s="123">
        <f t="shared" ref="BR113" si="538">J113/J126</f>
        <v>4.6753705010585747E-2</v>
      </c>
      <c r="BS113" s="124">
        <f t="shared" ref="BS113" si="539">K113/K126</f>
        <v>3.65261012697915E-2</v>
      </c>
      <c r="BT113" s="125">
        <f t="shared" ref="BT113" si="540">L113/L126</f>
        <v>3.6280395629076145E-2</v>
      </c>
      <c r="BU113" s="123">
        <f t="shared" ref="BU113" si="541">M113/M126</f>
        <v>3.4886240520043334E-2</v>
      </c>
      <c r="BV113" s="127">
        <f t="shared" ref="BV113" si="542">N113/N126</f>
        <v>3.9331440243112636E-2</v>
      </c>
      <c r="BW113" s="128">
        <f t="shared" ref="BW113" si="543">O113/O126</f>
        <v>3.704267133186278E-2</v>
      </c>
      <c r="BX113" s="123">
        <f t="shared" ref="BX113" si="544">P113/P126</f>
        <v>4.3269010404730253E-2</v>
      </c>
      <c r="BY113" s="124">
        <f t="shared" ref="BY113" si="545">Q113/Q126</f>
        <v>3.6983422834461828E-2</v>
      </c>
      <c r="BZ113" s="125">
        <f t="shared" ref="BZ113" si="546">R113/R126</f>
        <v>4.4750938462187355E-2</v>
      </c>
      <c r="CA113" s="126">
        <f t="shared" ref="CA113" si="547">S113/S126</f>
        <v>4.4570018703489991E-2</v>
      </c>
      <c r="CB113" s="123">
        <f t="shared" ref="CB113" si="548">T113/T126</f>
        <v>3.6675824175824177E-2</v>
      </c>
      <c r="CC113" s="124">
        <f t="shared" ref="CC113" si="549">U113/U126</f>
        <v>3.0150103519668736E-2</v>
      </c>
      <c r="CD113" s="125">
        <f t="shared" ref="CD113" si="550">V113/V126</f>
        <v>3.911417888984757E-2</v>
      </c>
      <c r="CE113" s="126">
        <f t="shared" ref="CE113" si="551">W113/W126</f>
        <v>4.3314082629942248E-2</v>
      </c>
      <c r="CF113" s="123">
        <f t="shared" ref="CF113" si="552">X113/X126</f>
        <v>3.3235867446393765E-2</v>
      </c>
      <c r="CG113" s="124">
        <f t="shared" ref="CG113" si="553">Y113/Y126</f>
        <v>3.0675339275676543E-2</v>
      </c>
      <c r="CH113" s="125">
        <f t="shared" ref="CH113" si="554">Z113/Z126</f>
        <v>4.8031576789009635E-2</v>
      </c>
      <c r="CI113" s="123">
        <f t="shared" ref="CI113" si="555">AA113/AA126</f>
        <v>5.3972722419065186E-2</v>
      </c>
      <c r="CJ113" s="129">
        <f t="shared" ref="CJ113" si="556">AB113/AB126</f>
        <v>4.0469410087640968E-2</v>
      </c>
      <c r="CK113" s="130">
        <f t="shared" ref="CK113" si="557">AC113/AC126</f>
        <v>4.1769401893693874E-2</v>
      </c>
    </row>
    <row r="114" spans="1:89" ht="13.5" thickTop="1" x14ac:dyDescent="0.2">
      <c r="A114" s="139" t="s">
        <v>28</v>
      </c>
      <c r="B114" s="181">
        <v>903</v>
      </c>
      <c r="C114" s="175">
        <v>1574</v>
      </c>
      <c r="D114" s="176">
        <v>528</v>
      </c>
      <c r="E114" s="177">
        <v>518</v>
      </c>
      <c r="F114" s="174">
        <v>869</v>
      </c>
      <c r="G114" s="178">
        <v>1374</v>
      </c>
      <c r="H114" s="176">
        <v>1866</v>
      </c>
      <c r="I114" s="177">
        <v>2282</v>
      </c>
      <c r="J114" s="174">
        <v>343</v>
      </c>
      <c r="K114" s="175">
        <v>175</v>
      </c>
      <c r="L114" s="176">
        <v>1411</v>
      </c>
      <c r="M114" s="174">
        <v>736</v>
      </c>
      <c r="N114" s="179">
        <v>2208</v>
      </c>
      <c r="O114" s="182">
        <v>1496</v>
      </c>
      <c r="P114" s="174">
        <v>1114</v>
      </c>
      <c r="Q114" s="175">
        <v>758</v>
      </c>
      <c r="R114" s="176">
        <v>1110</v>
      </c>
      <c r="S114" s="177">
        <v>1244</v>
      </c>
      <c r="T114" s="174">
        <v>406</v>
      </c>
      <c r="U114" s="178">
        <v>169</v>
      </c>
      <c r="V114" s="176">
        <v>1480</v>
      </c>
      <c r="W114" s="183">
        <v>1076</v>
      </c>
      <c r="X114" s="174">
        <v>1024</v>
      </c>
      <c r="Y114" s="178">
        <v>394</v>
      </c>
      <c r="Z114" s="176">
        <v>1938</v>
      </c>
      <c r="AA114" s="174">
        <v>2471</v>
      </c>
      <c r="AB114" s="149">
        <f t="shared" si="255"/>
        <v>15200</v>
      </c>
      <c r="AC114" s="150">
        <f t="shared" si="256"/>
        <v>14267</v>
      </c>
      <c r="BI114" s="139" t="s">
        <v>28</v>
      </c>
      <c r="BJ114" s="123">
        <f>B114/B126</f>
        <v>3.48164713140037E-2</v>
      </c>
      <c r="BK114" s="124">
        <f t="shared" ref="BK114" si="558">C114/C126</f>
        <v>5.9939070830159938E-2</v>
      </c>
      <c r="BL114" s="125">
        <f t="shared" ref="BL114" si="559">D114/D126</f>
        <v>4.3371118777723018E-2</v>
      </c>
      <c r="BM114" s="126">
        <f t="shared" ref="BM114" si="560">E114/E126</f>
        <v>4.265129682997118E-2</v>
      </c>
      <c r="BN114" s="123">
        <f t="shared" ref="BN114" si="561">F114/F126</f>
        <v>3.2952864889461912E-2</v>
      </c>
      <c r="BO114" s="124">
        <f t="shared" ref="BO114" si="562">G114/G126</f>
        <v>5.8906752411575565E-2</v>
      </c>
      <c r="BP114" s="125">
        <f t="shared" ref="BP114" si="563">H114/H126</f>
        <v>4.9323324170014803E-2</v>
      </c>
      <c r="BQ114" s="126">
        <f t="shared" ref="BQ114" si="564">I114/I126</f>
        <v>5.5052954090371767E-2</v>
      </c>
      <c r="BR114" s="123">
        <f t="shared" ref="BR114" si="565">J114/J126</f>
        <v>6.0515172900494005E-2</v>
      </c>
      <c r="BS114" s="124">
        <f t="shared" ref="BS114" si="566">K114/K126</f>
        <v>2.7433767048126667E-2</v>
      </c>
      <c r="BT114" s="125">
        <f t="shared" ref="BT114" si="567">L114/L126</f>
        <v>6.0942426467412429E-2</v>
      </c>
      <c r="BU114" s="123">
        <f t="shared" ref="BU114" si="568">M114/M126</f>
        <v>3.1895991332611048E-2</v>
      </c>
      <c r="BV114" s="127">
        <f t="shared" ref="BV114" si="569">N114/N126</f>
        <v>5.4999252727544461E-2</v>
      </c>
      <c r="BW114" s="128">
        <f t="shared" ref="BW114" si="570">O114/O126</f>
        <v>3.7930072766917677E-2</v>
      </c>
      <c r="BX114" s="123">
        <f t="shared" ref="BX114" si="571">P114/P126</f>
        <v>5.1061099142870242E-2</v>
      </c>
      <c r="BY114" s="124">
        <f t="shared" ref="BY114" si="572">Q114/Q126</f>
        <v>3.5395750642073315E-2</v>
      </c>
      <c r="BZ114" s="125">
        <f t="shared" ref="BZ114" si="573">R114/R126</f>
        <v>4.681766417816019E-2</v>
      </c>
      <c r="CA114" s="126">
        <f t="shared" ref="CA114" si="574">S114/S126</f>
        <v>4.9504556488519244E-2</v>
      </c>
      <c r="CB114" s="123">
        <f t="shared" ref="CB114" si="575">T114/T126</f>
        <v>5.5769230769230772E-2</v>
      </c>
      <c r="CC114" s="124">
        <f t="shared" ref="CC114" si="576">U114/U126</f>
        <v>2.1868530020703932E-2</v>
      </c>
      <c r="CD114" s="125">
        <f t="shared" ref="CD114" si="577">V114/V126</f>
        <v>6.0807757097662188E-2</v>
      </c>
      <c r="CE114" s="126">
        <f t="shared" ref="CE114" si="578">W114/W126</f>
        <v>3.9834147786169109E-2</v>
      </c>
      <c r="CF114" s="123">
        <f t="shared" ref="CF114" si="579">X114/X126</f>
        <v>4.9902534113060427E-2</v>
      </c>
      <c r="CG114" s="124">
        <f t="shared" ref="CG114" si="580">Y114/Y126</f>
        <v>3.1638962498996226E-2</v>
      </c>
      <c r="CH114" s="125">
        <f t="shared" ref="CH114" si="581">Z114/Z126</f>
        <v>4.9671929464834938E-2</v>
      </c>
      <c r="CI114" s="123">
        <f t="shared" ref="CI114" si="582">AA114/AA126</f>
        <v>5.996699509780129E-2</v>
      </c>
      <c r="CJ114" s="129">
        <f t="shared" ref="CJ114" si="583">AB114/AB126</f>
        <v>4.9356899087871518E-2</v>
      </c>
      <c r="CK114" s="130">
        <f t="shared" ref="CK114" si="584">AC114/AC126</f>
        <v>4.6469436744957154E-2</v>
      </c>
    </row>
    <row r="115" spans="1:89" x14ac:dyDescent="0.2">
      <c r="A115" s="131" t="s">
        <v>29</v>
      </c>
      <c r="B115" s="184">
        <v>1079</v>
      </c>
      <c r="C115" s="168">
        <v>2307</v>
      </c>
      <c r="D115" s="169">
        <v>941</v>
      </c>
      <c r="E115" s="170">
        <v>835</v>
      </c>
      <c r="F115" s="167">
        <v>1259</v>
      </c>
      <c r="G115" s="171">
        <v>2065</v>
      </c>
      <c r="H115" s="169">
        <v>1982</v>
      </c>
      <c r="I115" s="170">
        <v>3324</v>
      </c>
      <c r="J115" s="167">
        <v>645</v>
      </c>
      <c r="K115" s="168">
        <v>240</v>
      </c>
      <c r="L115" s="169">
        <v>2259</v>
      </c>
      <c r="M115" s="167">
        <v>720</v>
      </c>
      <c r="N115" s="172">
        <v>3089</v>
      </c>
      <c r="O115" s="185">
        <v>2020</v>
      </c>
      <c r="P115" s="167">
        <v>1592</v>
      </c>
      <c r="Q115" s="168">
        <v>1152</v>
      </c>
      <c r="R115" s="169">
        <v>1415</v>
      </c>
      <c r="S115" s="170">
        <v>1759</v>
      </c>
      <c r="T115" s="167">
        <v>920</v>
      </c>
      <c r="U115" s="171">
        <v>212</v>
      </c>
      <c r="V115" s="169">
        <v>2297</v>
      </c>
      <c r="W115" s="186">
        <v>1362</v>
      </c>
      <c r="X115" s="167">
        <v>1640</v>
      </c>
      <c r="Y115" s="171">
        <v>512</v>
      </c>
      <c r="Z115" s="169">
        <v>2240</v>
      </c>
      <c r="AA115" s="167">
        <v>3161</v>
      </c>
      <c r="AB115" s="149">
        <f t="shared" si="255"/>
        <v>21358</v>
      </c>
      <c r="AC115" s="150">
        <f t="shared" si="256"/>
        <v>19669</v>
      </c>
      <c r="BI115" s="131" t="s">
        <v>29</v>
      </c>
      <c r="BJ115" s="123">
        <f>B115/B126</f>
        <v>4.1602405922270207E-2</v>
      </c>
      <c r="BK115" s="124">
        <f t="shared" ref="BK115" si="585">C115/C126</f>
        <v>8.7852246763137853E-2</v>
      </c>
      <c r="BL115" s="125">
        <f t="shared" ref="BL115" si="586">D115/D126</f>
        <v>7.7295876458025298E-2</v>
      </c>
      <c r="BM115" s="126">
        <f t="shared" ref="BM115" si="587">E115/E126</f>
        <v>6.8752573075339649E-2</v>
      </c>
      <c r="BN115" s="123">
        <f t="shared" ref="BN115" si="588">F115/F126</f>
        <v>4.7741837624663455E-2</v>
      </c>
      <c r="BO115" s="124">
        <f t="shared" ref="BO115" si="589">G115/G126</f>
        <v>8.8531618435155418E-2</v>
      </c>
      <c r="BP115" s="125">
        <f t="shared" ref="BP115" si="590">H115/H126</f>
        <v>5.2389511524635231E-2</v>
      </c>
      <c r="BQ115" s="126">
        <f t="shared" ref="BQ115" si="591">I115/I126</f>
        <v>8.0191068973004265E-2</v>
      </c>
      <c r="BR115" s="123">
        <f t="shared" ref="BR115" si="592">J115/J126</f>
        <v>0.11379675370501059</v>
      </c>
      <c r="BS115" s="124">
        <f t="shared" ref="BS115" si="593">K115/K126</f>
        <v>3.7623451951716569E-2</v>
      </c>
      <c r="BT115" s="125">
        <f t="shared" ref="BT115" si="594">L115/L126</f>
        <v>9.7568349673908344E-2</v>
      </c>
      <c r="BU115" s="123">
        <f t="shared" ref="BU115" si="595">M115/M126</f>
        <v>3.1202600216684723E-2</v>
      </c>
      <c r="BV115" s="127">
        <f t="shared" ref="BV115" si="596">N115/N126</f>
        <v>7.6944153838489515E-2</v>
      </c>
      <c r="BW115" s="128">
        <f t="shared" ref="BW115" si="597">O115/O126</f>
        <v>5.1215739966025201E-2</v>
      </c>
      <c r="BX115" s="123">
        <f t="shared" ref="BX115" si="598">P115/P126</f>
        <v>7.2970619241875603E-2</v>
      </c>
      <c r="BY115" s="124">
        <f t="shared" ref="BY115" si="599">Q115/Q126</f>
        <v>5.3794069577399017E-2</v>
      </c>
      <c r="BZ115" s="125">
        <f t="shared" ref="BZ115" si="600">R115/R126</f>
        <v>5.9681977308195203E-2</v>
      </c>
      <c r="CA115" s="126">
        <f t="shared" ref="CA115" si="601">S115/S126</f>
        <v>6.9998806160213298E-2</v>
      </c>
      <c r="CB115" s="123">
        <f t="shared" ref="CB115" si="602">T115/T126</f>
        <v>0.12637362637362637</v>
      </c>
      <c r="CC115" s="124">
        <f t="shared" ref="CC115" si="603">U115/U126</f>
        <v>2.7432712215320912E-2</v>
      </c>
      <c r="CD115" s="125">
        <f t="shared" ref="CD115" si="604">V115/V126</f>
        <v>9.4375282468466243E-2</v>
      </c>
      <c r="CE115" s="126">
        <f t="shared" ref="CE115" si="605">W115/W126</f>
        <v>5.0422034651266101E-2</v>
      </c>
      <c r="CF115" s="123">
        <f t="shared" ref="CF115" si="606">X115/X126</f>
        <v>7.9922027290448339E-2</v>
      </c>
      <c r="CG115" s="124">
        <f t="shared" ref="CG115" si="607">Y115/Y126</f>
        <v>4.1114590861639766E-2</v>
      </c>
      <c r="CH115" s="125">
        <f t="shared" ref="CH115" si="608">Z115/Z126</f>
        <v>5.7412343653885582E-2</v>
      </c>
      <c r="CI115" s="123">
        <f t="shared" ref="CI115" si="609">AA115/AA126</f>
        <v>7.6712129301558032E-2</v>
      </c>
      <c r="CJ115" s="129">
        <f t="shared" ref="CJ115" si="610">AB115/AB126</f>
        <v>6.935293754728683E-2</v>
      </c>
      <c r="CK115" s="130">
        <f t="shared" ref="CK115" si="611">AC115/AC126</f>
        <v>6.4064439008660698E-2</v>
      </c>
    </row>
    <row r="116" spans="1:89" x14ac:dyDescent="0.2">
      <c r="A116" s="139" t="s">
        <v>30</v>
      </c>
      <c r="B116" s="181">
        <v>1385</v>
      </c>
      <c r="C116" s="175">
        <v>3172</v>
      </c>
      <c r="D116" s="176">
        <v>1167</v>
      </c>
      <c r="E116" s="177">
        <v>1154</v>
      </c>
      <c r="F116" s="174">
        <v>1283</v>
      </c>
      <c r="G116" s="178">
        <v>2564</v>
      </c>
      <c r="H116" s="176">
        <v>2431</v>
      </c>
      <c r="I116" s="177">
        <v>4528</v>
      </c>
      <c r="J116" s="174">
        <v>957</v>
      </c>
      <c r="K116" s="175">
        <v>206</v>
      </c>
      <c r="L116" s="176">
        <v>2868</v>
      </c>
      <c r="M116" s="174">
        <v>809</v>
      </c>
      <c r="N116" s="179">
        <v>3997</v>
      </c>
      <c r="O116" s="182">
        <v>2358</v>
      </c>
      <c r="P116" s="174">
        <v>2129</v>
      </c>
      <c r="Q116" s="175">
        <v>1709</v>
      </c>
      <c r="R116" s="176">
        <v>1664</v>
      </c>
      <c r="S116" s="177">
        <v>2326</v>
      </c>
      <c r="T116" s="174">
        <v>1216</v>
      </c>
      <c r="U116" s="178">
        <v>207</v>
      </c>
      <c r="V116" s="176">
        <v>2963</v>
      </c>
      <c r="W116" s="183">
        <v>1392</v>
      </c>
      <c r="X116" s="174">
        <v>2173</v>
      </c>
      <c r="Y116" s="178">
        <v>700</v>
      </c>
      <c r="Z116" s="176">
        <v>2953</v>
      </c>
      <c r="AA116" s="174">
        <v>3986</v>
      </c>
      <c r="AB116" s="149">
        <f t="shared" si="255"/>
        <v>27186</v>
      </c>
      <c r="AC116" s="150">
        <f t="shared" si="256"/>
        <v>25111</v>
      </c>
      <c r="BI116" s="139" t="s">
        <v>30</v>
      </c>
      <c r="BJ116" s="123">
        <f>B116/B126</f>
        <v>5.3400678593460829E-2</v>
      </c>
      <c r="BK116" s="124">
        <f t="shared" ref="BK116" si="612">C116/C126</f>
        <v>0.12079207920792079</v>
      </c>
      <c r="BL116" s="125">
        <f t="shared" ref="BL116" si="613">D116/D126</f>
        <v>9.5860029571217351E-2</v>
      </c>
      <c r="BM116" s="126">
        <f t="shared" ref="BM116" si="614">E116/E126</f>
        <v>9.501852614244545E-2</v>
      </c>
      <c r="BN116" s="123">
        <f t="shared" ref="BN116" si="615">F116/F126</f>
        <v>4.8651928254522012E-2</v>
      </c>
      <c r="BO116" s="124">
        <f t="shared" ref="BO116" si="616">G116/G126</f>
        <v>0.10992497320471598</v>
      </c>
      <c r="BP116" s="125">
        <f t="shared" ref="BP116" si="617">H116/H126</f>
        <v>6.4257771198984986E-2</v>
      </c>
      <c r="BQ116" s="126">
        <f t="shared" ref="BQ116" si="618">I116/I126</f>
        <v>0.10923741284890594</v>
      </c>
      <c r="BR116" s="123">
        <f t="shared" ref="BR116" si="619">J116/J126</f>
        <v>0.16884262526464361</v>
      </c>
      <c r="BS116" s="124">
        <f t="shared" ref="BS116" si="620">K116/K126</f>
        <v>3.2293462925223386E-2</v>
      </c>
      <c r="BT116" s="125">
        <f t="shared" ref="BT116" si="621">L116/L126</f>
        <v>0.12387163650498856</v>
      </c>
      <c r="BU116" s="123">
        <f t="shared" ref="BU116" si="622">M116/M126</f>
        <v>3.5059588299024919E-2</v>
      </c>
      <c r="BV116" s="127">
        <f t="shared" ref="BV116" si="623">N116/N126</f>
        <v>9.9561600159418118E-2</v>
      </c>
      <c r="BW116" s="128">
        <f t="shared" ref="BW116" si="624">O116/O126</f>
        <v>5.9785502395983875E-2</v>
      </c>
      <c r="BX116" s="123">
        <f t="shared" ref="BX116" si="625">P116/P126</f>
        <v>9.7584452491176601E-2</v>
      </c>
      <c r="BY116" s="124">
        <f t="shared" ref="BY116" si="626">Q116/Q126</f>
        <v>7.9803875787999065E-2</v>
      </c>
      <c r="BZ116" s="125">
        <f t="shared" ref="BZ116" si="627">R116/R126</f>
        <v>7.018431819140411E-2</v>
      </c>
      <c r="CA116" s="126">
        <f t="shared" ref="CA116" si="628">S116/S126</f>
        <v>9.2562378128855108E-2</v>
      </c>
      <c r="CB116" s="123">
        <f t="shared" ref="CB116" si="629">T116/T126</f>
        <v>0.16703296703296702</v>
      </c>
      <c r="CC116" s="124">
        <f t="shared" ref="CC116" si="630">U116/U126</f>
        <v>2.6785714285714284E-2</v>
      </c>
      <c r="CD116" s="125">
        <f t="shared" ref="CD116" si="631">V116/V126</f>
        <v>0.12173877316241423</v>
      </c>
      <c r="CE116" s="126">
        <f t="shared" ref="CE116" si="632">W116/W126</f>
        <v>5.1532652154597958E-2</v>
      </c>
      <c r="CF116" s="123">
        <f t="shared" ref="CF116" si="633">X116/X126</f>
        <v>0.10589668615984406</v>
      </c>
      <c r="CG116" s="124">
        <f t="shared" ref="CG116" si="634">Y116/Y126</f>
        <v>5.6211354693648116E-2</v>
      </c>
      <c r="CH116" s="125">
        <f t="shared" ref="CH116" si="635">Z116/Z126</f>
        <v>7.5686897683001839E-2</v>
      </c>
      <c r="CI116" s="123">
        <f t="shared" ref="CI116" si="636">AA116/AA126</f>
        <v>9.6733485414745427E-2</v>
      </c>
      <c r="CJ116" s="129">
        <f t="shared" ref="CJ116" si="637">AB116/AB126</f>
        <v>8.8277411750189147E-2</v>
      </c>
      <c r="CK116" s="130">
        <f t="shared" ref="CK116" si="638">AC116/AC126</f>
        <v>8.1789726368726362E-2</v>
      </c>
    </row>
    <row r="117" spans="1:89" x14ac:dyDescent="0.2">
      <c r="A117" s="131" t="s">
        <v>31</v>
      </c>
      <c r="B117" s="184">
        <v>1489</v>
      </c>
      <c r="C117" s="168">
        <v>3698</v>
      </c>
      <c r="D117" s="169">
        <v>863</v>
      </c>
      <c r="E117" s="170">
        <v>1241</v>
      </c>
      <c r="F117" s="167">
        <v>1204</v>
      </c>
      <c r="G117" s="171">
        <v>2632</v>
      </c>
      <c r="H117" s="169">
        <v>2361</v>
      </c>
      <c r="I117" s="170">
        <v>4668</v>
      </c>
      <c r="J117" s="167">
        <v>627</v>
      </c>
      <c r="K117" s="168">
        <v>328</v>
      </c>
      <c r="L117" s="169">
        <v>3234</v>
      </c>
      <c r="M117" s="167">
        <v>828</v>
      </c>
      <c r="N117" s="172">
        <v>4085</v>
      </c>
      <c r="O117" s="185">
        <v>2644</v>
      </c>
      <c r="P117" s="167">
        <v>1927</v>
      </c>
      <c r="Q117" s="168">
        <v>1967</v>
      </c>
      <c r="R117" s="169">
        <v>1811</v>
      </c>
      <c r="S117" s="170">
        <v>2543</v>
      </c>
      <c r="T117" s="167">
        <v>1268</v>
      </c>
      <c r="U117" s="171">
        <v>243</v>
      </c>
      <c r="V117" s="169">
        <v>3416</v>
      </c>
      <c r="W117" s="186">
        <v>1542</v>
      </c>
      <c r="X117" s="167">
        <v>2028</v>
      </c>
      <c r="Y117" s="171">
        <v>849</v>
      </c>
      <c r="Z117" s="169">
        <v>2784</v>
      </c>
      <c r="AA117" s="167">
        <v>4183</v>
      </c>
      <c r="AB117" s="149">
        <f t="shared" si="255"/>
        <v>27097</v>
      </c>
      <c r="AC117" s="150">
        <f t="shared" si="256"/>
        <v>27366</v>
      </c>
      <c r="BI117" s="131" t="s">
        <v>31</v>
      </c>
      <c r="BJ117" s="123">
        <f>B117/B126</f>
        <v>5.7410549043800121E-2</v>
      </c>
      <c r="BK117" s="124">
        <f t="shared" ref="BK117" si="639">C117/C126</f>
        <v>0.14082254379284082</v>
      </c>
      <c r="BL117" s="125">
        <f t="shared" ref="BL117" si="640">D117/D126</f>
        <v>7.0888779365861673E-2</v>
      </c>
      <c r="BM117" s="126">
        <f t="shared" ref="BM117" si="641">E117/E126</f>
        <v>0.10218196788801977</v>
      </c>
      <c r="BN117" s="123">
        <f t="shared" ref="BN117" si="642">F117/F126</f>
        <v>4.5656213264570929E-2</v>
      </c>
      <c r="BO117" s="124">
        <f t="shared" ref="BO117" si="643">G117/G126</f>
        <v>0.11284030010718113</v>
      </c>
      <c r="BP117" s="125">
        <f t="shared" ref="BP117" si="644">H117/H126</f>
        <v>6.2407485726369213E-2</v>
      </c>
      <c r="BQ117" s="126">
        <f t="shared" ref="BQ117" si="645">I117/I126</f>
        <v>0.11261489469494101</v>
      </c>
      <c r="BR117" s="123">
        <f t="shared" ref="BR117" si="646">J117/J126</f>
        <v>0.11062103034580099</v>
      </c>
      <c r="BS117" s="124">
        <f t="shared" ref="BS117" si="647">K117/K126</f>
        <v>5.141871766734598E-2</v>
      </c>
      <c r="BT117" s="125">
        <f t="shared" ref="BT117" si="648">L117/L126</f>
        <v>0.13967952317194315</v>
      </c>
      <c r="BU117" s="123">
        <f t="shared" ref="BU117" si="649">M117/M126</f>
        <v>3.5882990249187431E-2</v>
      </c>
      <c r="BV117" s="127">
        <f t="shared" ref="BV117" si="650">N117/N126</f>
        <v>0.1017535993623275</v>
      </c>
      <c r="BW117" s="128">
        <f t="shared" ref="BW117" si="651">O117/O126</f>
        <v>6.703683983671814E-2</v>
      </c>
      <c r="BX117" s="123">
        <f t="shared" ref="BX117" si="652">P117/P126</f>
        <v>8.8325617637622034E-2</v>
      </c>
      <c r="BY117" s="124">
        <f t="shared" ref="BY117" si="653">Q117/Q126</f>
        <v>9.1851505953770715E-2</v>
      </c>
      <c r="BZ117" s="125">
        <f t="shared" ref="BZ117" si="654">R117/R126</f>
        <v>7.6384495339322622E-2</v>
      </c>
      <c r="CA117" s="126">
        <f t="shared" ref="CA117" si="655">S117/S126</f>
        <v>0.10119781925265629</v>
      </c>
      <c r="CB117" s="123">
        <f t="shared" ref="CB117" si="656">T117/T126</f>
        <v>0.17417582417582417</v>
      </c>
      <c r="CC117" s="124">
        <f t="shared" ref="CC117" si="657">U117/U126</f>
        <v>3.1444099378881984E-2</v>
      </c>
      <c r="CD117" s="125">
        <f t="shared" ref="CD117" si="658">V117/V126</f>
        <v>0.14035087719298245</v>
      </c>
      <c r="CE117" s="126">
        <f t="shared" ref="CE117" si="659">W117/W126</f>
        <v>5.708573967125722E-2</v>
      </c>
      <c r="CF117" s="123">
        <f t="shared" ref="CF117" si="660">X117/X126</f>
        <v>9.8830409356725143E-2</v>
      </c>
      <c r="CG117" s="124">
        <f t="shared" ref="CG117" si="661">Y117/Y126</f>
        <v>6.8176343049867499E-2</v>
      </c>
      <c r="CH117" s="125">
        <f t="shared" ref="CH117" si="662">Z117/Z126</f>
        <v>7.1355341398400662E-2</v>
      </c>
      <c r="CI117" s="123">
        <f t="shared" ref="CI117" si="663">AA117/AA126</f>
        <v>0.10151434257147017</v>
      </c>
      <c r="CJ117" s="129">
        <f t="shared" ref="CJ117" si="664">AB117/AB126</f>
        <v>8.7988414117372002E-2</v>
      </c>
      <c r="CK117" s="130">
        <f t="shared" ref="CK117" si="665">AC117/AC126</f>
        <v>8.9134548676140568E-2</v>
      </c>
    </row>
    <row r="118" spans="1:89" x14ac:dyDescent="0.2">
      <c r="A118" s="139" t="s">
        <v>32</v>
      </c>
      <c r="B118" s="181">
        <v>1691</v>
      </c>
      <c r="C118" s="175">
        <v>2564</v>
      </c>
      <c r="D118" s="176">
        <v>541</v>
      </c>
      <c r="E118" s="177">
        <v>1142</v>
      </c>
      <c r="F118" s="174">
        <v>1077</v>
      </c>
      <c r="G118" s="178">
        <v>2380</v>
      </c>
      <c r="H118" s="176">
        <v>2044</v>
      </c>
      <c r="I118" s="177">
        <v>4193</v>
      </c>
      <c r="J118" s="174">
        <v>435</v>
      </c>
      <c r="K118" s="175">
        <v>238</v>
      </c>
      <c r="L118" s="176">
        <v>2227</v>
      </c>
      <c r="M118" s="174">
        <v>946</v>
      </c>
      <c r="N118" s="179">
        <v>3139</v>
      </c>
      <c r="O118" s="182">
        <v>2333</v>
      </c>
      <c r="P118" s="174">
        <v>1346</v>
      </c>
      <c r="Q118" s="175">
        <v>1622</v>
      </c>
      <c r="R118" s="176">
        <v>1392</v>
      </c>
      <c r="S118" s="177">
        <v>1917</v>
      </c>
      <c r="T118" s="174">
        <v>546</v>
      </c>
      <c r="U118" s="178">
        <v>311</v>
      </c>
      <c r="V118" s="176">
        <v>2578</v>
      </c>
      <c r="W118" s="183">
        <v>1578</v>
      </c>
      <c r="X118" s="174">
        <v>1387</v>
      </c>
      <c r="Y118" s="178">
        <v>782</v>
      </c>
      <c r="Z118" s="176">
        <v>2439</v>
      </c>
      <c r="AA118" s="174">
        <v>3440</v>
      </c>
      <c r="AB118" s="149">
        <f t="shared" si="255"/>
        <v>20842</v>
      </c>
      <c r="AC118" s="150">
        <f t="shared" si="256"/>
        <v>23446</v>
      </c>
      <c r="BI118" s="139" t="s">
        <v>32</v>
      </c>
      <c r="BJ118" s="123">
        <f>B118/B126</f>
        <v>6.5198951264651445E-2</v>
      </c>
      <c r="BK118" s="124">
        <f t="shared" ref="BK118" si="666">C118/C126</f>
        <v>9.7638994668697646E-2</v>
      </c>
      <c r="BL118" s="125">
        <f t="shared" ref="BL118" si="667">D118/D126</f>
        <v>4.4438968293083622E-2</v>
      </c>
      <c r="BM118" s="126">
        <f t="shared" ref="BM118" si="668">E118/E126</f>
        <v>9.4030465212021408E-2</v>
      </c>
      <c r="BN118" s="123">
        <f t="shared" ref="BN118" si="669">F118/F126</f>
        <v>4.0840317014902733E-2</v>
      </c>
      <c r="BO118" s="124">
        <f t="shared" ref="BO118" si="670">G118/G126</f>
        <v>0.10203644158628082</v>
      </c>
      <c r="BP118" s="125">
        <f t="shared" ref="BP118" si="671">H118/H126</f>
        <v>5.4028335800380634E-2</v>
      </c>
      <c r="BQ118" s="126">
        <f t="shared" ref="BQ118" si="672">I118/I126</f>
        <v>0.10115558128875057</v>
      </c>
      <c r="BR118" s="123">
        <f t="shared" ref="BR118" si="673">J118/J126</f>
        <v>7.6746647847565283E-2</v>
      </c>
      <c r="BS118" s="124">
        <f t="shared" ref="BS118" si="674">K118/K126</f>
        <v>3.7309923185452266E-2</v>
      </c>
      <c r="BT118" s="125">
        <f t="shared" ref="BT118" si="675">L118/L126</f>
        <v>9.6186239364229251E-2</v>
      </c>
      <c r="BU118" s="123">
        <f t="shared" ref="BU118" si="676">M118/M126</f>
        <v>4.0996749729144098E-2</v>
      </c>
      <c r="BV118" s="127">
        <f t="shared" ref="BV118" si="677">N118/N126</f>
        <v>7.8189607931051661E-2</v>
      </c>
      <c r="BW118" s="128">
        <f t="shared" ref="BW118" si="678">O118/O126</f>
        <v>5.9151644228087524E-2</v>
      </c>
      <c r="BX118" s="123">
        <f t="shared" ref="BX118" si="679">P118/P126</f>
        <v>6.169500847962598E-2</v>
      </c>
      <c r="BY118" s="124">
        <f t="shared" ref="BY118" si="680">Q118/Q126</f>
        <v>7.5741302825122578E-2</v>
      </c>
      <c r="BZ118" s="125">
        <f t="shared" ref="BZ118" si="681">R118/R126</f>
        <v>5.871188156396305E-2</v>
      </c>
      <c r="CA118" s="126">
        <f t="shared" ref="CA118" si="682">S118/S126</f>
        <v>7.6286362370169919E-2</v>
      </c>
      <c r="CB118" s="123">
        <f t="shared" ref="CB118" si="683">T118/T126</f>
        <v>7.4999999999999997E-2</v>
      </c>
      <c r="CC118" s="124">
        <f t="shared" ref="CC118" si="684">U118/U126</f>
        <v>4.0243271221532088E-2</v>
      </c>
      <c r="CD118" s="125">
        <f t="shared" ref="CD118" si="685">V118/V126</f>
        <v>0.1059205390525494</v>
      </c>
      <c r="CE118" s="126">
        <f t="shared" ref="CE118" si="686">W118/W126</f>
        <v>5.8418480675255444E-2</v>
      </c>
      <c r="CF118" s="123">
        <f t="shared" ref="CF118" si="687">X118/X126</f>
        <v>6.7592592592592593E-2</v>
      </c>
      <c r="CG118" s="124">
        <f t="shared" ref="CG118" si="688">Y118/Y126</f>
        <v>6.2796113386332605E-2</v>
      </c>
      <c r="CH118" s="125">
        <f t="shared" ref="CH118" si="689">Z118/Z126</f>
        <v>6.251281525527988E-2</v>
      </c>
      <c r="CI118" s="123">
        <f t="shared" ref="CI118" si="690">AA118/AA126</f>
        <v>8.3482987914381399E-2</v>
      </c>
      <c r="CJ118" s="129">
        <f t="shared" ref="CJ118" si="691">AB118/AB126</f>
        <v>6.7677400709830138E-2</v>
      </c>
      <c r="CK118" s="130">
        <f t="shared" ref="CK118" si="692">AC118/AC126</f>
        <v>7.6366609232653357E-2</v>
      </c>
    </row>
    <row r="119" spans="1:89" x14ac:dyDescent="0.2">
      <c r="A119" s="131" t="s">
        <v>33</v>
      </c>
      <c r="B119" s="184">
        <v>1303</v>
      </c>
      <c r="C119" s="168">
        <v>1620</v>
      </c>
      <c r="D119" s="169">
        <v>423</v>
      </c>
      <c r="E119" s="170">
        <v>642</v>
      </c>
      <c r="F119" s="167">
        <v>979</v>
      </c>
      <c r="G119" s="171">
        <v>1555</v>
      </c>
      <c r="H119" s="169">
        <v>1745</v>
      </c>
      <c r="I119" s="170">
        <v>2518</v>
      </c>
      <c r="J119" s="167">
        <v>378</v>
      </c>
      <c r="K119" s="168">
        <v>118</v>
      </c>
      <c r="L119" s="169">
        <v>1401</v>
      </c>
      <c r="M119" s="167">
        <v>894</v>
      </c>
      <c r="N119" s="172">
        <v>2038</v>
      </c>
      <c r="O119" s="185">
        <v>2057</v>
      </c>
      <c r="P119" s="167">
        <v>859</v>
      </c>
      <c r="Q119" s="168">
        <v>1428</v>
      </c>
      <c r="R119" s="169">
        <v>1096</v>
      </c>
      <c r="S119" s="170">
        <v>1425</v>
      </c>
      <c r="T119" s="167">
        <v>324</v>
      </c>
      <c r="U119" s="171">
        <v>293</v>
      </c>
      <c r="V119" s="169">
        <v>1779</v>
      </c>
      <c r="W119" s="186">
        <v>1327</v>
      </c>
      <c r="X119" s="167">
        <v>805</v>
      </c>
      <c r="Y119" s="171">
        <v>540</v>
      </c>
      <c r="Z119" s="169">
        <v>1962</v>
      </c>
      <c r="AA119" s="167">
        <v>2088</v>
      </c>
      <c r="AB119" s="149">
        <f t="shared" si="255"/>
        <v>15092</v>
      </c>
      <c r="AC119" s="150">
        <f t="shared" si="256"/>
        <v>16505</v>
      </c>
      <c r="BI119" s="131" t="s">
        <v>33</v>
      </c>
      <c r="BJ119" s="123">
        <f>B119/B126</f>
        <v>5.0239049969154841E-2</v>
      </c>
      <c r="BK119" s="124">
        <f t="shared" ref="BK119" si="693">C119/C126</f>
        <v>6.1690784463061692E-2</v>
      </c>
      <c r="BL119" s="125">
        <f t="shared" ref="BL119" si="694">D119/D126</f>
        <v>3.4746180384425826E-2</v>
      </c>
      <c r="BM119" s="126">
        <f t="shared" ref="BM119" si="695">E119/E126</f>
        <v>5.2861259777686291E-2</v>
      </c>
      <c r="BN119" s="123">
        <f t="shared" ref="BN119" si="696">F119/F126</f>
        <v>3.7124113609646958E-2</v>
      </c>
      <c r="BO119" s="124">
        <f t="shared" ref="BO119" si="697">G119/G126</f>
        <v>6.6666666666666666E-2</v>
      </c>
      <c r="BP119" s="125">
        <f t="shared" ref="BP119" si="698">H119/H126</f>
        <v>4.6124973567350389E-2</v>
      </c>
      <c r="BQ119" s="126">
        <f t="shared" ref="BQ119" si="699">I119/I126</f>
        <v>6.0746423487973752E-2</v>
      </c>
      <c r="BR119" s="123">
        <f t="shared" ref="BR119" si="700">J119/J126</f>
        <v>6.6690190543401556E-2</v>
      </c>
      <c r="BS119" s="124">
        <f t="shared" ref="BS119" si="701">K119/K126</f>
        <v>1.8498197209593979E-2</v>
      </c>
      <c r="BT119" s="125">
        <f t="shared" ref="BT119" si="702">L119/L126</f>
        <v>6.0510516995637711E-2</v>
      </c>
      <c r="BU119" s="123">
        <f t="shared" ref="BU119" si="703">M119/M126</f>
        <v>3.874322860238353E-2</v>
      </c>
      <c r="BV119" s="127">
        <f t="shared" ref="BV119" si="704">N119/N126</f>
        <v>5.0764708812833161E-2</v>
      </c>
      <c r="BW119" s="128">
        <f t="shared" ref="BW119" si="705">O119/O126</f>
        <v>5.2153850054511799E-2</v>
      </c>
      <c r="BX119" s="123">
        <f t="shared" ref="BX119" si="706">P119/P126</f>
        <v>3.9372966035660262E-2</v>
      </c>
      <c r="BY119" s="124">
        <f t="shared" ref="BY119" si="707">Q119/Q126</f>
        <v>6.6682232080317538E-2</v>
      </c>
      <c r="BZ119" s="125">
        <f t="shared" ref="BZ119" si="708">R119/R126</f>
        <v>4.6227171116453671E-2</v>
      </c>
      <c r="CA119" s="126">
        <f t="shared" ref="CA119" si="709">S119/S126</f>
        <v>5.6707389868279674E-2</v>
      </c>
      <c r="CB119" s="123">
        <f t="shared" ref="CB119" si="710">T119/T126</f>
        <v>4.4505494505494507E-2</v>
      </c>
      <c r="CC119" s="124">
        <f t="shared" ref="CC119" si="711">U119/U126</f>
        <v>3.791407867494824E-2</v>
      </c>
      <c r="CD119" s="125">
        <f t="shared" ref="CD119" si="712">V119/V126</f>
        <v>7.3092567484284485E-2</v>
      </c>
      <c r="CE119" s="126">
        <f t="shared" ref="CE119" si="713">W119/W126</f>
        <v>4.9126314230712273E-2</v>
      </c>
      <c r="CF119" s="123">
        <f t="shared" ref="CF119" si="714">X119/X126</f>
        <v>3.9230019493177386E-2</v>
      </c>
      <c r="CG119" s="124">
        <f t="shared" ref="CG119" si="715">Y119/Y126</f>
        <v>4.3363045049385693E-2</v>
      </c>
      <c r="CH119" s="125">
        <f t="shared" ref="CH119" si="716">Z119/Z126</f>
        <v>5.0287061718269431E-2</v>
      </c>
      <c r="CI119" s="123">
        <f t="shared" ref="CI119" si="717">AA119/AA126</f>
        <v>5.0672232199194291E-2</v>
      </c>
      <c r="CJ119" s="129">
        <f t="shared" ref="CJ119" si="718">AB119/AB126</f>
        <v>4.9006205331194534E-2</v>
      </c>
      <c r="CK119" s="130">
        <f t="shared" ref="CK119" si="719">AC119/AC126</f>
        <v>5.3758887886417452E-2</v>
      </c>
    </row>
    <row r="120" spans="1:89" x14ac:dyDescent="0.2">
      <c r="A120" s="139" t="s">
        <v>34</v>
      </c>
      <c r="B120" s="181">
        <v>420</v>
      </c>
      <c r="C120" s="175">
        <v>957</v>
      </c>
      <c r="D120" s="176">
        <v>187</v>
      </c>
      <c r="E120" s="177">
        <v>505</v>
      </c>
      <c r="F120" s="174">
        <v>444</v>
      </c>
      <c r="G120" s="178">
        <v>1091</v>
      </c>
      <c r="H120" s="176">
        <v>865</v>
      </c>
      <c r="I120" s="177">
        <v>1803</v>
      </c>
      <c r="J120" s="174">
        <v>147</v>
      </c>
      <c r="K120" s="175">
        <v>81</v>
      </c>
      <c r="L120" s="176">
        <v>898</v>
      </c>
      <c r="M120" s="174">
        <v>593</v>
      </c>
      <c r="N120" s="179">
        <v>1736</v>
      </c>
      <c r="O120" s="182">
        <v>1485</v>
      </c>
      <c r="P120" s="174">
        <v>551</v>
      </c>
      <c r="Q120" s="175">
        <v>933</v>
      </c>
      <c r="R120" s="176">
        <v>828</v>
      </c>
      <c r="S120" s="177">
        <v>1120</v>
      </c>
      <c r="T120" s="174">
        <v>148</v>
      </c>
      <c r="U120" s="178">
        <v>218</v>
      </c>
      <c r="V120" s="176">
        <v>1367</v>
      </c>
      <c r="W120" s="183">
        <v>884</v>
      </c>
      <c r="X120" s="174">
        <v>514</v>
      </c>
      <c r="Y120" s="178">
        <v>459</v>
      </c>
      <c r="Z120" s="176">
        <v>1182</v>
      </c>
      <c r="AA120" s="174">
        <v>1592</v>
      </c>
      <c r="AB120" s="149">
        <f t="shared" si="255"/>
        <v>9287</v>
      </c>
      <c r="AC120" s="150">
        <f t="shared" si="256"/>
        <v>11721</v>
      </c>
      <c r="BI120" s="139" t="s">
        <v>34</v>
      </c>
      <c r="BJ120" s="123">
        <f>B120/B126</f>
        <v>1.6193707587908699E-2</v>
      </c>
      <c r="BK120" s="124">
        <f t="shared" ref="BK120" si="720">C120/C126</f>
        <v>3.6443259710586443E-2</v>
      </c>
      <c r="BL120" s="125">
        <f t="shared" ref="BL120" si="721">D120/D126</f>
        <v>1.5360604567110235E-2</v>
      </c>
      <c r="BM120" s="126">
        <f t="shared" ref="BM120" si="722">E120/E126</f>
        <v>4.1580897488678471E-2</v>
      </c>
      <c r="BN120" s="123">
        <f t="shared" ref="BN120" si="723">F120/F126</f>
        <v>1.6836676652383298E-2</v>
      </c>
      <c r="BO120" s="124">
        <f t="shared" ref="BO120" si="724">G120/G126</f>
        <v>4.6773847802786712E-2</v>
      </c>
      <c r="BP120" s="125">
        <f t="shared" ref="BP120" si="725">H120/H126</f>
        <v>2.2864241911609219E-2</v>
      </c>
      <c r="BQ120" s="126">
        <f t="shared" ref="BQ120" si="726">I120/I126</f>
        <v>4.3497141202866033E-2</v>
      </c>
      <c r="BR120" s="123">
        <f t="shared" ref="BR120" si="727">J120/J126</f>
        <v>2.5935074100211716E-2</v>
      </c>
      <c r="BS120" s="124">
        <f t="shared" ref="BS120" si="728">K120/K126</f>
        <v>1.2697915033704342E-2</v>
      </c>
      <c r="BT120" s="125">
        <f t="shared" ref="BT120" si="729">L120/L126</f>
        <v>3.8785470565369497E-2</v>
      </c>
      <c r="BU120" s="123">
        <f t="shared" ref="BU120" si="730">M120/M126</f>
        <v>2.5698808234019502E-2</v>
      </c>
      <c r="BV120" s="127">
        <f t="shared" ref="BV120" si="731">N120/N126</f>
        <v>4.3242166093757785E-2</v>
      </c>
      <c r="BW120" s="128">
        <f t="shared" ref="BW120" si="732">O120/O126</f>
        <v>3.7651175173043283E-2</v>
      </c>
      <c r="BX120" s="123">
        <f t="shared" ref="BX120" si="733">P120/P126</f>
        <v>2.5255534674794886E-2</v>
      </c>
      <c r="BY120" s="124">
        <f t="shared" ref="BY120" si="734">Q120/Q126</f>
        <v>4.3567592808778893E-2</v>
      </c>
      <c r="BZ120" s="125">
        <f t="shared" ref="BZ120" si="735">R120/R126</f>
        <v>3.4923446792357329E-2</v>
      </c>
      <c r="CA120" s="126">
        <f t="shared" ref="CA120" si="736">S120/S126</f>
        <v>4.4570018703489991E-2</v>
      </c>
      <c r="CB120" s="123">
        <f t="shared" ref="CB120" si="737">T120/T126</f>
        <v>2.032967032967033E-2</v>
      </c>
      <c r="CC120" s="124">
        <f t="shared" ref="CC120" si="738">U120/U126</f>
        <v>2.820910973084886E-2</v>
      </c>
      <c r="CD120" s="125">
        <f t="shared" ref="CD120" si="739">V120/V126</f>
        <v>5.6165002670610954E-2</v>
      </c>
      <c r="CE120" s="126">
        <f t="shared" ref="CE120" si="740">W120/W126</f>
        <v>3.2726195764845256E-2</v>
      </c>
      <c r="CF120" s="123">
        <f t="shared" ref="CF120" si="741">X120/X126</f>
        <v>2.5048732943469786E-2</v>
      </c>
      <c r="CG120" s="124">
        <f t="shared" ref="CG120" si="742">Y120/Y126</f>
        <v>3.6858588291977835E-2</v>
      </c>
      <c r="CH120" s="125">
        <f t="shared" ref="CH120" si="743">Z120/Z126</f>
        <v>3.0295263481648554E-2</v>
      </c>
      <c r="CI120" s="123">
        <f t="shared" ref="CI120" si="744">AA120/AA126</f>
        <v>3.8635150220841623E-2</v>
      </c>
      <c r="CJ120" s="129">
        <f t="shared" ref="CJ120" si="745">AB120/AB126</f>
        <v>3.015641590980676E-2</v>
      </c>
      <c r="CK120" s="130">
        <f t="shared" ref="CK120" si="746">AC120/AC126</f>
        <v>3.8176790361508568E-2</v>
      </c>
    </row>
    <row r="121" spans="1:89" x14ac:dyDescent="0.2">
      <c r="A121" s="131" t="s">
        <v>35</v>
      </c>
      <c r="B121" s="184">
        <v>0</v>
      </c>
      <c r="C121" s="168">
        <v>376</v>
      </c>
      <c r="D121" s="169">
        <v>3</v>
      </c>
      <c r="E121" s="170">
        <v>322</v>
      </c>
      <c r="F121" s="167">
        <v>18</v>
      </c>
      <c r="G121" s="171">
        <v>733</v>
      </c>
      <c r="H121" s="169">
        <v>85</v>
      </c>
      <c r="I121" s="170">
        <v>801</v>
      </c>
      <c r="J121" s="167">
        <v>43</v>
      </c>
      <c r="K121" s="168">
        <v>30</v>
      </c>
      <c r="L121" s="169">
        <v>565</v>
      </c>
      <c r="M121" s="167">
        <v>121</v>
      </c>
      <c r="N121" s="172">
        <v>463</v>
      </c>
      <c r="O121" s="185">
        <v>232</v>
      </c>
      <c r="P121" s="167">
        <v>123</v>
      </c>
      <c r="Q121" s="168">
        <v>161</v>
      </c>
      <c r="R121" s="169">
        <v>182</v>
      </c>
      <c r="S121" s="170">
        <v>91</v>
      </c>
      <c r="T121" s="167">
        <v>22</v>
      </c>
      <c r="U121" s="171">
        <v>15</v>
      </c>
      <c r="V121" s="169">
        <v>162</v>
      </c>
      <c r="W121" s="186">
        <v>36</v>
      </c>
      <c r="X121" s="167">
        <v>65</v>
      </c>
      <c r="Y121" s="171">
        <v>24</v>
      </c>
      <c r="Z121" s="169">
        <v>72</v>
      </c>
      <c r="AA121" s="167">
        <v>72</v>
      </c>
      <c r="AB121" s="149">
        <f t="shared" si="255"/>
        <v>1803</v>
      </c>
      <c r="AC121" s="150">
        <f t="shared" si="256"/>
        <v>3014</v>
      </c>
      <c r="BI121" s="131" t="s">
        <v>35</v>
      </c>
      <c r="BJ121" s="123">
        <f>B121/B126</f>
        <v>0</v>
      </c>
      <c r="BK121" s="124">
        <f t="shared" ref="BK121" si="747">C121/C126</f>
        <v>1.4318354912414318E-2</v>
      </c>
      <c r="BL121" s="125">
        <f t="shared" ref="BL121" si="748">D121/D126</f>
        <v>2.4642681123706261E-4</v>
      </c>
      <c r="BM121" s="126">
        <f t="shared" ref="BM121" si="749">E121/E126</f>
        <v>2.6512968299711816E-2</v>
      </c>
      <c r="BN121" s="123">
        <f t="shared" ref="BN121" si="750">F121/F126</f>
        <v>6.8256797239391758E-4</v>
      </c>
      <c r="BO121" s="124">
        <f t="shared" ref="BO121" si="751">G121/G126</f>
        <v>3.1425509110396571E-2</v>
      </c>
      <c r="BP121" s="125">
        <f t="shared" ref="BP121" si="752">H121/H126</f>
        <v>2.2467752167477269E-3</v>
      </c>
      <c r="BQ121" s="126">
        <f t="shared" ref="BQ121" si="753">I121/I126</f>
        <v>1.9324021133386406E-2</v>
      </c>
      <c r="BR121" s="123">
        <f t="shared" ref="BR121" si="754">J121/J126</f>
        <v>7.5864502470007061E-3</v>
      </c>
      <c r="BS121" s="124">
        <f t="shared" ref="BS121" si="755">K121/K126</f>
        <v>4.7029314939645711E-3</v>
      </c>
      <c r="BT121" s="125">
        <f t="shared" ref="BT121" si="756">L121/L126</f>
        <v>2.4402885155271455E-2</v>
      </c>
      <c r="BU121" s="123">
        <f t="shared" ref="BU121" si="757">M121/M126</f>
        <v>5.2437703141928497E-3</v>
      </c>
      <c r="BV121" s="127">
        <f t="shared" ref="BV121" si="758">N121/N126</f>
        <v>1.1532904897125492E-2</v>
      </c>
      <c r="BW121" s="128">
        <f t="shared" ref="BW121" si="759">O121/O126</f>
        <v>5.8822037980781417E-3</v>
      </c>
      <c r="BX121" s="123">
        <f t="shared" ref="BX121" si="760">P121/P126</f>
        <v>5.6378053811248106E-3</v>
      </c>
      <c r="BY121" s="124">
        <f t="shared" ref="BY121" si="761">Q121/Q126</f>
        <v>7.5180947933691337E-3</v>
      </c>
      <c r="BZ121" s="125">
        <f t="shared" ref="BZ121" si="762">R121/R126</f>
        <v>7.6764098021848241E-3</v>
      </c>
      <c r="CA121" s="126">
        <f t="shared" ref="CA121" si="763">S121/S126</f>
        <v>3.6213140196585617E-3</v>
      </c>
      <c r="CB121" s="123">
        <f t="shared" ref="CB121" si="764">T121/T126</f>
        <v>3.0219780219780221E-3</v>
      </c>
      <c r="CC121" s="124">
        <f t="shared" ref="CC121" si="765">U121/U126</f>
        <v>1.9409937888198758E-3</v>
      </c>
      <c r="CD121" s="125">
        <f t="shared" ref="CD121" si="766">V121/V126</f>
        <v>6.6559842228522126E-3</v>
      </c>
      <c r="CE121" s="126">
        <f t="shared" ref="CE121" si="767">W121/W126</f>
        <v>1.3327410039982231E-3</v>
      </c>
      <c r="CF121" s="123">
        <f t="shared" ref="CF121" si="768">X121/X126</f>
        <v>3.1676413255360622E-3</v>
      </c>
      <c r="CG121" s="124">
        <f t="shared" ref="CG121" si="769">Y121/Y126</f>
        <v>1.927246446639364E-3</v>
      </c>
      <c r="CH121" s="125">
        <f t="shared" ref="CH121" si="770">Z121/Z126</f>
        <v>1.8453967603034652E-3</v>
      </c>
      <c r="CI121" s="123">
        <f t="shared" ref="CI121" si="771">AA121/AA126</f>
        <v>1.7473183516963549E-3</v>
      </c>
      <c r="CJ121" s="129">
        <f t="shared" ref="CJ121" si="772">AB121/AB126</f>
        <v>5.8546374378573912E-3</v>
      </c>
      <c r="CK121" s="130">
        <f t="shared" ref="CK121" si="773">AC121/AC126</f>
        <v>9.8169820108853206E-3</v>
      </c>
    </row>
    <row r="122" spans="1:89" x14ac:dyDescent="0.2">
      <c r="A122" s="139" t="s">
        <v>36</v>
      </c>
      <c r="B122" s="181"/>
      <c r="C122" s="175"/>
      <c r="D122" s="176"/>
      <c r="E122" s="177"/>
      <c r="F122" s="174"/>
      <c r="G122" s="178"/>
      <c r="H122" s="176"/>
      <c r="I122" s="177"/>
      <c r="J122" s="174"/>
      <c r="K122" s="178"/>
      <c r="L122" s="176"/>
      <c r="M122" s="174"/>
      <c r="N122" s="179"/>
      <c r="O122" s="182"/>
      <c r="P122" s="174"/>
      <c r="Q122" s="178"/>
      <c r="R122" s="176"/>
      <c r="S122" s="177"/>
      <c r="T122" s="174"/>
      <c r="U122" s="178"/>
      <c r="V122" s="176"/>
      <c r="W122" s="177"/>
      <c r="X122" s="174"/>
      <c r="Y122" s="178"/>
      <c r="Z122" s="176"/>
      <c r="AA122" s="174"/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25936</v>
      </c>
      <c r="C126" s="1">
        <f t="shared" ref="C126" si="885">SUM(C103:C125)</f>
        <v>26260</v>
      </c>
      <c r="D126" s="14">
        <f t="shared" ref="D126" si="886">SUM(D103:D125)</f>
        <v>12174</v>
      </c>
      <c r="E126" s="1">
        <f t="shared" ref="E126" si="887">SUM(E103:E125)</f>
        <v>12145</v>
      </c>
      <c r="F126" s="14">
        <f t="shared" ref="F126" si="888">SUM(F103:F125)</f>
        <v>26371</v>
      </c>
      <c r="G126" s="1">
        <f t="shared" ref="G126" si="889">SUM(G103:G125)</f>
        <v>23325</v>
      </c>
      <c r="H126" s="14">
        <f t="shared" ref="H126" si="890">SUM(H103:H125)</f>
        <v>37832</v>
      </c>
      <c r="I126" s="1">
        <f t="shared" ref="I126" si="891">SUM(I103:I125)</f>
        <v>41451</v>
      </c>
      <c r="J126" s="14">
        <f t="shared" ref="J126" si="892">SUM(J103:J125)</f>
        <v>5668</v>
      </c>
      <c r="K126" s="1">
        <f t="shared" ref="K126" si="893">SUM(K103:K125)</f>
        <v>6379</v>
      </c>
      <c r="L126" s="14">
        <f t="shared" ref="L126" si="894">SUM(L103:L125)</f>
        <v>23153</v>
      </c>
      <c r="M126" s="1">
        <f t="shared" ref="M126" si="895">SUM(M103:M125)</f>
        <v>23075</v>
      </c>
      <c r="N126" s="14">
        <f t="shared" ref="N126" si="896">SUM(N103:N125)</f>
        <v>40146</v>
      </c>
      <c r="O126" s="1">
        <f t="shared" ref="O126" si="897">SUM(O103:O125)</f>
        <v>39441</v>
      </c>
      <c r="P126" s="14">
        <f t="shared" ref="P126" si="898">SUM(P103:P125)</f>
        <v>21817</v>
      </c>
      <c r="Q126" s="1">
        <f t="shared" ref="Q126" si="899">SUM(Q103:Q125)</f>
        <v>21415</v>
      </c>
      <c r="R126" s="14">
        <f t="shared" ref="R126" si="900">SUM(R103:R125)</f>
        <v>23709</v>
      </c>
      <c r="S126" s="1">
        <f t="shared" ref="S126" si="901">SUM(S103:S125)</f>
        <v>25129</v>
      </c>
      <c r="T126" s="14">
        <f t="shared" ref="T126" si="902">SUM(T103:T125)</f>
        <v>7280</v>
      </c>
      <c r="U126" s="1">
        <f t="shared" ref="U126" si="903">SUM(U103:U125)</f>
        <v>7728</v>
      </c>
      <c r="V126" s="14">
        <f t="shared" ref="V126" si="904">SUM(V103:V125)</f>
        <v>24339</v>
      </c>
      <c r="W126" s="1">
        <f t="shared" ref="W126" si="905">SUM(W103:W125)</f>
        <v>27012</v>
      </c>
      <c r="X126" s="14">
        <f t="shared" ref="X126" si="906">SUM(X103:X125)</f>
        <v>20520</v>
      </c>
      <c r="Y126" s="1">
        <f t="shared" ref="Y126" si="907">SUM(Y103:Y125)</f>
        <v>12453</v>
      </c>
      <c r="Z126" s="14">
        <f t="shared" ref="Z126" si="908">SUM(Z103:Z125)</f>
        <v>39016</v>
      </c>
      <c r="AA126" s="1">
        <f t="shared" ref="AA126" si="909">SUM(AA103:AA125)</f>
        <v>41206</v>
      </c>
      <c r="AB126" s="153">
        <f t="shared" ref="AB126:AC126" si="910">SUM(AB102:AB125)</f>
        <v>307961</v>
      </c>
      <c r="AC126" s="154">
        <f t="shared" si="910"/>
        <v>307019</v>
      </c>
      <c r="BI126" s="221" t="s">
        <v>13</v>
      </c>
      <c r="BJ126" s="147">
        <f>SUM(BJ102:BJ125)</f>
        <v>1</v>
      </c>
      <c r="BK126" s="148">
        <f t="shared" ref="BK126:CK126" si="911">SUM(BK102:BK125)</f>
        <v>1.0000000000000002</v>
      </c>
      <c r="BL126" s="147">
        <f t="shared" si="911"/>
        <v>1</v>
      </c>
      <c r="BM126" s="148">
        <f t="shared" si="911"/>
        <v>1</v>
      </c>
      <c r="BN126" s="147">
        <f t="shared" si="911"/>
        <v>1</v>
      </c>
      <c r="BO126" s="148">
        <f t="shared" si="911"/>
        <v>0.99999999999999989</v>
      </c>
      <c r="BP126" s="147">
        <f t="shared" si="911"/>
        <v>0.99999999999999989</v>
      </c>
      <c r="BQ126" s="148">
        <f t="shared" si="911"/>
        <v>1</v>
      </c>
      <c r="BR126" s="147">
        <f t="shared" si="911"/>
        <v>0.99999999999999978</v>
      </c>
      <c r="BS126" s="148">
        <f t="shared" si="911"/>
        <v>0.99999999999999989</v>
      </c>
      <c r="BT126" s="147">
        <f t="shared" si="911"/>
        <v>1</v>
      </c>
      <c r="BU126" s="148">
        <f t="shared" si="911"/>
        <v>1</v>
      </c>
      <c r="BV126" s="147">
        <f t="shared" si="911"/>
        <v>0.99999999999999989</v>
      </c>
      <c r="BW126" s="148">
        <f t="shared" si="911"/>
        <v>1</v>
      </c>
      <c r="BX126" s="147">
        <f t="shared" si="911"/>
        <v>1</v>
      </c>
      <c r="BY126" s="148">
        <f t="shared" si="911"/>
        <v>1</v>
      </c>
      <c r="BZ126" s="147">
        <f t="shared" si="911"/>
        <v>1</v>
      </c>
      <c r="CA126" s="148">
        <f t="shared" si="911"/>
        <v>1</v>
      </c>
      <c r="CB126" s="147">
        <f t="shared" si="911"/>
        <v>1</v>
      </c>
      <c r="CC126" s="148">
        <f t="shared" si="911"/>
        <v>1</v>
      </c>
      <c r="CD126" s="147">
        <f t="shared" si="911"/>
        <v>1</v>
      </c>
      <c r="CE126" s="148">
        <f t="shared" si="911"/>
        <v>1</v>
      </c>
      <c r="CF126" s="147">
        <f t="shared" si="911"/>
        <v>1</v>
      </c>
      <c r="CG126" s="148">
        <f t="shared" si="911"/>
        <v>1.0000000000000002</v>
      </c>
      <c r="CH126" s="147">
        <f t="shared" si="911"/>
        <v>0.99999999999999989</v>
      </c>
      <c r="CI126" s="148">
        <f t="shared" si="911"/>
        <v>1</v>
      </c>
      <c r="CJ126" s="147">
        <f t="shared" si="911"/>
        <v>1</v>
      </c>
      <c r="CK126" s="148">
        <f t="shared" si="911"/>
        <v>1</v>
      </c>
    </row>
    <row r="127" spans="1:89" ht="13.5" thickTop="1" x14ac:dyDescent="0.2">
      <c r="A127" s="165"/>
    </row>
    <row r="129" spans="1:89" x14ac:dyDescent="0.2">
      <c r="A129" s="278">
        <f>+A98+1</f>
        <v>44778</v>
      </c>
      <c r="B129" s="278"/>
      <c r="C129" s="278"/>
      <c r="D129" s="278"/>
      <c r="BI129" s="277">
        <f>+BI98+1</f>
        <v>44778</v>
      </c>
      <c r="BJ129" s="277"/>
      <c r="BK129" s="277"/>
      <c r="BL129" s="277"/>
    </row>
    <row r="130" spans="1:89" ht="13.5" thickBot="1" x14ac:dyDescent="0.25">
      <c r="AE130" t="s">
        <v>84</v>
      </c>
    </row>
    <row r="131" spans="1:89" ht="14.25" thickTop="1" thickBot="1" x14ac:dyDescent="0.25">
      <c r="A131" s="275" t="s">
        <v>0</v>
      </c>
      <c r="B131" s="269" t="s">
        <v>1</v>
      </c>
      <c r="C131" s="270"/>
      <c r="D131" s="269" t="s">
        <v>2</v>
      </c>
      <c r="E131" s="270"/>
      <c r="F131" s="269" t="s">
        <v>3</v>
      </c>
      <c r="G131" s="270"/>
      <c r="H131" s="269" t="s">
        <v>4</v>
      </c>
      <c r="I131" s="270"/>
      <c r="J131" s="269" t="s">
        <v>5</v>
      </c>
      <c r="K131" s="270"/>
      <c r="L131" s="269" t="s">
        <v>6</v>
      </c>
      <c r="M131" s="270"/>
      <c r="N131" s="269" t="s">
        <v>7</v>
      </c>
      <c r="O131" s="270"/>
      <c r="P131" s="269" t="s">
        <v>8</v>
      </c>
      <c r="Q131" s="270"/>
      <c r="R131" s="269" t="s">
        <v>9</v>
      </c>
      <c r="S131" s="270"/>
      <c r="T131" s="269" t="s">
        <v>10</v>
      </c>
      <c r="U131" s="270"/>
      <c r="V131" s="269" t="s">
        <v>11</v>
      </c>
      <c r="W131" s="270"/>
      <c r="X131" s="269" t="s">
        <v>12</v>
      </c>
      <c r="Y131" s="270"/>
      <c r="Z131" s="271" t="s">
        <v>40</v>
      </c>
      <c r="AA131" s="272"/>
      <c r="AB131" s="273" t="s">
        <v>41</v>
      </c>
      <c r="AC131" s="274"/>
      <c r="AE131" s="275" t="s">
        <v>0</v>
      </c>
      <c r="AF131" s="269" t="s">
        <v>1</v>
      </c>
      <c r="AG131" s="270"/>
      <c r="AH131" s="269" t="s">
        <v>2</v>
      </c>
      <c r="AI131" s="270"/>
      <c r="AJ131" s="269" t="s">
        <v>3</v>
      </c>
      <c r="AK131" s="270"/>
      <c r="AL131" s="269" t="s">
        <v>4</v>
      </c>
      <c r="AM131" s="270"/>
      <c r="AN131" s="269" t="s">
        <v>5</v>
      </c>
      <c r="AO131" s="270"/>
      <c r="AP131" s="269" t="s">
        <v>6</v>
      </c>
      <c r="AQ131" s="270"/>
      <c r="AR131" s="269" t="s">
        <v>7</v>
      </c>
      <c r="AS131" s="270"/>
      <c r="AT131" s="269" t="s">
        <v>8</v>
      </c>
      <c r="AU131" s="270"/>
      <c r="AV131" s="269" t="s">
        <v>9</v>
      </c>
      <c r="AW131" s="270"/>
      <c r="AX131" s="269" t="s">
        <v>10</v>
      </c>
      <c r="AY131" s="270"/>
      <c r="AZ131" s="269" t="s">
        <v>11</v>
      </c>
      <c r="BA131" s="270"/>
      <c r="BB131" s="269" t="s">
        <v>12</v>
      </c>
      <c r="BC131" s="270"/>
      <c r="BD131" s="271" t="s">
        <v>40</v>
      </c>
      <c r="BE131" s="272"/>
      <c r="BF131" s="273" t="s">
        <v>41</v>
      </c>
      <c r="BG131" s="274"/>
      <c r="BI131" s="275" t="s">
        <v>0</v>
      </c>
      <c r="BJ131" s="269" t="s">
        <v>1</v>
      </c>
      <c r="BK131" s="270"/>
      <c r="BL131" s="269" t="s">
        <v>2</v>
      </c>
      <c r="BM131" s="270"/>
      <c r="BN131" s="269" t="s">
        <v>3</v>
      </c>
      <c r="BO131" s="270"/>
      <c r="BP131" s="269" t="s">
        <v>4</v>
      </c>
      <c r="BQ131" s="270"/>
      <c r="BR131" s="269" t="s">
        <v>5</v>
      </c>
      <c r="BS131" s="270"/>
      <c r="BT131" s="269" t="s">
        <v>6</v>
      </c>
      <c r="BU131" s="270"/>
      <c r="BV131" s="269" t="s">
        <v>7</v>
      </c>
      <c r="BW131" s="270"/>
      <c r="BX131" s="269" t="s">
        <v>8</v>
      </c>
      <c r="BY131" s="270"/>
      <c r="BZ131" s="269" t="s">
        <v>9</v>
      </c>
      <c r="CA131" s="270"/>
      <c r="CB131" s="269" t="s">
        <v>10</v>
      </c>
      <c r="CC131" s="270"/>
      <c r="CD131" s="269" t="s">
        <v>11</v>
      </c>
      <c r="CE131" s="270"/>
      <c r="CF131" s="269" t="s">
        <v>12</v>
      </c>
      <c r="CG131" s="270"/>
      <c r="CH131" s="271" t="s">
        <v>40</v>
      </c>
      <c r="CI131" s="272"/>
      <c r="CJ131" s="269" t="s">
        <v>41</v>
      </c>
      <c r="CK131" s="270"/>
    </row>
    <row r="132" spans="1:89" ht="15" thickTop="1" thickBot="1" x14ac:dyDescent="0.3">
      <c r="A132" s="276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76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76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2887</v>
      </c>
      <c r="AG133" s="164">
        <f t="shared" ref="AG133:AV134" si="912">SUMIF($A$9:$A$32,$AE133,C$133:C$156)</f>
        <v>1109</v>
      </c>
      <c r="AH133" s="121">
        <f t="shared" si="912"/>
        <v>1060</v>
      </c>
      <c r="AI133" s="159">
        <f t="shared" si="912"/>
        <v>916</v>
      </c>
      <c r="AJ133" s="120">
        <f t="shared" si="912"/>
        <v>2424</v>
      </c>
      <c r="AK133" s="122">
        <f t="shared" si="912"/>
        <v>1386</v>
      </c>
      <c r="AL133" s="121">
        <f t="shared" si="912"/>
        <v>3532</v>
      </c>
      <c r="AM133" s="159">
        <f t="shared" si="912"/>
        <v>2313</v>
      </c>
      <c r="AN133" s="120">
        <f t="shared" si="912"/>
        <v>218</v>
      </c>
      <c r="AO133" s="122">
        <f t="shared" si="912"/>
        <v>949</v>
      </c>
      <c r="AP133" s="121">
        <f t="shared" si="912"/>
        <v>1061</v>
      </c>
      <c r="AQ133" s="120">
        <f t="shared" si="912"/>
        <v>2943</v>
      </c>
      <c r="AR133" s="158">
        <f t="shared" si="912"/>
        <v>2840</v>
      </c>
      <c r="AS133" s="160">
        <f t="shared" si="912"/>
        <v>3863</v>
      </c>
      <c r="AT133" s="120">
        <f t="shared" si="912"/>
        <v>1980</v>
      </c>
      <c r="AU133" s="122">
        <f t="shared" si="912"/>
        <v>1919</v>
      </c>
      <c r="AV133" s="121">
        <f t="shared" si="912"/>
        <v>2407</v>
      </c>
      <c r="AW133" s="159">
        <f t="shared" ref="AW133:BE134" si="913">SUMIF($A$9:$A$32,$AE133,S$133:S$156)</f>
        <v>1774</v>
      </c>
      <c r="AX133" s="120">
        <f t="shared" si="913"/>
        <v>318</v>
      </c>
      <c r="AY133" s="122">
        <f t="shared" si="913"/>
        <v>1309</v>
      </c>
      <c r="AZ133" s="121">
        <f t="shared" si="913"/>
        <v>1117</v>
      </c>
      <c r="BA133" s="159">
        <f t="shared" si="913"/>
        <v>2682</v>
      </c>
      <c r="BB133" s="120">
        <f t="shared" si="913"/>
        <v>1718</v>
      </c>
      <c r="BC133" s="122">
        <f t="shared" si="913"/>
        <v>1588</v>
      </c>
      <c r="BD133" s="21">
        <f t="shared" si="913"/>
        <v>3467</v>
      </c>
      <c r="BE133" s="163">
        <f t="shared" si="913"/>
        <v>2410</v>
      </c>
      <c r="BF133" s="149">
        <f>AF133+AH133+AJ133+AL133+AN133+AP133+AR133+AT133+AV133+AX133+AZ133+BB133+BD133</f>
        <v>25029</v>
      </c>
      <c r="BG133" s="150">
        <f>AG133+AI133+AK133+AM133+AO133+AQ133+AS133+AU133+AW133+AY133+BA133+BC133+BE133</f>
        <v>25161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221</v>
      </c>
      <c r="C134" s="168">
        <v>0</v>
      </c>
      <c r="D134" s="169">
        <v>196</v>
      </c>
      <c r="E134" s="170">
        <v>1</v>
      </c>
      <c r="F134" s="167">
        <v>390</v>
      </c>
      <c r="G134" s="171">
        <v>7</v>
      </c>
      <c r="H134" s="169">
        <v>348</v>
      </c>
      <c r="I134" s="170">
        <v>35</v>
      </c>
      <c r="J134" s="167">
        <v>5</v>
      </c>
      <c r="K134" s="171">
        <v>21</v>
      </c>
      <c r="L134" s="169">
        <v>50</v>
      </c>
      <c r="M134" s="167">
        <v>74</v>
      </c>
      <c r="N134" s="172">
        <v>183</v>
      </c>
      <c r="O134" s="173">
        <v>100</v>
      </c>
      <c r="P134" s="167">
        <v>64</v>
      </c>
      <c r="Q134" s="171">
        <v>44</v>
      </c>
      <c r="R134" s="169">
        <v>38</v>
      </c>
      <c r="S134" s="170">
        <v>55</v>
      </c>
      <c r="T134" s="167">
        <v>1</v>
      </c>
      <c r="U134" s="171">
        <v>19</v>
      </c>
      <c r="V134" s="169">
        <v>17</v>
      </c>
      <c r="W134" s="170">
        <v>78</v>
      </c>
      <c r="X134" s="167">
        <v>6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1519</v>
      </c>
      <c r="AC134" s="150">
        <f t="shared" ref="AC134:AC153" si="942">C134+E134+G134+I134+K134+M134+O134+Q134+S134+U134+W134+Y134+AA134</f>
        <v>434</v>
      </c>
      <c r="AE134" s="226" t="str">
        <f>$AE$10</f>
        <v>08:00 - 08:59</v>
      </c>
      <c r="AF134" s="120">
        <f>SUMIF($A$9:$A$32,$AE134,B$133:B$156)</f>
        <v>2280</v>
      </c>
      <c r="AG134" s="168">
        <f t="shared" si="912"/>
        <v>1030</v>
      </c>
      <c r="AH134" s="169">
        <f t="shared" si="912"/>
        <v>851</v>
      </c>
      <c r="AI134" s="170">
        <f t="shared" si="912"/>
        <v>772</v>
      </c>
      <c r="AJ134" s="167">
        <f t="shared" si="912"/>
        <v>2316</v>
      </c>
      <c r="AK134" s="171">
        <f t="shared" si="912"/>
        <v>1039</v>
      </c>
      <c r="AL134" s="169">
        <f t="shared" si="912"/>
        <v>2943</v>
      </c>
      <c r="AM134" s="170">
        <f t="shared" si="912"/>
        <v>1997</v>
      </c>
      <c r="AN134" s="167">
        <f t="shared" si="912"/>
        <v>177</v>
      </c>
      <c r="AO134" s="171">
        <f t="shared" si="912"/>
        <v>747</v>
      </c>
      <c r="AP134" s="169">
        <f t="shared" si="912"/>
        <v>901</v>
      </c>
      <c r="AQ134" s="167">
        <f t="shared" si="912"/>
        <v>2771</v>
      </c>
      <c r="AR134" s="172">
        <f t="shared" si="912"/>
        <v>2248</v>
      </c>
      <c r="AS134" s="173">
        <f t="shared" si="912"/>
        <v>3222</v>
      </c>
      <c r="AT134" s="167">
        <f t="shared" si="912"/>
        <v>1610</v>
      </c>
      <c r="AU134" s="171">
        <f t="shared" si="912"/>
        <v>1446</v>
      </c>
      <c r="AV134" s="169">
        <f t="shared" si="912"/>
        <v>1938</v>
      </c>
      <c r="AW134" s="170">
        <f t="shared" si="913"/>
        <v>1256</v>
      </c>
      <c r="AX134" s="167">
        <f t="shared" si="913"/>
        <v>228</v>
      </c>
      <c r="AY134" s="171">
        <f t="shared" si="913"/>
        <v>888</v>
      </c>
      <c r="AZ134" s="169">
        <f t="shared" si="913"/>
        <v>817</v>
      </c>
      <c r="BA134" s="170">
        <f t="shared" si="913"/>
        <v>1835</v>
      </c>
      <c r="BB134" s="167">
        <f t="shared" si="913"/>
        <v>1408</v>
      </c>
      <c r="BC134" s="171">
        <f t="shared" si="913"/>
        <v>1304</v>
      </c>
      <c r="BD134" s="169">
        <f t="shared" si="913"/>
        <v>3091</v>
      </c>
      <c r="BE134" s="167">
        <f t="shared" si="913"/>
        <v>1771</v>
      </c>
      <c r="BF134" s="151">
        <f>SUM(AF134,AH134,AJ134,AL134,AN134,AP134,AR134,AT134,AV134,AX134,AZ134,BB134,BD134)</f>
        <v>20808</v>
      </c>
      <c r="BG134" s="152">
        <f>SUM(AG134,AI134,AK134,AM134,AO134,AQ134,AS134,AU134,AW134,AY134,BA134,BC134,BE134)</f>
        <v>20078</v>
      </c>
      <c r="BI134" s="131" t="s">
        <v>17</v>
      </c>
      <c r="BJ134" s="123">
        <f>B134/B157</f>
        <v>8.6480140872627672E-3</v>
      </c>
      <c r="BK134" s="124">
        <f t="shared" ref="BK134" si="943">C134/C157</f>
        <v>0</v>
      </c>
      <c r="BL134" s="125">
        <f t="shared" ref="BL134" si="944">D134/D157</f>
        <v>1.608139153265507E-2</v>
      </c>
      <c r="BM134" s="126">
        <f t="shared" ref="BM134" si="945">E134/E157</f>
        <v>8.163265306122449E-5</v>
      </c>
      <c r="BN134" s="123">
        <f t="shared" ref="BN134" si="946">F134/F157</f>
        <v>1.4659449706811005E-2</v>
      </c>
      <c r="BO134" s="124">
        <f t="shared" ref="BO134" si="947">G134/G157</f>
        <v>2.8794734677087616E-4</v>
      </c>
      <c r="BP134" s="125">
        <f t="shared" ref="BP134" si="948">H134/H157</f>
        <v>8.9187318998436658E-3</v>
      </c>
      <c r="BQ134" s="126">
        <f t="shared" ref="BQ134" si="949">I134/I157</f>
        <v>7.8955085835457598E-4</v>
      </c>
      <c r="BR134" s="123">
        <f t="shared" ref="BR134" si="950">J134/J157</f>
        <v>8.7611704923777818E-4</v>
      </c>
      <c r="BS134" s="124">
        <f t="shared" ref="BS134" si="951">K134/K157</f>
        <v>3.3686236766121268E-3</v>
      </c>
      <c r="BT134" s="125">
        <f t="shared" ref="BT134" si="952">L134/L157</f>
        <v>2.1386714572907309E-3</v>
      </c>
      <c r="BU134" s="123">
        <f t="shared" ref="BU134" si="953">M134/M157</f>
        <v>3.1717457460031717E-3</v>
      </c>
      <c r="BV134" s="127">
        <f t="shared" ref="BV134" si="954">N134/N157</f>
        <v>4.4268124531314252E-3</v>
      </c>
      <c r="BW134" s="128">
        <f t="shared" ref="BW134" si="955">O134/O157</f>
        <v>2.493952165997456E-3</v>
      </c>
      <c r="BX134" s="123">
        <f t="shared" ref="BX134" si="956">P134/P157</f>
        <v>2.8439388553146107E-3</v>
      </c>
      <c r="BY134" s="124">
        <f t="shared" ref="BY134" si="957">Q134/Q157</f>
        <v>2.0832346953269256E-3</v>
      </c>
      <c r="BZ134" s="125">
        <f t="shared" ref="BZ134" si="958">R134/R157</f>
        <v>1.5146079955358923E-3</v>
      </c>
      <c r="CA134" s="126">
        <f t="shared" ref="CA134" si="959">S134/S157</f>
        <v>2.1405775667471005E-3</v>
      </c>
      <c r="CB134" s="123">
        <f t="shared" ref="CB134" si="960">T134/T157</f>
        <v>1.2597631645250694E-4</v>
      </c>
      <c r="CC134" s="124">
        <f t="shared" ref="CC134" si="961">U134/U157</f>
        <v>2.4924570379115832E-3</v>
      </c>
      <c r="CD134" s="125">
        <f t="shared" ref="CD134" si="962">V134/V157</f>
        <v>6.5219059310979823E-4</v>
      </c>
      <c r="CE134" s="126">
        <f t="shared" ref="CE134" si="963">W134/W157</f>
        <v>2.8615452344265902E-3</v>
      </c>
      <c r="CF134" s="123">
        <f t="shared" ref="CF134" si="964">X134/X157</f>
        <v>2.8887818969667792E-4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4.8005815055938306E-3</v>
      </c>
      <c r="CK134" s="130">
        <f t="shared" ref="CK134" si="969">AC134/AC157</f>
        <v>1.3763097140827561E-3</v>
      </c>
    </row>
    <row r="135" spans="1:89" ht="13.5" thickBot="1" x14ac:dyDescent="0.25">
      <c r="A135" s="139" t="s">
        <v>18</v>
      </c>
      <c r="B135" s="174">
        <v>1307</v>
      </c>
      <c r="C135" s="175">
        <v>234</v>
      </c>
      <c r="D135" s="176">
        <v>706</v>
      </c>
      <c r="E135" s="177">
        <v>202</v>
      </c>
      <c r="F135" s="174">
        <v>2181</v>
      </c>
      <c r="G135" s="178">
        <v>392</v>
      </c>
      <c r="H135" s="176">
        <v>1917</v>
      </c>
      <c r="I135" s="177">
        <v>734</v>
      </c>
      <c r="J135" s="174">
        <v>71</v>
      </c>
      <c r="K135" s="178">
        <v>245</v>
      </c>
      <c r="L135" s="176">
        <v>551</v>
      </c>
      <c r="M135" s="174">
        <v>917</v>
      </c>
      <c r="N135" s="179">
        <v>1377</v>
      </c>
      <c r="O135" s="180">
        <v>1703</v>
      </c>
      <c r="P135" s="174">
        <v>815</v>
      </c>
      <c r="Q135" s="178">
        <v>821</v>
      </c>
      <c r="R135" s="176">
        <v>896</v>
      </c>
      <c r="S135" s="177">
        <v>910</v>
      </c>
      <c r="T135" s="174">
        <v>140</v>
      </c>
      <c r="U135" s="178">
        <v>436</v>
      </c>
      <c r="V135" s="176">
        <v>671</v>
      </c>
      <c r="W135" s="177">
        <v>1210</v>
      </c>
      <c r="X135" s="174">
        <v>690</v>
      </c>
      <c r="Y135" s="178">
        <v>526</v>
      </c>
      <c r="Z135" s="176">
        <v>1420</v>
      </c>
      <c r="AA135" s="174">
        <v>1054</v>
      </c>
      <c r="AB135" s="149">
        <f t="shared" si="941"/>
        <v>12742</v>
      </c>
      <c r="AC135" s="150">
        <f t="shared" si="942"/>
        <v>9384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5.1144590099784781E-2</v>
      </c>
      <c r="BK135" s="124">
        <f t="shared" ref="BK135" si="970">C135/C157</f>
        <v>8.4516198938129807E-3</v>
      </c>
      <c r="BL135" s="125">
        <f t="shared" ref="BL135" si="971">D135/D157</f>
        <v>5.7925828683951429E-2</v>
      </c>
      <c r="BM135" s="126">
        <f t="shared" ref="BM135" si="972">E135/E157</f>
        <v>1.6489795918367346E-2</v>
      </c>
      <c r="BN135" s="123">
        <f t="shared" ref="BN135" si="973">F135/F157</f>
        <v>8.1980153360396935E-2</v>
      </c>
      <c r="BO135" s="124">
        <f t="shared" ref="BO135" si="974">G135/G157</f>
        <v>1.6125051419169065E-2</v>
      </c>
      <c r="BP135" s="125">
        <f t="shared" ref="BP135" si="975">H135/H157</f>
        <v>4.91299110689664E-2</v>
      </c>
      <c r="BQ135" s="126">
        <f t="shared" ref="BQ135" si="976">I135/I157</f>
        <v>1.655800942949311E-2</v>
      </c>
      <c r="BR135" s="123">
        <f t="shared" ref="BR135" si="977">J135/J157</f>
        <v>1.244086209917645E-2</v>
      </c>
      <c r="BS135" s="124">
        <f t="shared" ref="BS135" si="978">K135/K157</f>
        <v>3.9300609560474813E-2</v>
      </c>
      <c r="BT135" s="125">
        <f t="shared" ref="BT135" si="979">L135/L157</f>
        <v>2.3568159459343856E-2</v>
      </c>
      <c r="BU135" s="123">
        <f t="shared" ref="BU135" si="980">M135/M157</f>
        <v>3.9303930393039303E-2</v>
      </c>
      <c r="BV135" s="127">
        <f t="shared" ref="BV135" si="981">N135/N157</f>
        <v>3.3309949442415152E-2</v>
      </c>
      <c r="BW135" s="128">
        <f t="shared" ref="BW135" si="982">O135/O157</f>
        <v>4.2472005386936677E-2</v>
      </c>
      <c r="BX135" s="123">
        <f t="shared" ref="BX135" si="983">P135/P157</f>
        <v>3.6215783860647E-2</v>
      </c>
      <c r="BY135" s="124">
        <f t="shared" ref="BY135" si="984">Q135/Q157</f>
        <v>3.8871265565077411E-2</v>
      </c>
      <c r="BZ135" s="125">
        <f t="shared" ref="BZ135" si="985">R135/R157</f>
        <v>3.5712862210530515E-2</v>
      </c>
      <c r="CA135" s="126">
        <f t="shared" ref="CA135" si="986">S135/S157</f>
        <v>3.5416828831633843E-2</v>
      </c>
      <c r="CB135" s="123">
        <f t="shared" ref="CB135" si="987">T135/T157</f>
        <v>1.7636684303350969E-2</v>
      </c>
      <c r="CC135" s="124">
        <f t="shared" ref="CC135" si="988">U135/U157</f>
        <v>5.719532992260265E-2</v>
      </c>
      <c r="CD135" s="125">
        <f t="shared" ref="CD135" si="989">V135/V157</f>
        <v>2.5742346351569093E-2</v>
      </c>
      <c r="CE135" s="126">
        <f t="shared" ref="CE135" si="990">W135/W157</f>
        <v>4.4390637610976592E-2</v>
      </c>
      <c r="CF135" s="123">
        <f t="shared" ref="CF135" si="991">X135/X157</f>
        <v>3.3220991815117958E-2</v>
      </c>
      <c r="CG135" s="124">
        <f t="shared" ref="CG135" si="992">Y135/Y157</f>
        <v>4.3550256665010764E-2</v>
      </c>
      <c r="CH135" s="125">
        <f t="shared" ref="CH135" si="993">Z135/Z157</f>
        <v>3.5268988127763148E-2</v>
      </c>
      <c r="CI135" s="123">
        <f t="shared" ref="CI135" si="994">AA135/AA157</f>
        <v>2.4328316868248545E-2</v>
      </c>
      <c r="CJ135" s="129">
        <f t="shared" ref="CJ135" si="995">AB135/AB157</f>
        <v>4.0269262372795649E-2</v>
      </c>
      <c r="CK135" s="130">
        <f t="shared" ref="CK135" si="996">AC135/AC157</f>
        <v>2.9758733541365399E-2</v>
      </c>
    </row>
    <row r="136" spans="1:89" ht="14.25" thickTop="1" thickBot="1" x14ac:dyDescent="0.25">
      <c r="A136" s="131" t="s">
        <v>19</v>
      </c>
      <c r="B136" s="167">
        <v>2588</v>
      </c>
      <c r="C136" s="168">
        <v>1029</v>
      </c>
      <c r="D136" s="169">
        <v>1085</v>
      </c>
      <c r="E136" s="170">
        <v>694</v>
      </c>
      <c r="F136" s="167">
        <v>2719</v>
      </c>
      <c r="G136" s="171">
        <v>1270</v>
      </c>
      <c r="H136" s="169">
        <v>3011</v>
      </c>
      <c r="I136" s="170">
        <v>1751</v>
      </c>
      <c r="J136" s="167">
        <v>168</v>
      </c>
      <c r="K136" s="171">
        <v>626</v>
      </c>
      <c r="L136" s="169">
        <v>1034</v>
      </c>
      <c r="M136" s="167">
        <v>2115</v>
      </c>
      <c r="N136" s="172">
        <v>2931</v>
      </c>
      <c r="O136" s="173">
        <v>3249</v>
      </c>
      <c r="P136" s="167">
        <v>1757</v>
      </c>
      <c r="Q136" s="171">
        <v>1722</v>
      </c>
      <c r="R136" s="169">
        <v>1839</v>
      </c>
      <c r="S136" s="170">
        <v>1635</v>
      </c>
      <c r="T136" s="167">
        <v>336</v>
      </c>
      <c r="U136" s="171">
        <v>1060</v>
      </c>
      <c r="V136" s="169">
        <v>1189</v>
      </c>
      <c r="W136" s="170">
        <v>2411</v>
      </c>
      <c r="X136" s="167">
        <v>1732</v>
      </c>
      <c r="Y136" s="171">
        <v>1172</v>
      </c>
      <c r="Z136" s="169">
        <v>2833</v>
      </c>
      <c r="AA136" s="167">
        <v>2114</v>
      </c>
      <c r="AB136" s="149">
        <f t="shared" si="941"/>
        <v>23222</v>
      </c>
      <c r="AC136" s="150">
        <f t="shared" si="942"/>
        <v>20848</v>
      </c>
      <c r="AE136" s="221" t="s">
        <v>13</v>
      </c>
      <c r="AF136" s="14">
        <f t="shared" ref="AF136:BG136" si="997">SUM(AF133:AF135)</f>
        <v>5167</v>
      </c>
      <c r="AG136" s="1">
        <f t="shared" si="997"/>
        <v>2139</v>
      </c>
      <c r="AH136" s="14">
        <f t="shared" si="997"/>
        <v>1911</v>
      </c>
      <c r="AI136" s="1">
        <f t="shared" si="997"/>
        <v>1688</v>
      </c>
      <c r="AJ136" s="14">
        <f t="shared" si="997"/>
        <v>4740</v>
      </c>
      <c r="AK136" s="1">
        <f t="shared" si="997"/>
        <v>2425</v>
      </c>
      <c r="AL136" s="14">
        <f t="shared" si="997"/>
        <v>6475</v>
      </c>
      <c r="AM136" s="1">
        <f t="shared" si="997"/>
        <v>4310</v>
      </c>
      <c r="AN136" s="14">
        <f t="shared" si="997"/>
        <v>395</v>
      </c>
      <c r="AO136" s="1">
        <f t="shared" si="997"/>
        <v>1696</v>
      </c>
      <c r="AP136" s="14">
        <f t="shared" si="997"/>
        <v>1962</v>
      </c>
      <c r="AQ136" s="1">
        <f t="shared" si="997"/>
        <v>5714</v>
      </c>
      <c r="AR136" s="14">
        <f t="shared" si="997"/>
        <v>5088</v>
      </c>
      <c r="AS136" s="1">
        <f t="shared" si="997"/>
        <v>7085</v>
      </c>
      <c r="AT136" s="14">
        <f t="shared" si="997"/>
        <v>3590</v>
      </c>
      <c r="AU136" s="1">
        <f t="shared" si="997"/>
        <v>3365</v>
      </c>
      <c r="AV136" s="14">
        <f t="shared" si="997"/>
        <v>4345</v>
      </c>
      <c r="AW136" s="1">
        <f t="shared" si="997"/>
        <v>3030</v>
      </c>
      <c r="AX136" s="14">
        <f t="shared" si="997"/>
        <v>546</v>
      </c>
      <c r="AY136" s="1">
        <f t="shared" si="997"/>
        <v>2197</v>
      </c>
      <c r="AZ136" s="14">
        <f t="shared" si="997"/>
        <v>1934</v>
      </c>
      <c r="BA136" s="1">
        <f t="shared" si="997"/>
        <v>4517</v>
      </c>
      <c r="BB136" s="14">
        <f t="shared" si="997"/>
        <v>3126</v>
      </c>
      <c r="BC136" s="1">
        <f t="shared" si="997"/>
        <v>2892</v>
      </c>
      <c r="BD136" s="14">
        <f t="shared" si="997"/>
        <v>6558</v>
      </c>
      <c r="BE136" s="1">
        <f t="shared" si="997"/>
        <v>4181</v>
      </c>
      <c r="BF136" s="153">
        <f t="shared" si="997"/>
        <v>45837</v>
      </c>
      <c r="BG136" s="154">
        <f t="shared" si="997"/>
        <v>45239</v>
      </c>
      <c r="BI136" s="131" t="s">
        <v>19</v>
      </c>
      <c r="BJ136" s="123">
        <f>B136/B157</f>
        <v>0.10127176677753864</v>
      </c>
      <c r="BK136" s="124">
        <f t="shared" ref="BK136" si="998">C136/C157</f>
        <v>3.7165456712536571E-2</v>
      </c>
      <c r="BL136" s="125">
        <f t="shared" ref="BL136" si="999">D136/D157</f>
        <v>8.9021988841483421E-2</v>
      </c>
      <c r="BM136" s="126">
        <f t="shared" ref="BM136" si="1000">E136/E157</f>
        <v>5.6653061224489799E-2</v>
      </c>
      <c r="BN136" s="123">
        <f t="shared" ref="BN136" si="1001">F136/F157</f>
        <v>0.1022026762892798</v>
      </c>
      <c r="BO136" s="124">
        <f t="shared" ref="BO136" si="1002">G136/G157</f>
        <v>5.2241875771287534E-2</v>
      </c>
      <c r="BP136" s="125">
        <f t="shared" ref="BP136" si="1003">H136/H157</f>
        <v>7.716753376560137E-2</v>
      </c>
      <c r="BQ136" s="126">
        <f t="shared" ref="BQ136" si="1004">I136/I157</f>
        <v>3.9500101513681787E-2</v>
      </c>
      <c r="BR136" s="123">
        <f t="shared" ref="BR136" si="1005">J136/J157</f>
        <v>2.9437532854389346E-2</v>
      </c>
      <c r="BS136" s="124">
        <f t="shared" ref="BS136" si="1006">K136/K157</f>
        <v>0.10041706769329484</v>
      </c>
      <c r="BT136" s="125">
        <f t="shared" ref="BT136" si="1007">L136/L157</f>
        <v>4.4227725736772319E-2</v>
      </c>
      <c r="BU136" s="123">
        <f t="shared" ref="BU136" si="1008">M136/M157</f>
        <v>9.0651922335090646E-2</v>
      </c>
      <c r="BV136" s="127">
        <f t="shared" ref="BV136" si="1009">N136/N157</f>
        <v>7.0901569946055787E-2</v>
      </c>
      <c r="BW136" s="128">
        <f t="shared" ref="BW136" si="1010">O136/O157</f>
        <v>8.1028505873257356E-2</v>
      </c>
      <c r="BX136" s="123">
        <f t="shared" ref="BX136" si="1011">P136/P157</f>
        <v>7.8075008887308922E-2</v>
      </c>
      <c r="BY136" s="124">
        <f t="shared" ref="BY136" si="1012">Q136/Q157</f>
        <v>8.1530230576203774E-2</v>
      </c>
      <c r="BZ136" s="125">
        <f t="shared" ref="BZ136" si="1013">R136/R157</f>
        <v>7.3299055362908053E-2</v>
      </c>
      <c r="CA136" s="126">
        <f t="shared" ref="CA136" si="1014">S136/S157</f>
        <v>6.3633533120572891E-2</v>
      </c>
      <c r="CB136" s="123">
        <f t="shared" ref="CB136" si="1015">T136/T157</f>
        <v>4.2328042328042326E-2</v>
      </c>
      <c r="CC136" s="124">
        <f t="shared" ref="CC136" si="1016">U136/U157</f>
        <v>0.1390528663255936</v>
      </c>
      <c r="CD136" s="125">
        <f t="shared" ref="CD136" si="1017">V136/V157</f>
        <v>4.5614977365150002E-2</v>
      </c>
      <c r="CE136" s="126">
        <f t="shared" ref="CE136" si="1018">W136/W157</f>
        <v>8.8451096925673198E-2</v>
      </c>
      <c r="CF136" s="123">
        <f t="shared" ref="CF136" si="1019">X136/X157</f>
        <v>8.3389504092441016E-2</v>
      </c>
      <c r="CG136" s="124">
        <f t="shared" ref="CG136" si="1020">Y136/Y157</f>
        <v>9.7035933101506877E-2</v>
      </c>
      <c r="CH136" s="125">
        <f t="shared" ref="CH136" si="1021">Z136/Z157</f>
        <v>7.0364115046445783E-2</v>
      </c>
      <c r="CI136" s="123">
        <f t="shared" ref="CI136" si="1022">AA136/AA157</f>
        <v>4.8795125103868527E-2</v>
      </c>
      <c r="CJ136" s="129">
        <f t="shared" ref="CJ136" si="1023">AB136/AB157</f>
        <v>7.3389798369256048E-2</v>
      </c>
      <c r="CK136" s="130">
        <f t="shared" ref="CK136" si="1024">AC136/AC157</f>
        <v>6.6113605804602071E-2</v>
      </c>
    </row>
    <row r="137" spans="1:89" ht="13.5" thickTop="1" x14ac:dyDescent="0.2">
      <c r="A137" s="139" t="s">
        <v>20</v>
      </c>
      <c r="B137" s="174">
        <v>2887</v>
      </c>
      <c r="C137" s="175">
        <v>1109</v>
      </c>
      <c r="D137" s="176">
        <v>1060</v>
      </c>
      <c r="E137" s="177">
        <v>916</v>
      </c>
      <c r="F137" s="174">
        <v>2424</v>
      </c>
      <c r="G137" s="178">
        <v>1386</v>
      </c>
      <c r="H137" s="176">
        <v>3532</v>
      </c>
      <c r="I137" s="177">
        <v>2313</v>
      </c>
      <c r="J137" s="174">
        <v>218</v>
      </c>
      <c r="K137" s="178">
        <v>949</v>
      </c>
      <c r="L137" s="176">
        <v>1061</v>
      </c>
      <c r="M137" s="174">
        <v>2943</v>
      </c>
      <c r="N137" s="179">
        <v>2840</v>
      </c>
      <c r="O137" s="180">
        <v>3863</v>
      </c>
      <c r="P137" s="174">
        <v>1980</v>
      </c>
      <c r="Q137" s="178">
        <v>1919</v>
      </c>
      <c r="R137" s="176">
        <v>2407</v>
      </c>
      <c r="S137" s="177">
        <v>1774</v>
      </c>
      <c r="T137" s="174">
        <v>318</v>
      </c>
      <c r="U137" s="178">
        <v>1309</v>
      </c>
      <c r="V137" s="176">
        <v>1117</v>
      </c>
      <c r="W137" s="177">
        <v>2682</v>
      </c>
      <c r="X137" s="174">
        <v>1718</v>
      </c>
      <c r="Y137" s="178">
        <v>1588</v>
      </c>
      <c r="Z137" s="176">
        <v>3467</v>
      </c>
      <c r="AA137" s="174">
        <v>2410</v>
      </c>
      <c r="AB137" s="149">
        <f t="shared" si="941"/>
        <v>25029</v>
      </c>
      <c r="AC137" s="150">
        <f t="shared" si="942"/>
        <v>25161</v>
      </c>
      <c r="BI137" s="139" t="s">
        <v>20</v>
      </c>
      <c r="BJ137" s="123">
        <f>B137/B157</f>
        <v>0.11297202113089415</v>
      </c>
      <c r="BK137" s="124">
        <f t="shared" ref="BK137" si="1025">C137/C157</f>
        <v>4.0054899411276053E-2</v>
      </c>
      <c r="BL137" s="125">
        <f t="shared" ref="BL137" si="1026">D137/D157</f>
        <v>8.697079094191007E-2</v>
      </c>
      <c r="BM137" s="126">
        <f t="shared" ref="BM137" si="1027">E137/E157</f>
        <v>7.477551020408163E-2</v>
      </c>
      <c r="BN137" s="123">
        <f t="shared" ref="BN137" si="1028">F137/F157</f>
        <v>9.111411817771764E-2</v>
      </c>
      <c r="BO137" s="124">
        <f t="shared" ref="BO137" si="1029">G137/G157</f>
        <v>5.7013574660633483E-2</v>
      </c>
      <c r="BP137" s="125">
        <f t="shared" ref="BP137" si="1030">H137/H157</f>
        <v>9.0520003075424793E-2</v>
      </c>
      <c r="BQ137" s="126">
        <f t="shared" ref="BQ137" si="1031">I137/I157</f>
        <v>5.2178032439260981E-2</v>
      </c>
      <c r="BR137" s="123">
        <f t="shared" ref="BR137" si="1032">J137/J157</f>
        <v>3.8198703346767129E-2</v>
      </c>
      <c r="BS137" s="124">
        <f t="shared" ref="BS137" si="1033">K137/K157</f>
        <v>0.15222970805261468</v>
      </c>
      <c r="BT137" s="125">
        <f t="shared" ref="BT137" si="1034">L137/L157</f>
        <v>4.5382608323709314E-2</v>
      </c>
      <c r="BU137" s="123">
        <f t="shared" ref="BU137" si="1035">M137/M157</f>
        <v>0.12614118554712614</v>
      </c>
      <c r="BV137" s="127">
        <f t="shared" ref="BV137" si="1036">N137/N157</f>
        <v>6.8700258835482239E-2</v>
      </c>
      <c r="BW137" s="128">
        <f t="shared" ref="BW137" si="1037">O137/O157</f>
        <v>9.6341372172481732E-2</v>
      </c>
      <c r="BX137" s="123">
        <f t="shared" ref="BX137" si="1038">P137/P157</f>
        <v>8.7984358336295768E-2</v>
      </c>
      <c r="BY137" s="124">
        <f t="shared" ref="BY137" si="1039">Q137/Q157</f>
        <v>9.0857440462099329E-2</v>
      </c>
      <c r="BZ137" s="125">
        <f t="shared" ref="BZ137" si="1040">R137/R157</f>
        <v>9.593845908565507E-2</v>
      </c>
      <c r="CA137" s="126">
        <f t="shared" ref="CA137" si="1041">S137/S157</f>
        <v>6.9043356425624661E-2</v>
      </c>
      <c r="CB137" s="123">
        <f t="shared" ref="CB137" si="1042">T137/T157</f>
        <v>4.0060468631897203E-2</v>
      </c>
      <c r="CC137" s="124">
        <f t="shared" ref="CC137" si="1043">U137/U157</f>
        <v>0.17171717171717171</v>
      </c>
      <c r="CD137" s="125">
        <f t="shared" ref="CD137" si="1044">V137/V157</f>
        <v>4.285275838256733E-2</v>
      </c>
      <c r="CE137" s="126">
        <f t="shared" ref="CE137" si="1045">W137/W157</f>
        <v>9.8393132291437382E-2</v>
      </c>
      <c r="CF137" s="123">
        <f t="shared" ref="CF137" si="1046">X137/X157</f>
        <v>8.2715454983148778E-2</v>
      </c>
      <c r="CG137" s="124">
        <f t="shared" ref="CG137" si="1047">Y137/Y157</f>
        <v>0.13147872164265606</v>
      </c>
      <c r="CH137" s="125">
        <f t="shared" ref="CH137" si="1048">Z137/Z157</f>
        <v>8.6110973126024545E-2</v>
      </c>
      <c r="CI137" s="123">
        <f t="shared" ref="CI137" si="1049">AA137/AA157</f>
        <v>5.5627365894192593E-2</v>
      </c>
      <c r="CJ137" s="129">
        <f t="shared" ref="CJ137" si="1050">AB137/AB157</f>
        <v>7.9100562543454905E-2</v>
      </c>
      <c r="CK137" s="130">
        <f t="shared" ref="CK137" si="1051">AC137/AC157</f>
        <v>7.9791079990866889E-2</v>
      </c>
    </row>
    <row r="138" spans="1:89" ht="13.5" thickBot="1" x14ac:dyDescent="0.25">
      <c r="A138" s="131" t="s">
        <v>21</v>
      </c>
      <c r="B138" s="167">
        <v>2280</v>
      </c>
      <c r="C138" s="168">
        <v>1030</v>
      </c>
      <c r="D138" s="169">
        <v>851</v>
      </c>
      <c r="E138" s="170">
        <v>772</v>
      </c>
      <c r="F138" s="167">
        <v>2316</v>
      </c>
      <c r="G138" s="171">
        <v>1039</v>
      </c>
      <c r="H138" s="169">
        <v>2943</v>
      </c>
      <c r="I138" s="170">
        <v>1997</v>
      </c>
      <c r="J138" s="167">
        <v>177</v>
      </c>
      <c r="K138" s="171">
        <v>747</v>
      </c>
      <c r="L138" s="169">
        <v>901</v>
      </c>
      <c r="M138" s="167">
        <v>2771</v>
      </c>
      <c r="N138" s="172">
        <v>2248</v>
      </c>
      <c r="O138" s="173">
        <v>3222</v>
      </c>
      <c r="P138" s="167">
        <v>1610</v>
      </c>
      <c r="Q138" s="171">
        <v>1446</v>
      </c>
      <c r="R138" s="169">
        <v>1938</v>
      </c>
      <c r="S138" s="170">
        <v>1256</v>
      </c>
      <c r="T138" s="167">
        <v>228</v>
      </c>
      <c r="U138" s="171">
        <v>888</v>
      </c>
      <c r="V138" s="169">
        <v>817</v>
      </c>
      <c r="W138" s="170">
        <v>1835</v>
      </c>
      <c r="X138" s="167">
        <v>1408</v>
      </c>
      <c r="Y138" s="171">
        <v>1304</v>
      </c>
      <c r="Z138" s="169">
        <v>3091</v>
      </c>
      <c r="AA138" s="167">
        <v>1771</v>
      </c>
      <c r="AB138" s="149">
        <f t="shared" si="941"/>
        <v>20808</v>
      </c>
      <c r="AC138" s="150">
        <f t="shared" si="942"/>
        <v>20078</v>
      </c>
      <c r="AE138" t="s">
        <v>85</v>
      </c>
      <c r="BI138" s="131" t="s">
        <v>21</v>
      </c>
      <c r="BJ138" s="123">
        <f>B138/B157</f>
        <v>8.9219330855018583E-2</v>
      </c>
      <c r="BK138" s="124">
        <f t="shared" ref="BK138" si="1052">C138/C157</f>
        <v>3.720157474627081E-2</v>
      </c>
      <c r="BL138" s="125">
        <f t="shared" ref="BL138" si="1053">D138/D157</f>
        <v>6.9822776501476863E-2</v>
      </c>
      <c r="BM138" s="126">
        <f t="shared" ref="BM138" si="1054">E138/E157</f>
        <v>6.3020408163265304E-2</v>
      </c>
      <c r="BN138" s="123">
        <f t="shared" ref="BN138" si="1055">F138/F157</f>
        <v>8.705457825890843E-2</v>
      </c>
      <c r="BO138" s="124">
        <f t="shared" ref="BO138" si="1056">G138/G157</f>
        <v>4.2739613327848619E-2</v>
      </c>
      <c r="BP138" s="125">
        <f t="shared" ref="BP138" si="1057">H138/H157</f>
        <v>7.5424793049539973E-2</v>
      </c>
      <c r="BQ138" s="126">
        <f t="shared" ref="BQ138" si="1058">I138/I157</f>
        <v>4.5049516118116806E-2</v>
      </c>
      <c r="BR138" s="123">
        <f t="shared" ref="BR138" si="1059">J138/J157</f>
        <v>3.1014543543017348E-2</v>
      </c>
      <c r="BS138" s="124">
        <f t="shared" ref="BS138" si="1060">K138/K157</f>
        <v>0.11982675649663138</v>
      </c>
      <c r="BT138" s="125">
        <f t="shared" ref="BT138" si="1061">L138/L157</f>
        <v>3.8538859660378975E-2</v>
      </c>
      <c r="BU138" s="123">
        <f t="shared" ref="BU138" si="1062">M138/M157</f>
        <v>0.11876901975911877</v>
      </c>
      <c r="BV138" s="127">
        <f t="shared" ref="BV138" si="1063">N138/N157</f>
        <v>5.4379641500761994E-2</v>
      </c>
      <c r="BW138" s="128">
        <f t="shared" ref="BW138" si="1064">O138/O157</f>
        <v>8.0355138788438044E-2</v>
      </c>
      <c r="BX138" s="123">
        <f t="shared" ref="BX138" si="1065">P138/P157</f>
        <v>7.154283682900818E-2</v>
      </c>
      <c r="BY138" s="124">
        <f t="shared" ref="BY138" si="1066">Q138/Q157</f>
        <v>6.8462667487334886E-2</v>
      </c>
      <c r="BZ138" s="125">
        <f t="shared" ref="BZ138" si="1067">R138/R157</f>
        <v>7.724500777233051E-2</v>
      </c>
      <c r="CA138" s="126">
        <f t="shared" ref="CA138" si="1068">S138/S157</f>
        <v>4.8883007706079243E-2</v>
      </c>
      <c r="CB138" s="123">
        <f t="shared" ref="CB138" si="1069">T138/T157</f>
        <v>2.872260015117158E-2</v>
      </c>
      <c r="CC138" s="124">
        <f t="shared" ref="CC138" si="1070">U138/U157</f>
        <v>0.11648957103502558</v>
      </c>
      <c r="CD138" s="125">
        <f t="shared" ref="CD138" si="1071">V138/V157</f>
        <v>3.1343512621806187E-2</v>
      </c>
      <c r="CE138" s="126">
        <f t="shared" ref="CE138" si="1072">W138/W157</f>
        <v>6.7319685963753761E-2</v>
      </c>
      <c r="CF138" s="123">
        <f t="shared" ref="CF138" si="1073">X138/X157</f>
        <v>6.7790081848820419E-2</v>
      </c>
      <c r="CG138" s="124">
        <f t="shared" ref="CG138" si="1074">Y138/Y157</f>
        <v>0.10796489485014076</v>
      </c>
      <c r="CH138" s="125">
        <f t="shared" ref="CH138" si="1075">Z138/Z157</f>
        <v>7.6772142466842178E-2</v>
      </c>
      <c r="CI138" s="123">
        <f t="shared" ref="CI138" si="1076">AA138/AA157</f>
        <v>4.0878035269134888E-2</v>
      </c>
      <c r="CJ138" s="129">
        <f t="shared" ref="CJ138" si="1077">AB138/AB157</f>
        <v>6.5760697806712592E-2</v>
      </c>
      <c r="CK138" s="130">
        <f t="shared" ref="CK138" si="1078">AC138/AC157</f>
        <v>6.3671765989293957E-2</v>
      </c>
    </row>
    <row r="139" spans="1:89" ht="14.25" thickTop="1" thickBot="1" x14ac:dyDescent="0.25">
      <c r="A139" s="139" t="s">
        <v>22</v>
      </c>
      <c r="B139" s="174">
        <v>1839</v>
      </c>
      <c r="C139" s="175">
        <v>1070</v>
      </c>
      <c r="D139" s="176">
        <v>771</v>
      </c>
      <c r="E139" s="177">
        <v>600</v>
      </c>
      <c r="F139" s="174">
        <v>2402</v>
      </c>
      <c r="G139" s="178">
        <v>815</v>
      </c>
      <c r="H139" s="176">
        <v>2641</v>
      </c>
      <c r="I139" s="177">
        <v>1919</v>
      </c>
      <c r="J139" s="174">
        <v>230</v>
      </c>
      <c r="K139" s="178">
        <v>701</v>
      </c>
      <c r="L139" s="176">
        <v>730</v>
      </c>
      <c r="M139" s="174">
        <v>2430</v>
      </c>
      <c r="N139" s="179">
        <v>1903</v>
      </c>
      <c r="O139" s="180">
        <v>3621</v>
      </c>
      <c r="P139" s="174">
        <v>1081</v>
      </c>
      <c r="Q139" s="178">
        <v>1397</v>
      </c>
      <c r="R139" s="176">
        <v>1835</v>
      </c>
      <c r="S139" s="177">
        <v>1481</v>
      </c>
      <c r="T139" s="174">
        <v>241</v>
      </c>
      <c r="U139" s="178">
        <v>656</v>
      </c>
      <c r="V139" s="176">
        <v>654</v>
      </c>
      <c r="W139" s="177">
        <v>2282</v>
      </c>
      <c r="X139" s="174">
        <v>1033</v>
      </c>
      <c r="Y139" s="178">
        <v>967</v>
      </c>
      <c r="Z139" s="176">
        <v>2432</v>
      </c>
      <c r="AA139" s="174">
        <v>2579</v>
      </c>
      <c r="AB139" s="149">
        <f t="shared" si="941"/>
        <v>17792</v>
      </c>
      <c r="AC139" s="150">
        <f t="shared" si="942"/>
        <v>20518</v>
      </c>
      <c r="AE139" s="275" t="s">
        <v>0</v>
      </c>
      <c r="AF139" s="269" t="s">
        <v>1</v>
      </c>
      <c r="AG139" s="270"/>
      <c r="AH139" s="269" t="s">
        <v>2</v>
      </c>
      <c r="AI139" s="270"/>
      <c r="AJ139" s="269" t="s">
        <v>3</v>
      </c>
      <c r="AK139" s="270"/>
      <c r="AL139" s="269" t="s">
        <v>4</v>
      </c>
      <c r="AM139" s="270"/>
      <c r="AN139" s="269" t="s">
        <v>5</v>
      </c>
      <c r="AO139" s="270"/>
      <c r="AP139" s="269" t="s">
        <v>6</v>
      </c>
      <c r="AQ139" s="270"/>
      <c r="AR139" s="269" t="s">
        <v>7</v>
      </c>
      <c r="AS139" s="270"/>
      <c r="AT139" s="269" t="s">
        <v>8</v>
      </c>
      <c r="AU139" s="270"/>
      <c r="AV139" s="269" t="s">
        <v>9</v>
      </c>
      <c r="AW139" s="270"/>
      <c r="AX139" s="269" t="s">
        <v>10</v>
      </c>
      <c r="AY139" s="270"/>
      <c r="AZ139" s="269" t="s">
        <v>11</v>
      </c>
      <c r="BA139" s="270"/>
      <c r="BB139" s="269" t="s">
        <v>12</v>
      </c>
      <c r="BC139" s="270"/>
      <c r="BD139" s="271" t="s">
        <v>40</v>
      </c>
      <c r="BE139" s="272"/>
      <c r="BF139" s="273" t="s">
        <v>41</v>
      </c>
      <c r="BG139" s="274"/>
      <c r="BI139" s="139" t="s">
        <v>22</v>
      </c>
      <c r="BJ139" s="123">
        <f>B139/B157</f>
        <v>7.196243396595578E-2</v>
      </c>
      <c r="BK139" s="124">
        <f t="shared" ref="BK139" si="1079">C139/C157</f>
        <v>3.8646296095640555E-2</v>
      </c>
      <c r="BL139" s="125">
        <f t="shared" ref="BL139" si="1080">D139/D157</f>
        <v>6.3258943222842146E-2</v>
      </c>
      <c r="BM139" s="126">
        <f t="shared" ref="BM139" si="1081">E139/E157</f>
        <v>4.8979591836734691E-2</v>
      </c>
      <c r="BN139" s="123">
        <f t="shared" ref="BN139" si="1082">F139/F157</f>
        <v>9.0287174860923164E-2</v>
      </c>
      <c r="BO139" s="124">
        <f t="shared" ref="BO139" si="1083">G139/G157</f>
        <v>3.3525298231180584E-2</v>
      </c>
      <c r="BP139" s="125">
        <f t="shared" ref="BP139" si="1084">H139/H157</f>
        <v>6.7684973987031966E-2</v>
      </c>
      <c r="BQ139" s="126">
        <f t="shared" ref="BQ139" si="1085">I139/I157</f>
        <v>4.3289945633783751E-2</v>
      </c>
      <c r="BR139" s="123">
        <f t="shared" ref="BR139" si="1086">J139/J157</f>
        <v>4.0301384264937797E-2</v>
      </c>
      <c r="BS139" s="124">
        <f t="shared" ref="BS139" si="1087">K139/K157</f>
        <v>0.11244786653833815</v>
      </c>
      <c r="BT139" s="125">
        <f t="shared" ref="BT139" si="1088">L139/L157</f>
        <v>3.1224603276444673E-2</v>
      </c>
      <c r="BU139" s="123">
        <f t="shared" ref="BU139" si="1089">M139/M157</f>
        <v>0.10415327247010416</v>
      </c>
      <c r="BV139" s="127">
        <f t="shared" ref="BV139" si="1090">N139/N157</f>
        <v>4.6034011466169963E-2</v>
      </c>
      <c r="BW139" s="128">
        <f t="shared" ref="BW139" si="1091">O139/O157</f>
        <v>9.0306007930767887E-2</v>
      </c>
      <c r="BX139" s="123">
        <f t="shared" ref="BX139" si="1092">P139/P157</f>
        <v>4.8035904728048348E-2</v>
      </c>
      <c r="BY139" s="124">
        <f t="shared" ref="BY139" si="1093">Q139/Q157</f>
        <v>6.6142701576629895E-2</v>
      </c>
      <c r="BZ139" s="125">
        <f t="shared" ref="BZ139" si="1094">R139/R157</f>
        <v>7.3139622942325316E-2</v>
      </c>
      <c r="CA139" s="126">
        <f t="shared" ref="CA139" si="1095">S139/S157</f>
        <v>5.7639915933681014E-2</v>
      </c>
      <c r="CB139" s="123">
        <f t="shared" ref="CB139" si="1096">T139/T157</f>
        <v>3.036029226505417E-2</v>
      </c>
      <c r="CC139" s="124">
        <f t="shared" ref="CC139" si="1097">U139/U157</f>
        <v>8.6055358782631514E-2</v>
      </c>
      <c r="CD139" s="125">
        <f t="shared" ref="CD139" si="1098">V139/V157</f>
        <v>2.5090155758459295E-2</v>
      </c>
      <c r="CE139" s="126">
        <f t="shared" ref="CE139" si="1099">W139/W157</f>
        <v>8.3718541345659994E-2</v>
      </c>
      <c r="CF139" s="123">
        <f t="shared" ref="CF139" si="1100">X139/X157</f>
        <v>4.9735194992778044E-2</v>
      </c>
      <c r="CG139" s="124">
        <f t="shared" ref="CG139" si="1101">Y139/Y157</f>
        <v>8.0062924325219401E-2</v>
      </c>
      <c r="CH139" s="125">
        <f t="shared" ref="CH139" si="1102">Z139/Z157</f>
        <v>6.0404351497690127E-2</v>
      </c>
      <c r="CI139" s="123">
        <f t="shared" ref="CI139" si="1103">AA139/AA157</f>
        <v>5.9528206075154647E-2</v>
      </c>
      <c r="CJ139" s="129">
        <f t="shared" ref="CJ139" si="1104">AB139/AB157</f>
        <v>5.6229062638265596E-2</v>
      </c>
      <c r="CK139" s="130">
        <f t="shared" ref="CK139" si="1105">AC139/AC157</f>
        <v>6.506710302661288E-2</v>
      </c>
    </row>
    <row r="140" spans="1:89" ht="15" thickTop="1" thickBot="1" x14ac:dyDescent="0.3">
      <c r="A140" s="131" t="s">
        <v>23</v>
      </c>
      <c r="B140" s="167">
        <v>1367</v>
      </c>
      <c r="C140" s="168">
        <v>1118</v>
      </c>
      <c r="D140" s="169">
        <v>627</v>
      </c>
      <c r="E140" s="170">
        <v>498</v>
      </c>
      <c r="F140" s="167">
        <v>1684</v>
      </c>
      <c r="G140" s="171">
        <v>742</v>
      </c>
      <c r="H140" s="169">
        <v>2163</v>
      </c>
      <c r="I140" s="170">
        <v>1844</v>
      </c>
      <c r="J140" s="167">
        <v>191</v>
      </c>
      <c r="K140" s="171">
        <v>509</v>
      </c>
      <c r="L140" s="169">
        <v>720</v>
      </c>
      <c r="M140" s="167">
        <v>1459</v>
      </c>
      <c r="N140" s="172">
        <v>1694</v>
      </c>
      <c r="O140" s="173">
        <v>2045</v>
      </c>
      <c r="P140" s="167">
        <v>1075</v>
      </c>
      <c r="Q140" s="171">
        <v>987</v>
      </c>
      <c r="R140" s="169">
        <v>1394</v>
      </c>
      <c r="S140" s="170">
        <v>1090</v>
      </c>
      <c r="T140" s="167">
        <v>237</v>
      </c>
      <c r="U140" s="171">
        <v>388</v>
      </c>
      <c r="V140" s="169">
        <v>642</v>
      </c>
      <c r="W140" s="170">
        <v>1701</v>
      </c>
      <c r="X140" s="167">
        <v>843</v>
      </c>
      <c r="Y140" s="171">
        <v>668</v>
      </c>
      <c r="Z140" s="169">
        <v>2179</v>
      </c>
      <c r="AA140" s="167">
        <v>2199</v>
      </c>
      <c r="AB140" s="149">
        <f t="shared" si="941"/>
        <v>14816</v>
      </c>
      <c r="AC140" s="150">
        <f t="shared" si="942"/>
        <v>15248</v>
      </c>
      <c r="AE140" s="276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5.3492467227548426E-2</v>
      </c>
      <c r="BK140" s="124">
        <f t="shared" ref="BK140" si="1106">C140/C157</f>
        <v>4.0379961714884241E-2</v>
      </c>
      <c r="BL140" s="125">
        <f t="shared" ref="BL140" si="1107">D140/D157</f>
        <v>5.1444043321299641E-2</v>
      </c>
      <c r="BM140" s="126">
        <f t="shared" ref="BM140" si="1108">E140/E157</f>
        <v>4.0653061224489799E-2</v>
      </c>
      <c r="BN140" s="123">
        <f t="shared" ref="BN140" si="1109">F140/F157</f>
        <v>6.3298752067358285E-2</v>
      </c>
      <c r="BO140" s="124">
        <f t="shared" ref="BO140" si="1110">G140/G157</f>
        <v>3.0522418757712874E-2</v>
      </c>
      <c r="BP140" s="125">
        <f t="shared" ref="BP140" si="1111">H140/H157</f>
        <v>5.5434531894717955E-2</v>
      </c>
      <c r="BQ140" s="126">
        <f t="shared" ref="BQ140" si="1112">I140/I157</f>
        <v>4.1598050937309665E-2</v>
      </c>
      <c r="BR140" s="123">
        <f t="shared" ref="BR140" si="1113">J140/J157</f>
        <v>3.3467671280883127E-2</v>
      </c>
      <c r="BS140" s="124">
        <f t="shared" ref="BS140" si="1114">K140/K157</f>
        <v>8.1649021495027271E-2</v>
      </c>
      <c r="BT140" s="125">
        <f t="shared" ref="BT140" si="1115">L140/L157</f>
        <v>3.0796868984986528E-2</v>
      </c>
      <c r="BU140" s="123">
        <f t="shared" ref="BU140" si="1116">M140/M157</f>
        <v>6.2534824911062534E-2</v>
      </c>
      <c r="BV140" s="127">
        <f t="shared" ref="BV140" si="1117">N140/N157</f>
        <v>4.0978252981446091E-2</v>
      </c>
      <c r="BW140" s="128">
        <f t="shared" ref="BW140" si="1118">O140/O157</f>
        <v>5.1001321794647982E-2</v>
      </c>
      <c r="BX140" s="123">
        <f t="shared" ref="BX140" si="1119">P140/P157</f>
        <v>4.7769285460362604E-2</v>
      </c>
      <c r="BY140" s="124">
        <f t="shared" ref="BY140" si="1120">Q140/Q157</f>
        <v>4.6730741915628995E-2</v>
      </c>
      <c r="BZ140" s="125">
        <f t="shared" ref="BZ140" si="1121">R140/R157</f>
        <v>5.5562198573079834E-2</v>
      </c>
      <c r="CA140" s="126">
        <f t="shared" ref="CA140" si="1122">S140/S157</f>
        <v>4.2422355413715265E-2</v>
      </c>
      <c r="CB140" s="123">
        <f t="shared" ref="CB140" si="1123">T140/T157</f>
        <v>2.9856386999244141E-2</v>
      </c>
      <c r="CC140" s="124">
        <f t="shared" ref="CC140" si="1124">U140/U157</f>
        <v>5.0898596353141805E-2</v>
      </c>
      <c r="CD140" s="125">
        <f t="shared" ref="CD140" si="1125">V140/V157</f>
        <v>2.4629785928028849E-2</v>
      </c>
      <c r="CE140" s="126">
        <f t="shared" ref="CE140" si="1126">W140/W157</f>
        <v>6.2403697996918334E-2</v>
      </c>
      <c r="CF140" s="123">
        <f t="shared" ref="CF140" si="1127">X140/X157</f>
        <v>4.0587385652383248E-2</v>
      </c>
      <c r="CG140" s="124">
        <f t="shared" ref="CG140" si="1128">Y140/Y157</f>
        <v>5.5307170061268424E-2</v>
      </c>
      <c r="CH140" s="125">
        <f t="shared" ref="CH140" si="1129">Z140/Z157</f>
        <v>5.4120510655208384E-2</v>
      </c>
      <c r="CI140" s="123">
        <f t="shared" ref="CI140" si="1130">AA140/AA157</f>
        <v>5.0757086141630506E-2</v>
      </c>
      <c r="CJ140" s="129">
        <f t="shared" ref="CJ140" si="1131">AB140/AB157</f>
        <v>4.6823841729347074E-2</v>
      </c>
      <c r="CK140" s="130">
        <f t="shared" ref="CK140" si="1132">AC140/AC157</f>
        <v>4.8354770784179414E-2</v>
      </c>
    </row>
    <row r="141" spans="1:89" ht="13.5" thickTop="1" x14ac:dyDescent="0.2">
      <c r="A141" s="139" t="s">
        <v>24</v>
      </c>
      <c r="B141" s="181">
        <v>1281</v>
      </c>
      <c r="C141" s="175">
        <v>1115</v>
      </c>
      <c r="D141" s="176">
        <v>559</v>
      </c>
      <c r="E141" s="177">
        <v>478</v>
      </c>
      <c r="F141" s="174">
        <v>1646</v>
      </c>
      <c r="G141" s="178">
        <v>644</v>
      </c>
      <c r="H141" s="176">
        <v>2183</v>
      </c>
      <c r="I141" s="177">
        <v>1597</v>
      </c>
      <c r="J141" s="174">
        <v>222</v>
      </c>
      <c r="K141" s="178">
        <v>378</v>
      </c>
      <c r="L141" s="176">
        <v>749</v>
      </c>
      <c r="M141" s="174">
        <v>1383</v>
      </c>
      <c r="N141" s="179">
        <v>1590</v>
      </c>
      <c r="O141" s="182">
        <v>2236</v>
      </c>
      <c r="P141" s="174">
        <v>1056</v>
      </c>
      <c r="Q141" s="178">
        <v>835</v>
      </c>
      <c r="R141" s="176">
        <v>1300</v>
      </c>
      <c r="S141" s="177">
        <v>1007</v>
      </c>
      <c r="T141" s="174">
        <v>253</v>
      </c>
      <c r="U141" s="178">
        <v>259</v>
      </c>
      <c r="V141" s="176">
        <v>710</v>
      </c>
      <c r="W141" s="183">
        <v>1444</v>
      </c>
      <c r="X141" s="174">
        <v>926</v>
      </c>
      <c r="Y141" s="178">
        <v>408</v>
      </c>
      <c r="Z141" s="176">
        <v>2023</v>
      </c>
      <c r="AA141" s="174">
        <v>2089</v>
      </c>
      <c r="AB141" s="149">
        <f t="shared" si="941"/>
        <v>14498</v>
      </c>
      <c r="AC141" s="150">
        <f t="shared" si="942"/>
        <v>13873</v>
      </c>
      <c r="AE141" s="224" t="str">
        <f>$AE$17</f>
        <v>17:00 - 17:59</v>
      </c>
      <c r="AF141" s="120">
        <f t="shared" ref="AF141:AU142" si="1133">SUMIF($A$9:$A$32,$AE141,B$133:B$156)</f>
        <v>1451</v>
      </c>
      <c r="AG141" s="164">
        <f t="shared" si="1133"/>
        <v>3221</v>
      </c>
      <c r="AH141" s="121">
        <f t="shared" si="1133"/>
        <v>1193</v>
      </c>
      <c r="AI141" s="159">
        <f t="shared" si="1133"/>
        <v>979</v>
      </c>
      <c r="AJ141" s="120">
        <f t="shared" si="1133"/>
        <v>1327</v>
      </c>
      <c r="AK141" s="122">
        <f t="shared" si="1133"/>
        <v>2533</v>
      </c>
      <c r="AL141" s="121">
        <f t="shared" si="1133"/>
        <v>2482</v>
      </c>
      <c r="AM141" s="159">
        <f t="shared" si="1133"/>
        <v>4278</v>
      </c>
      <c r="AN141" s="120">
        <f t="shared" si="1133"/>
        <v>1012</v>
      </c>
      <c r="AO141" s="122">
        <f t="shared" si="1133"/>
        <v>232</v>
      </c>
      <c r="AP141" s="121">
        <f t="shared" si="1133"/>
        <v>2890</v>
      </c>
      <c r="AQ141" s="120">
        <f t="shared" si="1133"/>
        <v>882</v>
      </c>
      <c r="AR141" s="158">
        <f t="shared" si="1133"/>
        <v>3940</v>
      </c>
      <c r="AS141" s="160">
        <f t="shared" si="1133"/>
        <v>2308</v>
      </c>
      <c r="AT141" s="120">
        <f t="shared" si="1133"/>
        <v>2027</v>
      </c>
      <c r="AU141" s="122">
        <f t="shared" si="1133"/>
        <v>1411</v>
      </c>
      <c r="AV141" s="121">
        <f t="shared" ref="AP141:BE142" si="1134">SUMIF($A$9:$A$32,$AE141,R$133:R$156)</f>
        <v>1699</v>
      </c>
      <c r="AW141" s="159">
        <f t="shared" si="1134"/>
        <v>2210</v>
      </c>
      <c r="AX141" s="120">
        <f t="shared" si="1134"/>
        <v>1003</v>
      </c>
      <c r="AY141" s="122">
        <f t="shared" si="1134"/>
        <v>237</v>
      </c>
      <c r="AZ141" s="121">
        <f t="shared" si="1134"/>
        <v>2730</v>
      </c>
      <c r="BA141" s="159">
        <f t="shared" si="1134"/>
        <v>1426</v>
      </c>
      <c r="BB141" s="120">
        <f t="shared" si="1134"/>
        <v>2111</v>
      </c>
      <c r="BC141" s="122">
        <f t="shared" si="1134"/>
        <v>615</v>
      </c>
      <c r="BD141" s="21">
        <f t="shared" si="1134"/>
        <v>2824</v>
      </c>
      <c r="BE141" s="163">
        <f t="shared" si="1134"/>
        <v>4011</v>
      </c>
      <c r="BF141" s="149">
        <f>AF141+AH141+AJ141+AL141+AN141+AP141+AR141+AT141+AV141+AX141+AZ141+BB141+BD141</f>
        <v>26689</v>
      </c>
      <c r="BG141" s="150">
        <f>AG141+AI141+AK141+AM141+AO141+AQ141+AS141+AU141+AW141+AY141+BA141+BC141+BE141</f>
        <v>24343</v>
      </c>
      <c r="BI141" s="139" t="s">
        <v>24</v>
      </c>
      <c r="BJ141" s="123">
        <f>B141/B157</f>
        <v>5.0127176677753862E-2</v>
      </c>
      <c r="BK141" s="124">
        <f t="shared" ref="BK141" si="1135">C141/C157</f>
        <v>4.0271607613681509E-2</v>
      </c>
      <c r="BL141" s="125">
        <f t="shared" ref="BL141" si="1136">D141/D157</f>
        <v>4.5864785034460127E-2</v>
      </c>
      <c r="BM141" s="126">
        <f t="shared" ref="BM141" si="1137">E141/E157</f>
        <v>3.9020408163265304E-2</v>
      </c>
      <c r="BN141" s="123">
        <f t="shared" ref="BN141" si="1138">F141/F157</f>
        <v>6.1870395429258755E-2</v>
      </c>
      <c r="BO141" s="124">
        <f t="shared" ref="BO141" si="1139">G141/G157</f>
        <v>2.6491155902920609E-2</v>
      </c>
      <c r="BP141" s="125">
        <f t="shared" ref="BP141" si="1140">H141/H157</f>
        <v>5.5947102693559549E-2</v>
      </c>
      <c r="BQ141" s="126">
        <f t="shared" ref="BQ141" si="1141">I141/I157</f>
        <v>3.6026077736921652E-2</v>
      </c>
      <c r="BR141" s="123">
        <f t="shared" ref="BR141" si="1142">J141/J157</f>
        <v>3.8899596986157352E-2</v>
      </c>
      <c r="BS141" s="124">
        <f t="shared" ref="BS141" si="1143">K141/K157</f>
        <v>6.0635226179018287E-2</v>
      </c>
      <c r="BT141" s="125">
        <f t="shared" ref="BT141" si="1144">L141/L157</f>
        <v>3.2037298430215147E-2</v>
      </c>
      <c r="BU141" s="123">
        <f t="shared" ref="BU141" si="1145">M141/M157</f>
        <v>5.9277356307059277E-2</v>
      </c>
      <c r="BV141" s="127">
        <f t="shared" ref="BV141" si="1146">N141/N157</f>
        <v>3.8462468855076322E-2</v>
      </c>
      <c r="BW141" s="128">
        <f t="shared" ref="BW141" si="1147">O141/O157</f>
        <v>5.5764770431703123E-2</v>
      </c>
      <c r="BX141" s="123">
        <f t="shared" ref="BX141" si="1148">P141/P157</f>
        <v>4.6924991112691078E-2</v>
      </c>
      <c r="BY141" s="124">
        <f t="shared" ref="BY141" si="1149">Q141/Q157</f>
        <v>3.9534112968135977E-2</v>
      </c>
      <c r="BZ141" s="125">
        <f t="shared" ref="BZ141" si="1150">R141/R157</f>
        <v>5.1815536689385787E-2</v>
      </c>
      <c r="CA141" s="126">
        <f t="shared" ref="CA141" si="1151">S141/S157</f>
        <v>3.9192029267533277E-2</v>
      </c>
      <c r="CB141" s="123">
        <f t="shared" ref="CB141" si="1152">T141/T157</f>
        <v>3.1872008062484254E-2</v>
      </c>
      <c r="CC141" s="124">
        <f t="shared" ref="CC141" si="1153">U141/U157</f>
        <v>3.3976124885215793E-2</v>
      </c>
      <c r="CD141" s="125">
        <f t="shared" ref="CD141" si="1154">V141/V157</f>
        <v>2.7238548300468044E-2</v>
      </c>
      <c r="CE141" s="126">
        <f t="shared" ref="CE141" si="1155">W141/W157</f>
        <v>5.2975273314256367E-2</v>
      </c>
      <c r="CF141" s="123">
        <f t="shared" ref="CF141" si="1156">X141/X157</f>
        <v>4.4583533943187287E-2</v>
      </c>
      <c r="CG141" s="124">
        <f t="shared" ref="CG141" si="1157">Y141/Y157</f>
        <v>3.3780427223050177E-2</v>
      </c>
      <c r="CH141" s="125">
        <f t="shared" ref="CH141" si="1158">Z141/Z157</f>
        <v>5.0245889424271023E-2</v>
      </c>
      <c r="CI141" s="123">
        <f t="shared" ref="CI141" si="1159">AA141/AA157</f>
        <v>4.8218077739820883E-2</v>
      </c>
      <c r="CJ141" s="129">
        <f t="shared" ref="CJ141" si="1160">AB141/AB157</f>
        <v>4.5818848366095698E-2</v>
      </c>
      <c r="CK141" s="130">
        <f t="shared" ref="CK141" si="1161">AC141/AC157</f>
        <v>4.3994342542557782E-2</v>
      </c>
    </row>
    <row r="142" spans="1:89" x14ac:dyDescent="0.2">
      <c r="A142" s="131" t="s">
        <v>25</v>
      </c>
      <c r="B142" s="184">
        <v>1202</v>
      </c>
      <c r="C142" s="168">
        <v>1270</v>
      </c>
      <c r="D142" s="169">
        <v>542</v>
      </c>
      <c r="E142" s="170">
        <v>534</v>
      </c>
      <c r="F142" s="167">
        <v>1485</v>
      </c>
      <c r="G142" s="171">
        <v>878</v>
      </c>
      <c r="H142" s="169">
        <v>2129</v>
      </c>
      <c r="I142" s="170">
        <v>2049</v>
      </c>
      <c r="J142" s="167">
        <v>228</v>
      </c>
      <c r="K142" s="168">
        <v>286</v>
      </c>
      <c r="L142" s="169">
        <v>704</v>
      </c>
      <c r="M142" s="167">
        <v>1258</v>
      </c>
      <c r="N142" s="172">
        <v>1624</v>
      </c>
      <c r="O142" s="185">
        <v>1943</v>
      </c>
      <c r="P142" s="167">
        <v>1041</v>
      </c>
      <c r="Q142" s="168">
        <v>744</v>
      </c>
      <c r="R142" s="169">
        <v>1275</v>
      </c>
      <c r="S142" s="170">
        <v>1023</v>
      </c>
      <c r="T142" s="176">
        <v>220</v>
      </c>
      <c r="U142" s="167">
        <v>305</v>
      </c>
      <c r="V142" s="169">
        <v>723</v>
      </c>
      <c r="W142" s="186">
        <v>1587</v>
      </c>
      <c r="X142" s="167">
        <v>740</v>
      </c>
      <c r="Y142" s="171">
        <v>456</v>
      </c>
      <c r="Z142" s="169">
        <v>2147</v>
      </c>
      <c r="AA142" s="167">
        <v>2371</v>
      </c>
      <c r="AB142" s="149">
        <f t="shared" si="941"/>
        <v>14060</v>
      </c>
      <c r="AC142" s="150">
        <f t="shared" si="942"/>
        <v>14704</v>
      </c>
      <c r="AE142" s="226" t="str">
        <f>$AE$18</f>
        <v>18:00 - 18:59</v>
      </c>
      <c r="AF142" s="120">
        <f t="shared" si="1133"/>
        <v>1521</v>
      </c>
      <c r="AG142" s="168">
        <f t="shared" si="1133"/>
        <v>3617</v>
      </c>
      <c r="AH142" s="169">
        <f t="shared" si="1133"/>
        <v>853</v>
      </c>
      <c r="AI142" s="170">
        <f t="shared" si="1133"/>
        <v>1291</v>
      </c>
      <c r="AJ142" s="167">
        <f t="shared" si="1133"/>
        <v>1186</v>
      </c>
      <c r="AK142" s="171">
        <f t="shared" si="1133"/>
        <v>2761</v>
      </c>
      <c r="AL142" s="169">
        <f t="shared" si="1133"/>
        <v>2612</v>
      </c>
      <c r="AM142" s="170">
        <f t="shared" si="1133"/>
        <v>5355</v>
      </c>
      <c r="AN142" s="167">
        <f t="shared" si="1133"/>
        <v>614</v>
      </c>
      <c r="AO142" s="171">
        <f t="shared" si="1133"/>
        <v>252</v>
      </c>
      <c r="AP142" s="169">
        <f t="shared" si="1134"/>
        <v>2787</v>
      </c>
      <c r="AQ142" s="167">
        <f t="shared" si="1134"/>
        <v>928</v>
      </c>
      <c r="AR142" s="172">
        <f t="shared" si="1134"/>
        <v>4286</v>
      </c>
      <c r="AS142" s="173">
        <f t="shared" si="1134"/>
        <v>2465</v>
      </c>
      <c r="AT142" s="167">
        <f t="shared" si="1134"/>
        <v>1960</v>
      </c>
      <c r="AU142" s="171">
        <f t="shared" si="1134"/>
        <v>1744</v>
      </c>
      <c r="AV142" s="169">
        <f t="shared" si="1134"/>
        <v>1716</v>
      </c>
      <c r="AW142" s="170">
        <f t="shared" si="1134"/>
        <v>2733</v>
      </c>
      <c r="AX142" s="167">
        <f t="shared" si="1134"/>
        <v>1312</v>
      </c>
      <c r="AY142" s="171">
        <f t="shared" si="1134"/>
        <v>265</v>
      </c>
      <c r="AZ142" s="169">
        <f t="shared" si="1134"/>
        <v>3571</v>
      </c>
      <c r="BA142" s="170">
        <f t="shared" si="1134"/>
        <v>1713</v>
      </c>
      <c r="BB142" s="167">
        <f t="shared" si="1134"/>
        <v>1848</v>
      </c>
      <c r="BC142" s="171">
        <f t="shared" si="1134"/>
        <v>911</v>
      </c>
      <c r="BD142" s="169">
        <f t="shared" si="1134"/>
        <v>2580</v>
      </c>
      <c r="BE142" s="167">
        <f t="shared" si="1134"/>
        <v>5135</v>
      </c>
      <c r="BF142" s="151">
        <f>SUM(AF142,AH142,AJ142,AL142,AN142,AP142,AR142,AT142,AV142,AX142,AZ142,BB142,BD142)</f>
        <v>26846</v>
      </c>
      <c r="BG142" s="152">
        <f>SUM(AG142,AI142,AK142,AM142,AO142,AQ142,AS142,AU142,AW142,AY142,BA142,BC142,BE142)</f>
        <v>29170</v>
      </c>
      <c r="BI142" s="131" t="s">
        <v>25</v>
      </c>
      <c r="BJ142" s="123">
        <f>B142/B157</f>
        <v>4.7035805126198399E-2</v>
      </c>
      <c r="BK142" s="124">
        <f t="shared" ref="BK142" si="1162">C142/C157</f>
        <v>4.5869902842489256E-2</v>
      </c>
      <c r="BL142" s="125">
        <f t="shared" ref="BL142" si="1163">D142/D157</f>
        <v>4.4469970462750245E-2</v>
      </c>
      <c r="BM142" s="126">
        <f t="shared" ref="BM142" si="1164">E142/E157</f>
        <v>4.3591836734693877E-2</v>
      </c>
      <c r="BN142" s="123">
        <f t="shared" ref="BN142" si="1165">F142/F157</f>
        <v>5.5818673883626525E-2</v>
      </c>
      <c r="BO142" s="124">
        <f t="shared" ref="BO142" si="1166">G142/G157</f>
        <v>3.6116824352118472E-2</v>
      </c>
      <c r="BP142" s="125">
        <f t="shared" ref="BP142" si="1167">H142/H157</f>
        <v>5.4563161536687256E-2</v>
      </c>
      <c r="BQ142" s="126">
        <f t="shared" ref="BQ142" si="1168">I142/I157</f>
        <v>4.6222563107672178E-2</v>
      </c>
      <c r="BR142" s="123">
        <f t="shared" ref="BR142" si="1169">J142/J157</f>
        <v>3.9950937445242682E-2</v>
      </c>
      <c r="BS142" s="124">
        <f t="shared" ref="BS142" si="1170">K142/K157</f>
        <v>4.5877446262431829E-2</v>
      </c>
      <c r="BT142" s="125">
        <f t="shared" ref="BT142" si="1171">L142/L157</f>
        <v>3.0112494118653493E-2</v>
      </c>
      <c r="BU142" s="123">
        <f t="shared" ref="BU142" si="1172">M142/M157</f>
        <v>5.3919677682053919E-2</v>
      </c>
      <c r="BV142" s="127">
        <f t="shared" ref="BV142" si="1173">N142/N157</f>
        <v>3.928493674254336E-2</v>
      </c>
      <c r="BW142" s="128">
        <f t="shared" ref="BW142" si="1174">O142/O157</f>
        <v>4.8457490585330575E-2</v>
      </c>
      <c r="BX142" s="123">
        <f t="shared" ref="BX142" si="1175">P142/P157</f>
        <v>4.6258442943476717E-2</v>
      </c>
      <c r="BY142" s="124">
        <f t="shared" ref="BY142" si="1176">Q142/Q157</f>
        <v>3.5225604848255293E-2</v>
      </c>
      <c r="BZ142" s="125">
        <f t="shared" ref="BZ142" si="1177">R142/R157</f>
        <v>5.0819084060743751E-2</v>
      </c>
      <c r="CA142" s="126">
        <f t="shared" ref="CA142" si="1178">S142/S157</f>
        <v>3.9814742741496066E-2</v>
      </c>
      <c r="CB142" s="123">
        <f t="shared" ref="CB142" si="1179">T142/T157</f>
        <v>2.7714789619551525E-2</v>
      </c>
      <c r="CC142" s="124">
        <f t="shared" ref="CC142" si="1180">U142/U157</f>
        <v>4.00104945559491E-2</v>
      </c>
      <c r="CD142" s="125">
        <f t="shared" ref="CD142" si="1181">V142/V157</f>
        <v>2.7737282283434358E-2</v>
      </c>
      <c r="CE142" s="126">
        <f t="shared" ref="CE142" si="1182">W142/W157</f>
        <v>5.8221439577371782E-2</v>
      </c>
      <c r="CF142" s="123">
        <f t="shared" ref="CF142" si="1183">X142/X157</f>
        <v>3.5628310062590277E-2</v>
      </c>
      <c r="CG142" s="124">
        <f t="shared" ref="CG142" si="1184">Y142/Y157</f>
        <v>3.7754595131644315E-2</v>
      </c>
      <c r="CH142" s="125">
        <f t="shared" ref="CH142" si="1185">Z142/Z157</f>
        <v>5.3325716556554568E-2</v>
      </c>
      <c r="CI142" s="123">
        <f t="shared" ref="CI142" si="1186">AA142/AA157</f>
        <v>5.4727172006278274E-2</v>
      </c>
      <c r="CJ142" s="129">
        <f t="shared" ref="CJ142" si="1187">AB142/AB157</f>
        <v>4.4434612224258895E-2</v>
      </c>
      <c r="CK142" s="130">
        <f t="shared" ref="CK142" si="1188">AC142/AC157</f>
        <v>4.6629626810766926E-2</v>
      </c>
    </row>
    <row r="143" spans="1:89" ht="13.5" thickBot="1" x14ac:dyDescent="0.25">
      <c r="A143" s="139" t="s">
        <v>26</v>
      </c>
      <c r="B143" s="181">
        <v>1124</v>
      </c>
      <c r="C143" s="175">
        <v>1132</v>
      </c>
      <c r="D143" s="176">
        <v>519</v>
      </c>
      <c r="E143" s="177">
        <v>471</v>
      </c>
      <c r="F143" s="174">
        <v>1140</v>
      </c>
      <c r="G143" s="178">
        <v>767</v>
      </c>
      <c r="H143" s="176">
        <v>1802</v>
      </c>
      <c r="I143" s="177">
        <v>1753</v>
      </c>
      <c r="J143" s="174">
        <v>247</v>
      </c>
      <c r="K143" s="175">
        <v>228</v>
      </c>
      <c r="L143" s="176">
        <v>831</v>
      </c>
      <c r="M143" s="174">
        <v>1110</v>
      </c>
      <c r="N143" s="179">
        <v>1536</v>
      </c>
      <c r="O143" s="182">
        <v>1677</v>
      </c>
      <c r="P143" s="174">
        <v>910</v>
      </c>
      <c r="Q143" s="175">
        <v>850</v>
      </c>
      <c r="R143" s="176">
        <v>1009</v>
      </c>
      <c r="S143" s="177">
        <v>978</v>
      </c>
      <c r="T143" s="174">
        <v>185</v>
      </c>
      <c r="U143" s="178">
        <v>292</v>
      </c>
      <c r="V143" s="176">
        <v>860</v>
      </c>
      <c r="W143" s="183">
        <v>1315</v>
      </c>
      <c r="X143" s="174">
        <v>750</v>
      </c>
      <c r="Y143" s="178">
        <v>420</v>
      </c>
      <c r="Z143" s="176">
        <v>2015</v>
      </c>
      <c r="AA143" s="174">
        <v>1858</v>
      </c>
      <c r="AB143" s="149">
        <f t="shared" si="941"/>
        <v>12928</v>
      </c>
      <c r="AC143" s="150">
        <f t="shared" si="942"/>
        <v>12851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4.3983564860105656E-2</v>
      </c>
      <c r="BK143" s="124">
        <f t="shared" ref="BK143" si="1189">C143/C157</f>
        <v>4.0885614187163653E-2</v>
      </c>
      <c r="BL143" s="125">
        <f t="shared" ref="BL143" si="1190">D143/D157</f>
        <v>4.2582868395142762E-2</v>
      </c>
      <c r="BM143" s="126">
        <f t="shared" ref="BM143" si="1191">E143/E157</f>
        <v>3.8448979591836734E-2</v>
      </c>
      <c r="BN143" s="123">
        <f t="shared" ref="BN143" si="1192">F143/F157</f>
        <v>4.2850699142986018E-2</v>
      </c>
      <c r="BO143" s="124">
        <f t="shared" ref="BO143" si="1193">G143/G157</f>
        <v>3.155080213903743E-2</v>
      </c>
      <c r="BP143" s="125">
        <f t="shared" ref="BP143" si="1194">H143/H157</f>
        <v>4.6182628975627256E-2</v>
      </c>
      <c r="BQ143" s="126">
        <f t="shared" ref="BQ143" si="1195">I143/I157</f>
        <v>3.9545218705587762E-2</v>
      </c>
      <c r="BR143" s="123">
        <f t="shared" ref="BR143" si="1196">J143/J157</f>
        <v>4.328018223234624E-2</v>
      </c>
      <c r="BS143" s="124">
        <f t="shared" ref="BS143" si="1197">K143/K157</f>
        <v>3.6573628488931663E-2</v>
      </c>
      <c r="BT143" s="125">
        <f t="shared" ref="BT143" si="1198">L143/L157</f>
        <v>3.5544719620171951E-2</v>
      </c>
      <c r="BU143" s="123">
        <f t="shared" ref="BU143" si="1199">M143/M157</f>
        <v>4.7576186190047574E-2</v>
      </c>
      <c r="BV143" s="127">
        <f t="shared" ref="BV143" si="1200">N143/N157</f>
        <v>3.7156196327922782E-2</v>
      </c>
      <c r="BW143" s="128">
        <f t="shared" ref="BW143" si="1201">O143/O157</f>
        <v>4.1823577823777339E-2</v>
      </c>
      <c r="BX143" s="123">
        <f t="shared" ref="BX143" si="1202">P143/P157</f>
        <v>4.0437255599004622E-2</v>
      </c>
      <c r="BY143" s="124">
        <f t="shared" ref="BY143" si="1203">Q143/Q157</f>
        <v>4.0244306614270156E-2</v>
      </c>
      <c r="BZ143" s="125">
        <f t="shared" ref="BZ143" si="1204">R143/R157</f>
        <v>4.0216828091992507E-2</v>
      </c>
      <c r="CA143" s="126">
        <f t="shared" ref="CA143" si="1205">S143/S157</f>
        <v>3.8063361095975717E-2</v>
      </c>
      <c r="CB143" s="123">
        <f t="shared" ref="CB143" si="1206">T143/T157</f>
        <v>2.3305618543713782E-2</v>
      </c>
      <c r="CC143" s="124">
        <f t="shared" ref="CC143" si="1207">U143/U157</f>
        <v>3.8305129214220121E-2</v>
      </c>
      <c r="CD143" s="125">
        <f t="shared" ref="CD143" si="1208">V143/V157</f>
        <v>3.2993171180848616E-2</v>
      </c>
      <c r="CE143" s="126">
        <f t="shared" ref="CE143" si="1209">W143/W157</f>
        <v>4.8242717734243157E-2</v>
      </c>
      <c r="CF143" s="123">
        <f t="shared" ref="CF143" si="1210">X143/X157</f>
        <v>3.6109773712084736E-2</v>
      </c>
      <c r="CG143" s="124">
        <f t="shared" ref="CG143" si="1211">Y143/Y157</f>
        <v>3.4773969200198707E-2</v>
      </c>
      <c r="CH143" s="125">
        <f t="shared" ref="CH143" si="1212">Z143/Z157</f>
        <v>5.0047190899607567E-2</v>
      </c>
      <c r="CI143" s="123">
        <f t="shared" ref="CI143" si="1213">AA143/AA157</f>
        <v>4.2886160096020684E-2</v>
      </c>
      <c r="CJ143" s="129">
        <f t="shared" ref="CJ143" si="1214">AB143/AB157</f>
        <v>4.0857088679603061E-2</v>
      </c>
      <c r="CK143" s="130">
        <f t="shared" ref="CK143" si="1215">AC143/AC157</f>
        <v>4.0753355151330647E-2</v>
      </c>
    </row>
    <row r="144" spans="1:89" ht="14.25" thickTop="1" thickBot="1" x14ac:dyDescent="0.25">
      <c r="A144" s="131" t="s">
        <v>27</v>
      </c>
      <c r="B144" s="184">
        <v>957</v>
      </c>
      <c r="C144" s="168">
        <v>1340</v>
      </c>
      <c r="D144" s="169">
        <v>530</v>
      </c>
      <c r="E144" s="170">
        <v>531</v>
      </c>
      <c r="F144" s="167">
        <v>1059</v>
      </c>
      <c r="G144" s="171">
        <v>927</v>
      </c>
      <c r="H144" s="169">
        <v>1822</v>
      </c>
      <c r="I144" s="170">
        <v>2214</v>
      </c>
      <c r="J144" s="167">
        <v>331</v>
      </c>
      <c r="K144" s="168">
        <v>260</v>
      </c>
      <c r="L144" s="169">
        <v>1002</v>
      </c>
      <c r="M144" s="167">
        <v>806</v>
      </c>
      <c r="N144" s="172">
        <v>1761</v>
      </c>
      <c r="O144" s="185">
        <v>1535</v>
      </c>
      <c r="P144" s="167">
        <v>1177</v>
      </c>
      <c r="Q144" s="168">
        <v>836</v>
      </c>
      <c r="R144" s="169">
        <v>1132</v>
      </c>
      <c r="S144" s="170">
        <v>1164</v>
      </c>
      <c r="T144" s="167">
        <v>298</v>
      </c>
      <c r="U144" s="171">
        <v>224</v>
      </c>
      <c r="V144" s="169">
        <v>1056</v>
      </c>
      <c r="W144" s="186">
        <v>1142</v>
      </c>
      <c r="X144" s="167">
        <v>818</v>
      </c>
      <c r="Y144" s="171">
        <v>353</v>
      </c>
      <c r="Z144" s="169">
        <v>1999</v>
      </c>
      <c r="AA144" s="167">
        <v>2206</v>
      </c>
      <c r="AB144" s="149">
        <f t="shared" si="941"/>
        <v>13942</v>
      </c>
      <c r="AC144" s="150">
        <f t="shared" si="942"/>
        <v>13538</v>
      </c>
      <c r="AE144" s="221" t="s">
        <v>13</v>
      </c>
      <c r="AF144" s="14">
        <f t="shared" ref="AF144:BG144" si="1216">SUM(AF141:AF143)</f>
        <v>2972</v>
      </c>
      <c r="AG144" s="1">
        <f t="shared" si="1216"/>
        <v>6838</v>
      </c>
      <c r="AH144" s="14">
        <f t="shared" si="1216"/>
        <v>2046</v>
      </c>
      <c r="AI144" s="1">
        <f t="shared" si="1216"/>
        <v>2270</v>
      </c>
      <c r="AJ144" s="14">
        <f t="shared" si="1216"/>
        <v>2513</v>
      </c>
      <c r="AK144" s="1">
        <f t="shared" si="1216"/>
        <v>5294</v>
      </c>
      <c r="AL144" s="14">
        <f t="shared" si="1216"/>
        <v>5094</v>
      </c>
      <c r="AM144" s="1">
        <f t="shared" si="1216"/>
        <v>9633</v>
      </c>
      <c r="AN144" s="14">
        <f t="shared" si="1216"/>
        <v>1626</v>
      </c>
      <c r="AO144" s="1">
        <f t="shared" si="1216"/>
        <v>484</v>
      </c>
      <c r="AP144" s="14">
        <f t="shared" si="1216"/>
        <v>5677</v>
      </c>
      <c r="AQ144" s="1">
        <f t="shared" si="1216"/>
        <v>1810</v>
      </c>
      <c r="AR144" s="14">
        <f t="shared" si="1216"/>
        <v>8226</v>
      </c>
      <c r="AS144" s="1">
        <f t="shared" si="1216"/>
        <v>4773</v>
      </c>
      <c r="AT144" s="14">
        <f t="shared" si="1216"/>
        <v>3987</v>
      </c>
      <c r="AU144" s="1">
        <f t="shared" si="1216"/>
        <v>3155</v>
      </c>
      <c r="AV144" s="14">
        <f t="shared" si="1216"/>
        <v>3415</v>
      </c>
      <c r="AW144" s="1">
        <f t="shared" si="1216"/>
        <v>4943</v>
      </c>
      <c r="AX144" s="14">
        <f t="shared" si="1216"/>
        <v>2315</v>
      </c>
      <c r="AY144" s="1">
        <f t="shared" si="1216"/>
        <v>502</v>
      </c>
      <c r="AZ144" s="14">
        <f t="shared" si="1216"/>
        <v>6301</v>
      </c>
      <c r="BA144" s="1">
        <f t="shared" si="1216"/>
        <v>3139</v>
      </c>
      <c r="BB144" s="14">
        <f t="shared" si="1216"/>
        <v>3959</v>
      </c>
      <c r="BC144" s="1">
        <f t="shared" si="1216"/>
        <v>1526</v>
      </c>
      <c r="BD144" s="14">
        <f t="shared" si="1216"/>
        <v>5404</v>
      </c>
      <c r="BE144" s="1">
        <f t="shared" si="1216"/>
        <v>9146</v>
      </c>
      <c r="BF144" s="153">
        <f t="shared" si="1216"/>
        <v>53535</v>
      </c>
      <c r="BG144" s="154">
        <f t="shared" si="1216"/>
        <v>53513</v>
      </c>
      <c r="BI144" s="131" t="s">
        <v>27</v>
      </c>
      <c r="BJ144" s="123">
        <f>B144/B157</f>
        <v>3.7448640187830173E-2</v>
      </c>
      <c r="BK144" s="124">
        <f t="shared" ref="BK144" si="1217">C144/C157</f>
        <v>4.8398165203886304E-2</v>
      </c>
      <c r="BL144" s="125">
        <f t="shared" ref="BL144" si="1218">D144/D157</f>
        <v>4.3485395470955035E-2</v>
      </c>
      <c r="BM144" s="126">
        <f t="shared" ref="BM144" si="1219">E144/E157</f>
        <v>4.3346938775510206E-2</v>
      </c>
      <c r="BN144" s="123">
        <f t="shared" ref="BN144" si="1220">F144/F157</f>
        <v>3.9806044203879114E-2</v>
      </c>
      <c r="BO144" s="124">
        <f t="shared" ref="BO144" si="1221">G144/G157</f>
        <v>3.8132455779514601E-2</v>
      </c>
      <c r="BP144" s="125">
        <f t="shared" ref="BP144" si="1222">H144/H157</f>
        <v>4.669519977446885E-2</v>
      </c>
      <c r="BQ144" s="126">
        <f t="shared" ref="BQ144" si="1223">I144/I157</f>
        <v>4.994473143991518E-2</v>
      </c>
      <c r="BR144" s="123">
        <f t="shared" ref="BR144" si="1224">J144/J157</f>
        <v>5.7998948659540916E-2</v>
      </c>
      <c r="BS144" s="124">
        <f t="shared" ref="BS144" si="1225">K144/K157</f>
        <v>4.170676932948348E-2</v>
      </c>
      <c r="BT144" s="125">
        <f t="shared" ref="BT144" si="1226">L144/L157</f>
        <v>4.285897600410625E-2</v>
      </c>
      <c r="BU144" s="123">
        <f t="shared" ref="BU144" si="1227">M144/M157</f>
        <v>3.4546311774034548E-2</v>
      </c>
      <c r="BV144" s="127">
        <f t="shared" ref="BV144" si="1228">N144/N157</f>
        <v>4.2598998524395852E-2</v>
      </c>
      <c r="BW144" s="128">
        <f t="shared" ref="BW144" si="1229">O144/O157</f>
        <v>3.8282165748060953E-2</v>
      </c>
      <c r="BX144" s="123">
        <f t="shared" ref="BX144" si="1230">P144/P157</f>
        <v>5.2301813011020264E-2</v>
      </c>
      <c r="BY144" s="124">
        <f t="shared" ref="BY144" si="1231">Q144/Q157</f>
        <v>3.9581459211211589E-2</v>
      </c>
      <c r="BZ144" s="125">
        <f t="shared" ref="BZ144" si="1232">R144/R157</f>
        <v>4.5119375024911312E-2</v>
      </c>
      <c r="CA144" s="126">
        <f t="shared" ref="CA144" si="1233">S144/S157</f>
        <v>4.530240523079318E-2</v>
      </c>
      <c r="CB144" s="123">
        <f t="shared" ref="CB144" si="1234">T144/T157</f>
        <v>3.7540942302847068E-2</v>
      </c>
      <c r="CC144" s="124">
        <f t="shared" ref="CC144" si="1235">U144/U157</f>
        <v>2.938475665748393E-2</v>
      </c>
      <c r="CD144" s="125">
        <f t="shared" ref="CD144" si="1236">V144/V157</f>
        <v>4.0512545077879228E-2</v>
      </c>
      <c r="CE144" s="126">
        <f t="shared" ref="CE144" si="1237">W144/W157</f>
        <v>4.1895957150194438E-2</v>
      </c>
      <c r="CF144" s="123">
        <f t="shared" ref="CF144" si="1238">X144/X157</f>
        <v>3.9383726528647085E-2</v>
      </c>
      <c r="CG144" s="124">
        <f t="shared" ref="CG144" si="1239">Y144/Y157</f>
        <v>2.922669316111939E-2</v>
      </c>
      <c r="CH144" s="125">
        <f t="shared" ref="CH144" si="1240">Z144/Z157</f>
        <v>4.9649793850280663E-2</v>
      </c>
      <c r="CI144" s="123">
        <f t="shared" ref="CI144" si="1241">AA144/AA157</f>
        <v>5.0918659403563847E-2</v>
      </c>
      <c r="CJ144" s="129">
        <f t="shared" ref="CJ144" si="1242">AB144/AB157</f>
        <v>4.4061690158649892E-2</v>
      </c>
      <c r="CK144" s="130">
        <f t="shared" ref="CK144" si="1243">AC144/AC157</f>
        <v>4.293198366187178E-2</v>
      </c>
    </row>
    <row r="145" spans="1:89" ht="13.5" thickTop="1" x14ac:dyDescent="0.2">
      <c r="A145" s="139" t="s">
        <v>28</v>
      </c>
      <c r="B145" s="181">
        <v>948</v>
      </c>
      <c r="C145" s="175">
        <v>1710</v>
      </c>
      <c r="D145" s="176">
        <v>532</v>
      </c>
      <c r="E145" s="177">
        <v>628</v>
      </c>
      <c r="F145" s="174">
        <v>905</v>
      </c>
      <c r="G145" s="178">
        <v>1495</v>
      </c>
      <c r="H145" s="176">
        <v>1839</v>
      </c>
      <c r="I145" s="177">
        <v>2484</v>
      </c>
      <c r="J145" s="174">
        <v>362</v>
      </c>
      <c r="K145" s="175">
        <v>184</v>
      </c>
      <c r="L145" s="176">
        <v>1629</v>
      </c>
      <c r="M145" s="174">
        <v>709</v>
      </c>
      <c r="N145" s="179">
        <v>2285</v>
      </c>
      <c r="O145" s="182">
        <v>1697</v>
      </c>
      <c r="P145" s="174">
        <v>1221</v>
      </c>
      <c r="Q145" s="175">
        <v>767</v>
      </c>
      <c r="R145" s="176">
        <v>1159</v>
      </c>
      <c r="S145" s="177">
        <v>1287</v>
      </c>
      <c r="T145" s="174">
        <v>467</v>
      </c>
      <c r="U145" s="178">
        <v>178</v>
      </c>
      <c r="V145" s="176">
        <v>1592</v>
      </c>
      <c r="W145" s="183">
        <v>1101</v>
      </c>
      <c r="X145" s="174">
        <v>1092</v>
      </c>
      <c r="Y145" s="178">
        <v>379</v>
      </c>
      <c r="Z145" s="176">
        <v>2207</v>
      </c>
      <c r="AA145" s="174">
        <v>2257</v>
      </c>
      <c r="AB145" s="149">
        <f t="shared" si="941"/>
        <v>16238</v>
      </c>
      <c r="AC145" s="150">
        <f t="shared" si="942"/>
        <v>14876</v>
      </c>
      <c r="BI145" s="139" t="s">
        <v>28</v>
      </c>
      <c r="BJ145" s="123">
        <f>B145/B157</f>
        <v>3.7096458618665624E-2</v>
      </c>
      <c r="BK145" s="124">
        <f t="shared" ref="BK145" si="1244">C145/C157</f>
        <v>6.1761837685556396E-2</v>
      </c>
      <c r="BL145" s="125">
        <f t="shared" ref="BL145" si="1245">D145/D157</f>
        <v>4.3649491302920909E-2</v>
      </c>
      <c r="BM145" s="126">
        <f t="shared" ref="BM145" si="1246">E145/E157</f>
        <v>5.1265306122448978E-2</v>
      </c>
      <c r="BN145" s="123">
        <f t="shared" ref="BN145" si="1247">F145/F157</f>
        <v>3.401744098631785E-2</v>
      </c>
      <c r="BO145" s="124">
        <f t="shared" ref="BO145" si="1248">G145/G157</f>
        <v>6.1497326203208559E-2</v>
      </c>
      <c r="BP145" s="125">
        <f t="shared" ref="BP145" si="1249">H145/H157</f>
        <v>4.7130884953484199E-2</v>
      </c>
      <c r="BQ145" s="126">
        <f t="shared" ref="BQ145" si="1250">I145/I157</f>
        <v>5.6035552347221906E-2</v>
      </c>
      <c r="BR145" s="123">
        <f t="shared" ref="BR145" si="1251">J145/J157</f>
        <v>6.3430874364815135E-2</v>
      </c>
      <c r="BS145" s="124">
        <f t="shared" ref="BS145" si="1252">K145/K157</f>
        <v>2.9515559833172923E-2</v>
      </c>
      <c r="BT145" s="125">
        <f t="shared" ref="BT145" si="1253">L145/L157</f>
        <v>6.9677916078532021E-2</v>
      </c>
      <c r="BU145" s="123">
        <f t="shared" ref="BU145" si="1254">M145/M157</f>
        <v>3.0388753161030388E-2</v>
      </c>
      <c r="BV145" s="127">
        <f t="shared" ref="BV145" si="1255">N145/N157</f>
        <v>5.5274680084182008E-2</v>
      </c>
      <c r="BW145" s="128">
        <f t="shared" ref="BW145" si="1256">O145/O157</f>
        <v>4.2322368256976828E-2</v>
      </c>
      <c r="BX145" s="123">
        <f t="shared" ref="BX145" si="1257">P145/P157</f>
        <v>5.425702097404906E-2</v>
      </c>
      <c r="BY145" s="124">
        <f t="shared" ref="BY145" si="1258">Q145/Q157</f>
        <v>3.6314568438994367E-2</v>
      </c>
      <c r="BZ145" s="125">
        <f t="shared" ref="BZ145" si="1259">R145/R157</f>
        <v>4.619554386384471E-2</v>
      </c>
      <c r="CA145" s="126">
        <f t="shared" ref="CA145" si="1260">S145/S157</f>
        <v>5.0089515061882153E-2</v>
      </c>
      <c r="CB145" s="123">
        <f t="shared" ref="CB145" si="1261">T145/T157</f>
        <v>5.8830939783320733E-2</v>
      </c>
      <c r="CC145" s="124">
        <f t="shared" ref="CC145" si="1262">U145/U157</f>
        <v>2.3350386986750623E-2</v>
      </c>
      <c r="CD145" s="125">
        <f t="shared" ref="CD145" si="1263">V145/V157</f>
        <v>6.107573083710581E-2</v>
      </c>
      <c r="CE145" s="126">
        <f t="shared" ref="CE145" si="1264">W145/W157</f>
        <v>4.0391811578252258E-2</v>
      </c>
      <c r="CF145" s="123">
        <f t="shared" ref="CF145" si="1265">X145/X157</f>
        <v>5.2575830524795378E-2</v>
      </c>
      <c r="CG145" s="124">
        <f t="shared" ref="CG145" si="1266">Y145/Y157</f>
        <v>3.1379367444941214E-2</v>
      </c>
      <c r="CH145" s="125">
        <f t="shared" ref="CH145" si="1267">Z145/Z157</f>
        <v>5.4815955491530476E-2</v>
      </c>
      <c r="CI145" s="123">
        <f t="shared" ref="CI145" si="1268">AA145/AA157</f>
        <v>5.2095836026221032E-2</v>
      </c>
      <c r="CJ145" s="129">
        <f t="shared" ref="CJ145" si="1269">AB145/AB157</f>
        <v>5.1317868655584353E-2</v>
      </c>
      <c r="CK145" s="130">
        <f t="shared" ref="CK145" si="1270">AC145/AC157</f>
        <v>4.7175076743537055E-2</v>
      </c>
    </row>
    <row r="146" spans="1:89" x14ac:dyDescent="0.2">
      <c r="A146" s="131" t="s">
        <v>29</v>
      </c>
      <c r="B146" s="184">
        <v>1163</v>
      </c>
      <c r="C146" s="168">
        <v>2514</v>
      </c>
      <c r="D146" s="169">
        <v>991</v>
      </c>
      <c r="E146" s="170">
        <v>807</v>
      </c>
      <c r="F146" s="167">
        <v>1209</v>
      </c>
      <c r="G146" s="171">
        <v>2162</v>
      </c>
      <c r="H146" s="169">
        <v>2162</v>
      </c>
      <c r="I146" s="170">
        <v>3623</v>
      </c>
      <c r="J146" s="167">
        <v>594</v>
      </c>
      <c r="K146" s="168">
        <v>198</v>
      </c>
      <c r="L146" s="169">
        <v>2469</v>
      </c>
      <c r="M146" s="167">
        <v>864</v>
      </c>
      <c r="N146" s="172">
        <v>3155</v>
      </c>
      <c r="O146" s="185">
        <v>1925</v>
      </c>
      <c r="P146" s="167">
        <v>1585</v>
      </c>
      <c r="Q146" s="168">
        <v>1111</v>
      </c>
      <c r="R146" s="169">
        <v>1614</v>
      </c>
      <c r="S146" s="170">
        <v>1749</v>
      </c>
      <c r="T146" s="167">
        <v>1184</v>
      </c>
      <c r="U146" s="171">
        <v>195</v>
      </c>
      <c r="V146" s="169">
        <v>2445</v>
      </c>
      <c r="W146" s="186">
        <v>1321</v>
      </c>
      <c r="X146" s="167">
        <v>1710</v>
      </c>
      <c r="Y146" s="171">
        <v>494</v>
      </c>
      <c r="Z146" s="169">
        <v>2038</v>
      </c>
      <c r="AA146" s="167">
        <v>3297</v>
      </c>
      <c r="AB146" s="149">
        <f t="shared" si="941"/>
        <v>22319</v>
      </c>
      <c r="AC146" s="150">
        <f t="shared" si="942"/>
        <v>20260</v>
      </c>
      <c r="BI146" s="131" t="s">
        <v>29</v>
      </c>
      <c r="BJ146" s="123">
        <f>B146/B157</f>
        <v>4.5509684993152028E-2</v>
      </c>
      <c r="BK146" s="124">
        <f t="shared" ref="BK146" si="1271">C146/C157</f>
        <v>9.080073680788818E-2</v>
      </c>
      <c r="BL146" s="125">
        <f t="shared" ref="BL146" si="1272">D146/D157</f>
        <v>8.1309484739087626E-2</v>
      </c>
      <c r="BM146" s="126">
        <f t="shared" ref="BM146" si="1273">E146/E157</f>
        <v>6.5877551020408168E-2</v>
      </c>
      <c r="BN146" s="123">
        <f t="shared" ref="BN146" si="1274">F146/F157</f>
        <v>4.5444294091114119E-2</v>
      </c>
      <c r="BO146" s="124">
        <f t="shared" ref="BO146" si="1275">G146/G157</f>
        <v>8.8934594816947751E-2</v>
      </c>
      <c r="BP146" s="125">
        <f t="shared" ref="BP146" si="1276">H146/H157</f>
        <v>5.5408903354775878E-2</v>
      </c>
      <c r="BQ146" s="126">
        <f t="shared" ref="BQ146" si="1277">I146/I157</f>
        <v>8.1729793137675116E-2</v>
      </c>
      <c r="BR146" s="123">
        <f t="shared" ref="BR146" si="1278">J146/J157</f>
        <v>0.10408270544944805</v>
      </c>
      <c r="BS146" s="124">
        <f t="shared" ref="BS146" si="1279">K146/K157</f>
        <v>3.1761308950914342E-2</v>
      </c>
      <c r="BT146" s="125">
        <f t="shared" ref="BT146" si="1280">L146/L157</f>
        <v>0.1056075965610163</v>
      </c>
      <c r="BU146" s="123">
        <f t="shared" ref="BU146" si="1281">M146/M157</f>
        <v>3.7032274656037034E-2</v>
      </c>
      <c r="BV146" s="127">
        <f t="shared" ref="BV146" si="1282">N146/N157</f>
        <v>7.6320181910544516E-2</v>
      </c>
      <c r="BW146" s="128">
        <f t="shared" ref="BW146" si="1283">O146/O157</f>
        <v>4.8008579195451033E-2</v>
      </c>
      <c r="BX146" s="123">
        <f t="shared" ref="BX146" si="1284">P146/P157</f>
        <v>7.043192321365091E-2</v>
      </c>
      <c r="BY146" s="124">
        <f t="shared" ref="BY146" si="1285">Q146/Q157</f>
        <v>5.260167605700488E-2</v>
      </c>
      <c r="BZ146" s="125">
        <f t="shared" ref="BZ146" si="1286">R146/R157</f>
        <v>6.4330981705129742E-2</v>
      </c>
      <c r="CA146" s="126">
        <f t="shared" ref="CA146" si="1287">S146/S157</f>
        <v>6.807036662255779E-2</v>
      </c>
      <c r="CB146" s="123">
        <f t="shared" ref="CB146" si="1288">T146/T157</f>
        <v>0.14915595867976819</v>
      </c>
      <c r="CC146" s="124">
        <f t="shared" ref="CC146" si="1289">U146/U157</f>
        <v>2.5580480125934672E-2</v>
      </c>
      <c r="CD146" s="125">
        <f t="shared" ref="CD146" si="1290">V146/V157</f>
        <v>9.3800352950203336E-2</v>
      </c>
      <c r="CE146" s="126">
        <f t="shared" ref="CE146" si="1291">W146/W157</f>
        <v>4.8462836598429822E-2</v>
      </c>
      <c r="CF146" s="123">
        <f t="shared" ref="CF146" si="1292">X146/X157</f>
        <v>8.2330284063553208E-2</v>
      </c>
      <c r="CG146" s="124">
        <f t="shared" ref="CG146" si="1293">Y146/Y157</f>
        <v>4.0900811392614672E-2</v>
      </c>
      <c r="CH146" s="125">
        <f t="shared" ref="CH146" si="1294">Z146/Z157</f>
        <v>5.0618449158015E-2</v>
      </c>
      <c r="CI146" s="123">
        <f t="shared" ref="CI146" si="1295">AA146/AA157</f>
        <v>7.6101006370602894E-2</v>
      </c>
      <c r="CJ146" s="129">
        <f t="shared" ref="CJ146" si="1296">AB146/AB157</f>
        <v>7.0535996460400735E-2</v>
      </c>
      <c r="CK146" s="130">
        <f t="shared" ref="CK146" si="1297">AC146/AC157</f>
        <v>6.4248928127457694E-2</v>
      </c>
    </row>
    <row r="147" spans="1:89" x14ac:dyDescent="0.2">
      <c r="A147" s="139" t="s">
        <v>30</v>
      </c>
      <c r="B147" s="181">
        <v>1451</v>
      </c>
      <c r="C147" s="175">
        <v>3221</v>
      </c>
      <c r="D147" s="176">
        <v>1193</v>
      </c>
      <c r="E147" s="177">
        <v>979</v>
      </c>
      <c r="F147" s="174">
        <v>1327</v>
      </c>
      <c r="G147" s="178">
        <v>2533</v>
      </c>
      <c r="H147" s="176">
        <v>2482</v>
      </c>
      <c r="I147" s="177">
        <v>4278</v>
      </c>
      <c r="J147" s="174">
        <v>1012</v>
      </c>
      <c r="K147" s="175">
        <v>232</v>
      </c>
      <c r="L147" s="176">
        <v>2890</v>
      </c>
      <c r="M147" s="174">
        <v>882</v>
      </c>
      <c r="N147" s="179">
        <v>3940</v>
      </c>
      <c r="O147" s="182">
        <v>2308</v>
      </c>
      <c r="P147" s="174">
        <v>2027</v>
      </c>
      <c r="Q147" s="175">
        <v>1411</v>
      </c>
      <c r="R147" s="176">
        <v>1699</v>
      </c>
      <c r="S147" s="177">
        <v>2210</v>
      </c>
      <c r="T147" s="174">
        <v>1003</v>
      </c>
      <c r="U147" s="178">
        <v>237</v>
      </c>
      <c r="V147" s="176">
        <v>2730</v>
      </c>
      <c r="W147" s="183">
        <v>1426</v>
      </c>
      <c r="X147" s="174">
        <v>2111</v>
      </c>
      <c r="Y147" s="178">
        <v>615</v>
      </c>
      <c r="Z147" s="176">
        <v>2824</v>
      </c>
      <c r="AA147" s="174">
        <v>4011</v>
      </c>
      <c r="AB147" s="149">
        <f t="shared" si="941"/>
        <v>26689</v>
      </c>
      <c r="AC147" s="150">
        <f t="shared" si="942"/>
        <v>24343</v>
      </c>
      <c r="BI147" s="139" t="s">
        <v>30</v>
      </c>
      <c r="BJ147" s="123">
        <f>B147/B157</f>
        <v>5.6779495206417528E-2</v>
      </c>
      <c r="BK147" s="124">
        <f t="shared" ref="BK147" si="1298">C147/C157</f>
        <v>0.11633618665799834</v>
      </c>
      <c r="BL147" s="125">
        <f t="shared" ref="BL147" si="1299">D147/D157</f>
        <v>9.7883163767640308E-2</v>
      </c>
      <c r="BM147" s="126">
        <f t="shared" ref="BM147" si="1300">E147/E157</f>
        <v>7.9918367346938773E-2</v>
      </c>
      <c r="BN147" s="123">
        <f t="shared" ref="BN147" si="1301">F147/F157</f>
        <v>4.9879717335738989E-2</v>
      </c>
      <c r="BO147" s="124">
        <f t="shared" ref="BO147" si="1302">G147/G157</f>
        <v>0.1041958041958042</v>
      </c>
      <c r="BP147" s="125">
        <f t="shared" ref="BP147" si="1303">H147/H157</f>
        <v>6.3610036136241319E-2</v>
      </c>
      <c r="BQ147" s="126">
        <f t="shared" ref="BQ147" si="1304">I147/I157</f>
        <v>9.6505673486882174E-2</v>
      </c>
      <c r="BR147" s="123">
        <f t="shared" ref="BR147" si="1305">J147/J157</f>
        <v>0.17732609076572631</v>
      </c>
      <c r="BS147" s="124">
        <f t="shared" ref="BS147" si="1306">K147/K157</f>
        <v>3.7215271094000642E-2</v>
      </c>
      <c r="BT147" s="125">
        <f t="shared" ref="BT147" si="1307">L147/L157</f>
        <v>0.12361521023140425</v>
      </c>
      <c r="BU147" s="123">
        <f t="shared" ref="BU147" si="1308">M147/M157</f>
        <v>3.7803780378037805E-2</v>
      </c>
      <c r="BV147" s="127">
        <f t="shared" ref="BV147" si="1309">N147/N157</f>
        <v>9.5309514018239436E-2</v>
      </c>
      <c r="BW147" s="128">
        <f t="shared" ref="BW147" si="1310">O147/O157</f>
        <v>5.7560415991221289E-2</v>
      </c>
      <c r="BX147" s="123">
        <f t="shared" ref="BX147" si="1311">P147/P157</f>
        <v>9.0072875933167443E-2</v>
      </c>
      <c r="BY147" s="124">
        <f t="shared" ref="BY147" si="1312">Q147/Q157</f>
        <v>6.6805548979688462E-2</v>
      </c>
      <c r="BZ147" s="125">
        <f t="shared" ref="BZ147" si="1313">R147/R157</f>
        <v>6.7718920642512656E-2</v>
      </c>
      <c r="CA147" s="126">
        <f t="shared" ref="CA147" si="1314">S147/S157</f>
        <v>8.6012298591110758E-2</v>
      </c>
      <c r="CB147" s="123">
        <f t="shared" ref="CB147" si="1315">T147/T157</f>
        <v>0.12635424540186446</v>
      </c>
      <c r="CC147" s="124">
        <f t="shared" ref="CC147" si="1316">U147/U157</f>
        <v>3.1090121999212909E-2</v>
      </c>
      <c r="CD147" s="125">
        <f t="shared" ref="CD147" si="1317">V147/V157</f>
        <v>0.10473413642292642</v>
      </c>
      <c r="CE147" s="126">
        <f t="shared" ref="CE147" si="1318">W147/W157</f>
        <v>5.2314916721696386E-2</v>
      </c>
      <c r="CF147" s="123">
        <f t="shared" ref="CF147" si="1319">X147/X157</f>
        <v>0.10163697640828118</v>
      </c>
      <c r="CG147" s="124">
        <f t="shared" ref="CG147" si="1320">Y147/Y157</f>
        <v>5.0919026328862395E-2</v>
      </c>
      <c r="CH147" s="125">
        <f t="shared" ref="CH147" si="1321">Z147/Z157</f>
        <v>7.0140579206199399E-2</v>
      </c>
      <c r="CI147" s="123">
        <f t="shared" ref="CI147" si="1322">AA147/AA157</f>
        <v>9.2581479087803523E-2</v>
      </c>
      <c r="CJ147" s="129">
        <f t="shared" ref="CJ147" si="1323">AB147/AB157</f>
        <v>8.4346754313886607E-2</v>
      </c>
      <c r="CK147" s="130">
        <f t="shared" ref="CK147" si="1324">AC147/AC157</f>
        <v>7.7197021589669429E-2</v>
      </c>
    </row>
    <row r="148" spans="1:89" x14ac:dyDescent="0.2">
      <c r="A148" s="131" t="s">
        <v>31</v>
      </c>
      <c r="B148" s="184">
        <v>1521</v>
      </c>
      <c r="C148" s="168">
        <v>3617</v>
      </c>
      <c r="D148" s="169">
        <v>853</v>
      </c>
      <c r="E148" s="170">
        <v>1291</v>
      </c>
      <c r="F148" s="167">
        <v>1186</v>
      </c>
      <c r="G148" s="171">
        <v>2761</v>
      </c>
      <c r="H148" s="169">
        <v>2612</v>
      </c>
      <c r="I148" s="170">
        <v>5355</v>
      </c>
      <c r="J148" s="167">
        <v>614</v>
      </c>
      <c r="K148" s="168">
        <v>252</v>
      </c>
      <c r="L148" s="169">
        <v>2787</v>
      </c>
      <c r="M148" s="167">
        <v>928</v>
      </c>
      <c r="N148" s="172">
        <v>4286</v>
      </c>
      <c r="O148" s="185">
        <v>2465</v>
      </c>
      <c r="P148" s="167">
        <v>1960</v>
      </c>
      <c r="Q148" s="168">
        <v>1744</v>
      </c>
      <c r="R148" s="169">
        <v>1716</v>
      </c>
      <c r="S148" s="170">
        <v>2733</v>
      </c>
      <c r="T148" s="167">
        <v>1312</v>
      </c>
      <c r="U148" s="171">
        <v>265</v>
      </c>
      <c r="V148" s="169">
        <v>3571</v>
      </c>
      <c r="W148" s="186">
        <v>1713</v>
      </c>
      <c r="X148" s="167">
        <v>1848</v>
      </c>
      <c r="Y148" s="171">
        <v>911</v>
      </c>
      <c r="Z148" s="169">
        <v>2580</v>
      </c>
      <c r="AA148" s="167">
        <v>5135</v>
      </c>
      <c r="AB148" s="149">
        <f t="shared" si="941"/>
        <v>26846</v>
      </c>
      <c r="AC148" s="150">
        <f t="shared" si="942"/>
        <v>29170</v>
      </c>
      <c r="BI148" s="131" t="s">
        <v>31</v>
      </c>
      <c r="BJ148" s="123">
        <f>B148/B157</f>
        <v>5.951868518880845E-2</v>
      </c>
      <c r="BK148" s="124">
        <f t="shared" ref="BK148" si="1325">C148/C157</f>
        <v>0.13063892801675878</v>
      </c>
      <c r="BL148" s="125">
        <f t="shared" ref="BL148" si="1326">D148/D157</f>
        <v>6.9986872333442737E-2</v>
      </c>
      <c r="BM148" s="126">
        <f t="shared" ref="BM148" si="1327">E148/E157</f>
        <v>0.10538775510204082</v>
      </c>
      <c r="BN148" s="123">
        <f t="shared" ref="BN148" si="1328">F148/F157</f>
        <v>4.4579762441738086E-2</v>
      </c>
      <c r="BO148" s="124">
        <f t="shared" ref="BO148" si="1329">G148/G157</f>
        <v>0.11357466063348416</v>
      </c>
      <c r="BP148" s="125">
        <f t="shared" ref="BP148" si="1330">H148/H157</f>
        <v>6.6941746328711652E-2</v>
      </c>
      <c r="BQ148" s="126">
        <f t="shared" ref="BQ148" si="1331">I148/I157</f>
        <v>0.12080128132825013</v>
      </c>
      <c r="BR148" s="123">
        <f t="shared" ref="BR148" si="1332">J148/J157</f>
        <v>0.10758717364639916</v>
      </c>
      <c r="BS148" s="124">
        <f t="shared" ref="BS148" si="1333">K148/K157</f>
        <v>4.0423484119345522E-2</v>
      </c>
      <c r="BT148" s="125">
        <f t="shared" ref="BT148" si="1334">L148/L157</f>
        <v>0.11920954702938534</v>
      </c>
      <c r="BU148" s="123">
        <f t="shared" ref="BU148" si="1335">M148/M157</f>
        <v>3.9775406112039773E-2</v>
      </c>
      <c r="BV148" s="127">
        <f t="shared" ref="BV148" si="1336">N148/N157</f>
        <v>0.10367933428481579</v>
      </c>
      <c r="BW148" s="128">
        <f t="shared" ref="BW148" si="1337">O148/O157</f>
        <v>6.1475920891837295E-2</v>
      </c>
      <c r="BX148" s="123">
        <f t="shared" ref="BX148" si="1338">P148/P157</f>
        <v>8.7095627444009949E-2</v>
      </c>
      <c r="BY148" s="124">
        <f t="shared" ref="BY148" si="1339">Q148/Q157</f>
        <v>8.2571847923867236E-2</v>
      </c>
      <c r="BZ148" s="125">
        <f t="shared" ref="BZ148" si="1340">R148/R157</f>
        <v>6.8396508429989233E-2</v>
      </c>
      <c r="CA148" s="126">
        <f t="shared" ref="CA148" si="1341">S148/S157</f>
        <v>0.10636724527126956</v>
      </c>
      <c r="CB148" s="123">
        <f t="shared" ref="CB148" si="1342">T148/T157</f>
        <v>0.1652809271856891</v>
      </c>
      <c r="CC148" s="124">
        <f t="shared" ref="CC148" si="1343">U148/U157</f>
        <v>3.4763216581398401E-2</v>
      </c>
      <c r="CD148" s="125">
        <f t="shared" ref="CD148" si="1344">V148/V157</f>
        <v>0.1369983887055935</v>
      </c>
      <c r="CE148" s="126">
        <f t="shared" ref="CE148" si="1345">W148/W157</f>
        <v>6.2843935725291664E-2</v>
      </c>
      <c r="CF148" s="123">
        <f t="shared" ref="CF148" si="1346">X148/X157</f>
        <v>8.8974482426576795E-2</v>
      </c>
      <c r="CG148" s="124">
        <f t="shared" ref="CG148" si="1347">Y148/Y157</f>
        <v>7.542639509852625E-2</v>
      </c>
      <c r="CH148" s="125">
        <f t="shared" ref="CH148" si="1348">Z148/Z157</f>
        <v>6.4080274203964033E-2</v>
      </c>
      <c r="CI148" s="123">
        <f t="shared" ref="CI148" si="1349">AA148/AA157</f>
        <v>0.11852552857538547</v>
      </c>
      <c r="CJ148" s="129">
        <f t="shared" ref="CJ148" si="1350">AB148/AB157</f>
        <v>8.4842930282535867E-2</v>
      </c>
      <c r="CK148" s="130">
        <f t="shared" ref="CK148" si="1351">AC148/AC157</f>
        <v>9.2504503133165897E-2</v>
      </c>
    </row>
    <row r="149" spans="1:89" x14ac:dyDescent="0.2">
      <c r="A149" s="139" t="s">
        <v>32</v>
      </c>
      <c r="B149" s="181">
        <v>1566</v>
      </c>
      <c r="C149" s="175">
        <v>2708</v>
      </c>
      <c r="D149" s="176">
        <v>569</v>
      </c>
      <c r="E149" s="177">
        <v>1070</v>
      </c>
      <c r="F149" s="174">
        <v>1167</v>
      </c>
      <c r="G149" s="178">
        <v>2332</v>
      </c>
      <c r="H149" s="176">
        <v>2301</v>
      </c>
      <c r="I149" s="177">
        <v>4019</v>
      </c>
      <c r="J149" s="174">
        <v>435</v>
      </c>
      <c r="K149" s="175">
        <v>176</v>
      </c>
      <c r="L149" s="176">
        <v>2211</v>
      </c>
      <c r="M149" s="174">
        <v>1004</v>
      </c>
      <c r="N149" s="179">
        <v>3347</v>
      </c>
      <c r="O149" s="182">
        <v>2288</v>
      </c>
      <c r="P149" s="174">
        <v>1385</v>
      </c>
      <c r="Q149" s="175">
        <v>1709</v>
      </c>
      <c r="R149" s="176">
        <v>1601</v>
      </c>
      <c r="S149" s="177">
        <v>2109</v>
      </c>
      <c r="T149" s="174">
        <v>707</v>
      </c>
      <c r="U149" s="178">
        <v>318</v>
      </c>
      <c r="V149" s="176">
        <v>2970</v>
      </c>
      <c r="W149" s="183">
        <v>1509</v>
      </c>
      <c r="X149" s="174">
        <v>1648</v>
      </c>
      <c r="Y149" s="178">
        <v>636</v>
      </c>
      <c r="Z149" s="176">
        <v>2635</v>
      </c>
      <c r="AA149" s="174">
        <v>3547</v>
      </c>
      <c r="AB149" s="149">
        <f t="shared" si="941"/>
        <v>22542</v>
      </c>
      <c r="AC149" s="150">
        <f t="shared" si="942"/>
        <v>23425</v>
      </c>
      <c r="BI149" s="139" t="s">
        <v>32</v>
      </c>
      <c r="BJ149" s="123">
        <f>B149/B157</f>
        <v>6.1279593034631187E-2</v>
      </c>
      <c r="BK149" s="124">
        <f t="shared" ref="BK149" si="1352">C149/C157</f>
        <v>9.7807635352331418E-2</v>
      </c>
      <c r="BL149" s="125">
        <f t="shared" ref="BL149" si="1353">D149/D157</f>
        <v>4.6685264194289464E-2</v>
      </c>
      <c r="BM149" s="126">
        <f t="shared" ref="BM149" si="1354">E149/E157</f>
        <v>8.7346938775510211E-2</v>
      </c>
      <c r="BN149" s="123">
        <f t="shared" ref="BN149" si="1355">F149/F157</f>
        <v>4.3865584122688317E-2</v>
      </c>
      <c r="BO149" s="124">
        <f t="shared" ref="BO149" si="1356">G149/G157</f>
        <v>9.5927601809954757E-2</v>
      </c>
      <c r="BP149" s="125">
        <f t="shared" ref="BP149" si="1357">H149/H157</f>
        <v>5.8971270406724931E-2</v>
      </c>
      <c r="BQ149" s="126">
        <f t="shared" ref="BQ149" si="1358">I149/I157</f>
        <v>9.0662997135058321E-2</v>
      </c>
      <c r="BR149" s="123">
        <f t="shared" ref="BR149" si="1359">J149/J157</f>
        <v>7.6222183283686698E-2</v>
      </c>
      <c r="BS149" s="124">
        <f t="shared" ref="BS149" si="1360">K149/K157</f>
        <v>2.8232274623034969E-2</v>
      </c>
      <c r="BT149" s="125">
        <f t="shared" ref="BT149" si="1361">L149/L157</f>
        <v>9.4572051841396124E-2</v>
      </c>
      <c r="BU149" s="123">
        <f t="shared" ref="BU149" si="1362">M149/M157</f>
        <v>4.3032874716043036E-2</v>
      </c>
      <c r="BV149" s="127">
        <f t="shared" ref="BV149" si="1363">N149/N157</f>
        <v>8.0964706451534876E-2</v>
      </c>
      <c r="BW149" s="128">
        <f t="shared" ref="BW149" si="1364">O149/O157</f>
        <v>5.70616255580218E-2</v>
      </c>
      <c r="BX149" s="123">
        <f t="shared" ref="BX149" si="1365">P149/P157</f>
        <v>6.1544614290792748E-2</v>
      </c>
      <c r="BY149" s="124">
        <f t="shared" ref="BY149" si="1366">Q149/Q157</f>
        <v>8.0914729416220826E-2</v>
      </c>
      <c r="BZ149" s="125">
        <f t="shared" ref="BZ149" si="1367">R149/R157</f>
        <v>6.3812826338235887E-2</v>
      </c>
      <c r="CA149" s="126">
        <f t="shared" ref="CA149" si="1368">S149/S157</f>
        <v>8.2081419786720636E-2</v>
      </c>
      <c r="CB149" s="123">
        <f t="shared" ref="CB149" si="1369">T149/T157</f>
        <v>8.9065255731922394E-2</v>
      </c>
      <c r="CC149" s="124">
        <f t="shared" ref="CC149" si="1370">U149/U157</f>
        <v>4.1715859897678079E-2</v>
      </c>
      <c r="CD149" s="125">
        <f t="shared" ref="CD149" si="1371">V149/V157</f>
        <v>0.11394153303153533</v>
      </c>
      <c r="CE149" s="126">
        <f t="shared" ref="CE149" si="1372">W149/W157</f>
        <v>5.5359894342945193E-2</v>
      </c>
      <c r="CF149" s="123">
        <f t="shared" ref="CF149" si="1373">X149/X157</f>
        <v>7.9345209436687533E-2</v>
      </c>
      <c r="CG149" s="124">
        <f t="shared" ref="CG149" si="1374">Y149/Y157</f>
        <v>5.2657724788872332E-2</v>
      </c>
      <c r="CH149" s="125">
        <f t="shared" ref="CH149" si="1375">Z149/Z157</f>
        <v>6.5446326561025281E-2</v>
      </c>
      <c r="CI149" s="123">
        <f t="shared" ref="CI149" si="1376">AA149/AA157</f>
        <v>8.1871480011079314E-2</v>
      </c>
      <c r="CJ149" s="129">
        <f t="shared" ref="CJ149" si="1377">AB149/AB157</f>
        <v>7.1240755957271987E-2</v>
      </c>
      <c r="CK149" s="130">
        <f t="shared" ref="CK149" si="1378">AC149/AC157</f>
        <v>7.428584113453586E-2</v>
      </c>
    </row>
    <row r="150" spans="1:89" x14ac:dyDescent="0.2">
      <c r="A150" s="131" t="s">
        <v>33</v>
      </c>
      <c r="B150" s="184">
        <v>1377</v>
      </c>
      <c r="C150" s="168">
        <v>1858</v>
      </c>
      <c r="D150" s="169">
        <v>414</v>
      </c>
      <c r="E150" s="170">
        <v>808</v>
      </c>
      <c r="F150" s="167">
        <v>901</v>
      </c>
      <c r="G150" s="171">
        <v>1831</v>
      </c>
      <c r="H150" s="169">
        <v>2005</v>
      </c>
      <c r="I150" s="170">
        <v>3226</v>
      </c>
      <c r="J150" s="167">
        <v>286</v>
      </c>
      <c r="K150" s="168">
        <v>124</v>
      </c>
      <c r="L150" s="169">
        <v>1348</v>
      </c>
      <c r="M150" s="167">
        <v>918</v>
      </c>
      <c r="N150" s="172">
        <v>2208</v>
      </c>
      <c r="O150" s="185">
        <v>2174</v>
      </c>
      <c r="P150" s="167">
        <v>1007</v>
      </c>
      <c r="Q150" s="168">
        <v>1427</v>
      </c>
      <c r="R150" s="169">
        <v>1212</v>
      </c>
      <c r="S150" s="170">
        <v>1746</v>
      </c>
      <c r="T150" s="167">
        <v>522</v>
      </c>
      <c r="U150" s="171">
        <v>329</v>
      </c>
      <c r="V150" s="169">
        <v>2331</v>
      </c>
      <c r="W150" s="186">
        <v>1546</v>
      </c>
      <c r="X150" s="167">
        <v>1028</v>
      </c>
      <c r="Y150" s="171">
        <v>654</v>
      </c>
      <c r="Z150" s="169">
        <v>2490</v>
      </c>
      <c r="AA150" s="167">
        <v>2597</v>
      </c>
      <c r="AB150" s="149">
        <f t="shared" si="941"/>
        <v>17129</v>
      </c>
      <c r="AC150" s="150">
        <f t="shared" si="942"/>
        <v>19238</v>
      </c>
      <c r="BI150" s="131" t="s">
        <v>33</v>
      </c>
      <c r="BJ150" s="123">
        <f>B150/B157</f>
        <v>5.3883780082175703E-2</v>
      </c>
      <c r="BK150" s="124">
        <f t="shared" ref="BK150" si="1379">C150/C157</f>
        <v>6.710730667822444E-2</v>
      </c>
      <c r="BL150" s="125">
        <f t="shared" ref="BL150" si="1380">D150/D157</f>
        <v>3.3967837216934693E-2</v>
      </c>
      <c r="BM150" s="126">
        <f t="shared" ref="BM150" si="1381">E150/E157</f>
        <v>6.5959183673469382E-2</v>
      </c>
      <c r="BN150" s="123">
        <f t="shared" ref="BN150" si="1382">F150/F157</f>
        <v>3.3867087655991578E-2</v>
      </c>
      <c r="BO150" s="124">
        <f t="shared" ref="BO150" si="1383">G150/G157</f>
        <v>7.5318798848210619E-2</v>
      </c>
      <c r="BP150" s="125">
        <f t="shared" ref="BP150" si="1384">H150/H157</f>
        <v>5.1385222583869399E-2</v>
      </c>
      <c r="BQ150" s="126">
        <f t="shared" ref="BQ150" si="1385">I150/I157</f>
        <v>7.2774030544338925E-2</v>
      </c>
      <c r="BR150" s="123">
        <f t="shared" ref="BR150" si="1386">J150/J157</f>
        <v>5.011389521640091E-2</v>
      </c>
      <c r="BS150" s="124">
        <f t="shared" ref="BS150" si="1387">K150/K157</f>
        <v>1.9890920757138275E-2</v>
      </c>
      <c r="BT150" s="125">
        <f t="shared" ref="BT150" si="1388">L150/L157</f>
        <v>5.7658582488558111E-2</v>
      </c>
      <c r="BU150" s="123">
        <f t="shared" ref="BU150" si="1389">M150/M157</f>
        <v>3.9346791822039345E-2</v>
      </c>
      <c r="BV150" s="127">
        <f t="shared" ref="BV150" si="1390">N150/N157</f>
        <v>5.3412032221389003E-2</v>
      </c>
      <c r="BW150" s="128">
        <f t="shared" ref="BW150" si="1391">O150/O157</f>
        <v>5.4218520088784694E-2</v>
      </c>
      <c r="BX150" s="123">
        <f t="shared" ref="BX150" si="1392">P150/P157</f>
        <v>4.4747600426590831E-2</v>
      </c>
      <c r="BY150" s="124">
        <f t="shared" ref="BY150" si="1393">Q150/Q157</f>
        <v>6.7563088868898252E-2</v>
      </c>
      <c r="BZ150" s="125">
        <f t="shared" ref="BZ150" si="1394">R150/R157</f>
        <v>4.8308023436565824E-2</v>
      </c>
      <c r="CA150" s="126">
        <f t="shared" ref="CA150" si="1395">S150/S157</f>
        <v>6.795360784618977E-2</v>
      </c>
      <c r="CB150" s="123">
        <f t="shared" ref="CB150" si="1396">T150/T157</f>
        <v>6.5759637188208611E-2</v>
      </c>
      <c r="CC150" s="124">
        <f t="shared" ref="CC150" si="1397">U150/U157</f>
        <v>4.3158861340679519E-2</v>
      </c>
      <c r="CD150" s="125">
        <f t="shared" ref="CD150" si="1398">V150/V157</f>
        <v>8.9426839561114094E-2</v>
      </c>
      <c r="CE150" s="126">
        <f t="shared" ref="CE150" si="1399">W150/W157</f>
        <v>5.6717294005429596E-2</v>
      </c>
      <c r="CF150" s="123">
        <f t="shared" ref="CF150" si="1400">X150/X157</f>
        <v>4.9494463168030814E-2</v>
      </c>
      <c r="CG150" s="124">
        <f t="shared" ref="CG150" si="1401">Y150/Y157</f>
        <v>5.4148037754595132E-2</v>
      </c>
      <c r="CH150" s="125">
        <f t="shared" ref="CH150" si="1402">Z150/Z157</f>
        <v>6.1844915801500172E-2</v>
      </c>
      <c r="CI150" s="123">
        <f t="shared" ref="CI150" si="1403">AA150/AA157</f>
        <v>5.9943680177268949E-2</v>
      </c>
      <c r="CJ150" s="129">
        <f t="shared" ref="CJ150" si="1404">AB150/AB157</f>
        <v>5.4133746286581123E-2</v>
      </c>
      <c r="CK150" s="130">
        <f t="shared" ref="CK150" si="1405">AC150/AC157</f>
        <v>6.1007940736230559E-2</v>
      </c>
    </row>
    <row r="151" spans="1:89" x14ac:dyDescent="0.2">
      <c r="A151" s="139" t="s">
        <v>34</v>
      </c>
      <c r="B151" s="181">
        <v>476</v>
      </c>
      <c r="C151" s="175">
        <v>1062</v>
      </c>
      <c r="D151" s="176">
        <v>182</v>
      </c>
      <c r="E151" s="177">
        <v>628</v>
      </c>
      <c r="F151" s="174">
        <v>448</v>
      </c>
      <c r="G151" s="178">
        <v>1445</v>
      </c>
      <c r="H151" s="176">
        <v>972</v>
      </c>
      <c r="I151" s="177">
        <v>2057</v>
      </c>
      <c r="J151" s="174">
        <v>257</v>
      </c>
      <c r="K151" s="175">
        <v>73</v>
      </c>
      <c r="L151" s="176">
        <v>1075</v>
      </c>
      <c r="M151" s="174">
        <v>631</v>
      </c>
      <c r="N151" s="179">
        <v>1915</v>
      </c>
      <c r="O151" s="182">
        <v>1671</v>
      </c>
      <c r="P151" s="174">
        <v>636</v>
      </c>
      <c r="Q151" s="175">
        <v>1099</v>
      </c>
      <c r="R151" s="176">
        <v>820</v>
      </c>
      <c r="S151" s="177">
        <v>1335</v>
      </c>
      <c r="T151" s="174">
        <v>250</v>
      </c>
      <c r="U151" s="178">
        <v>238</v>
      </c>
      <c r="V151" s="176">
        <v>1682</v>
      </c>
      <c r="W151" s="183">
        <v>897</v>
      </c>
      <c r="X151" s="174">
        <v>577</v>
      </c>
      <c r="Y151" s="178">
        <v>506</v>
      </c>
      <c r="Z151" s="176">
        <v>1755</v>
      </c>
      <c r="AA151" s="174">
        <v>1771</v>
      </c>
      <c r="AB151" s="149">
        <f t="shared" si="941"/>
        <v>11045</v>
      </c>
      <c r="AC151" s="150">
        <f t="shared" si="942"/>
        <v>13413</v>
      </c>
      <c r="BI151" s="139" t="s">
        <v>34</v>
      </c>
      <c r="BJ151" s="123">
        <f>B151/B157</f>
        <v>1.8626491880258268E-2</v>
      </c>
      <c r="BK151" s="124">
        <f t="shared" ref="BK151" si="1406">C151/C157</f>
        <v>3.8357351825766606E-2</v>
      </c>
      <c r="BL151" s="125">
        <f t="shared" ref="BL151" si="1407">D151/D157</f>
        <v>1.4932720708893994E-2</v>
      </c>
      <c r="BM151" s="126">
        <f t="shared" ref="BM151" si="1408">E151/E157</f>
        <v>5.1265306122448978E-2</v>
      </c>
      <c r="BN151" s="123">
        <f t="shared" ref="BN151" si="1409">F151/F157</f>
        <v>1.6839572996541874E-2</v>
      </c>
      <c r="BO151" s="124">
        <f t="shared" ref="BO151" si="1410">G151/G157</f>
        <v>5.944055944055944E-2</v>
      </c>
      <c r="BP151" s="125">
        <f t="shared" ref="BP151" si="1411">H151/H157</f>
        <v>2.4910940823701273E-2</v>
      </c>
      <c r="BQ151" s="126">
        <f t="shared" ref="BQ151" si="1412">I151/I157</f>
        <v>4.6403031875296083E-2</v>
      </c>
      <c r="BR151" s="123">
        <f t="shared" ref="BR151" si="1413">J151/J157</f>
        <v>4.5032416330821799E-2</v>
      </c>
      <c r="BS151" s="124">
        <f t="shared" ref="BS151" si="1414">K151/K157</f>
        <v>1.1709977542508822E-2</v>
      </c>
      <c r="BT151" s="125">
        <f t="shared" ref="BT151" si="1415">L151/L157</f>
        <v>4.5981436331750718E-2</v>
      </c>
      <c r="BU151" s="123">
        <f t="shared" ref="BU151" si="1416">M151/M157</f>
        <v>2.7045561699027047E-2</v>
      </c>
      <c r="BV151" s="127">
        <f t="shared" ref="BV151" si="1417">N151/N157</f>
        <v>4.6324294249981857E-2</v>
      </c>
      <c r="BW151" s="128">
        <f t="shared" ref="BW151" si="1418">O151/O157</f>
        <v>4.1673940693817489E-2</v>
      </c>
      <c r="BX151" s="123">
        <f t="shared" ref="BX151" si="1419">P151/P157</f>
        <v>2.8261642374688943E-2</v>
      </c>
      <c r="BY151" s="124">
        <f t="shared" ref="BY151" si="1420">Q151/Q157</f>
        <v>5.203352114009753E-2</v>
      </c>
      <c r="BZ151" s="125">
        <f t="shared" ref="BZ151" si="1421">R151/R157</f>
        <v>3.2683646219458726E-2</v>
      </c>
      <c r="CA151" s="126">
        <f t="shared" ref="CA151" si="1422">S151/S157</f>
        <v>5.1957655483770529E-2</v>
      </c>
      <c r="CB151" s="123">
        <f t="shared" ref="CB151" si="1423">T151/T157</f>
        <v>3.1494079113126731E-2</v>
      </c>
      <c r="CC151" s="124">
        <f t="shared" ref="CC151" si="1424">U151/U157</f>
        <v>3.1221303948576674E-2</v>
      </c>
      <c r="CD151" s="125">
        <f t="shared" ref="CD151" si="1425">V151/V157</f>
        <v>6.4528504565334155E-2</v>
      </c>
      <c r="CE151" s="126">
        <f t="shared" ref="CE151" si="1426">W151/W157</f>
        <v>3.2907770195905788E-2</v>
      </c>
      <c r="CF151" s="123">
        <f t="shared" ref="CF151" si="1427">X151/X157</f>
        <v>2.7780452575830526E-2</v>
      </c>
      <c r="CG151" s="124">
        <f t="shared" ref="CG151" si="1428">Y151/Y157</f>
        <v>4.1894353369763208E-2</v>
      </c>
      <c r="CH151" s="125">
        <f t="shared" ref="CH151" si="1429">Z151/Z157</f>
        <v>4.3589488848045303E-2</v>
      </c>
      <c r="CI151" s="123">
        <f t="shared" ref="CI151" si="1430">AA151/AA157</f>
        <v>4.0878035269134888E-2</v>
      </c>
      <c r="CJ151" s="129">
        <f t="shared" ref="CJ151" si="1431">AB151/AB157</f>
        <v>3.4906137412300108E-2</v>
      </c>
      <c r="CK151" s="130">
        <f t="shared" ref="CK151" si="1432">AC151/AC157</f>
        <v>4.253558109445163E-2</v>
      </c>
    </row>
    <row r="152" spans="1:89" x14ac:dyDescent="0.2">
      <c r="A152" s="131" t="s">
        <v>35</v>
      </c>
      <c r="B152" s="184">
        <v>0</v>
      </c>
      <c r="C152" s="168">
        <v>550</v>
      </c>
      <c r="D152" s="169">
        <v>8</v>
      </c>
      <c r="E152" s="170">
        <v>342</v>
      </c>
      <c r="F152" s="167">
        <v>15</v>
      </c>
      <c r="G152" s="171">
        <v>884</v>
      </c>
      <c r="H152" s="169">
        <v>155</v>
      </c>
      <c r="I152" s="170">
        <v>1081</v>
      </c>
      <c r="J152" s="167">
        <v>59</v>
      </c>
      <c r="K152" s="168">
        <v>45</v>
      </c>
      <c r="L152" s="169">
        <v>637</v>
      </c>
      <c r="M152" s="167">
        <v>129</v>
      </c>
      <c r="N152" s="172">
        <v>516</v>
      </c>
      <c r="O152" s="185">
        <v>375</v>
      </c>
      <c r="P152" s="167">
        <v>117</v>
      </c>
      <c r="Q152" s="168">
        <v>252</v>
      </c>
      <c r="R152" s="169">
        <v>205</v>
      </c>
      <c r="S152" s="170">
        <v>152</v>
      </c>
      <c r="T152" s="167">
        <v>36</v>
      </c>
      <c r="U152" s="171">
        <v>27</v>
      </c>
      <c r="V152" s="169">
        <v>289</v>
      </c>
      <c r="W152" s="186">
        <v>58</v>
      </c>
      <c r="X152" s="167">
        <v>92</v>
      </c>
      <c r="Y152" s="171">
        <v>21</v>
      </c>
      <c r="Z152" s="169">
        <v>127</v>
      </c>
      <c r="AA152" s="167">
        <v>58</v>
      </c>
      <c r="AB152" s="149">
        <f t="shared" si="941"/>
        <v>2256</v>
      </c>
      <c r="AC152" s="150">
        <f t="shared" si="942"/>
        <v>3974</v>
      </c>
      <c r="BI152" s="131" t="s">
        <v>35</v>
      </c>
      <c r="BJ152" s="123">
        <f>B152/B157</f>
        <v>0</v>
      </c>
      <c r="BK152" s="124">
        <f t="shared" ref="BK152" si="1433">C152/C157</f>
        <v>1.9864918553833929E-2</v>
      </c>
      <c r="BL152" s="125">
        <f t="shared" ref="BL152" si="1434">D152/D157</f>
        <v>6.5638332786347223E-4</v>
      </c>
      <c r="BM152" s="126">
        <f t="shared" ref="BM152" si="1435">E152/E157</f>
        <v>2.7918367346938776E-2</v>
      </c>
      <c r="BN152" s="123">
        <f t="shared" ref="BN152" si="1436">F152/F157</f>
        <v>5.638249887235002E-4</v>
      </c>
      <c r="BO152" s="124">
        <f t="shared" ref="BO152" si="1437">G152/G157</f>
        <v>3.6363636363636362E-2</v>
      </c>
      <c r="BP152" s="125">
        <f t="shared" ref="BP152" si="1438">H152/H157</f>
        <v>3.9724236910223228E-3</v>
      </c>
      <c r="BQ152" s="126">
        <f t="shared" ref="BQ152" si="1439">I152/I157</f>
        <v>2.4385842225179904E-2</v>
      </c>
      <c r="BR152" s="123">
        <f t="shared" ref="BR152" si="1440">J152/J157</f>
        <v>1.0338181181005782E-2</v>
      </c>
      <c r="BS152" s="124">
        <f t="shared" ref="BS152" si="1441">K152/K157</f>
        <v>7.2184793070259861E-3</v>
      </c>
      <c r="BT152" s="125">
        <f t="shared" ref="BT152" si="1442">L152/L157</f>
        <v>2.7246674365883912E-2</v>
      </c>
      <c r="BU152" s="123">
        <f t="shared" ref="BU152" si="1443">M152/M157</f>
        <v>5.5291243410055292E-3</v>
      </c>
      <c r="BV152" s="127">
        <f t="shared" ref="BV152" si="1444">N152/N157</f>
        <v>1.2482159703911561E-2</v>
      </c>
      <c r="BW152" s="128">
        <f t="shared" ref="BW152" si="1445">O152/O157</f>
        <v>9.352320622490461E-3</v>
      </c>
      <c r="BX152" s="123">
        <f t="shared" ref="BX152" si="1446">P152/P157</f>
        <v>5.1990757198720232E-3</v>
      </c>
      <c r="BY152" s="124">
        <f t="shared" ref="BY152" si="1447">Q152/Q157</f>
        <v>1.1931253255054211E-2</v>
      </c>
      <c r="BZ152" s="125">
        <f t="shared" ref="BZ152" si="1448">R152/R157</f>
        <v>8.1709115548646814E-3</v>
      </c>
      <c r="CA152" s="126">
        <f t="shared" ref="CA152" si="1449">S152/S157</f>
        <v>5.9157780026465323E-3</v>
      </c>
      <c r="CB152" s="123">
        <f t="shared" ref="CB152" si="1450">T152/T157</f>
        <v>4.5351473922902496E-3</v>
      </c>
      <c r="CC152" s="124">
        <f t="shared" ref="CC152" si="1451">U152/U157</f>
        <v>3.5419126328217238E-3</v>
      </c>
      <c r="CD152" s="125">
        <f t="shared" ref="CD152" si="1452">V152/V157</f>
        <v>1.1087240082866569E-2</v>
      </c>
      <c r="CE152" s="126">
        <f t="shared" ref="CE152" si="1453">W152/W157</f>
        <v>2.1278156871377212E-3</v>
      </c>
      <c r="CF152" s="123">
        <f t="shared" ref="CF152" si="1454">X152/X157</f>
        <v>4.4294655753490614E-3</v>
      </c>
      <c r="CG152" s="124">
        <f t="shared" ref="CG152" si="1455">Y152/Y157</f>
        <v>1.7386984600099354E-3</v>
      </c>
      <c r="CH152" s="125">
        <f t="shared" ref="CH152" si="1456">Z152/Z157</f>
        <v>3.1543390790323383E-3</v>
      </c>
      <c r="CI152" s="123">
        <f t="shared" ref="CI152" si="1457">AA152/AA157</f>
        <v>1.3387498845905271E-3</v>
      </c>
      <c r="CJ152" s="129">
        <f t="shared" ref="CJ152" si="1458">AB152/AB157</f>
        <v>7.1297642374059797E-3</v>
      </c>
      <c r="CK152" s="130">
        <f t="shared" ref="CK152" si="1459">AC152/AC157</f>
        <v>1.2602430423421367E-2</v>
      </c>
    </row>
    <row r="153" spans="1:89" x14ac:dyDescent="0.2">
      <c r="A153" s="139" t="s">
        <v>36</v>
      </c>
      <c r="B153" s="181">
        <v>0</v>
      </c>
      <c r="C153" s="175">
        <v>0</v>
      </c>
      <c r="D153" s="176">
        <v>0</v>
      </c>
      <c r="E153" s="177">
        <v>0</v>
      </c>
      <c r="F153" s="174">
        <v>0</v>
      </c>
      <c r="G153" s="178">
        <v>0</v>
      </c>
      <c r="H153" s="176">
        <v>0</v>
      </c>
      <c r="I153" s="177">
        <v>0</v>
      </c>
      <c r="J153" s="174">
        <v>0</v>
      </c>
      <c r="K153" s="178">
        <v>0</v>
      </c>
      <c r="L153" s="176">
        <v>0</v>
      </c>
      <c r="M153" s="174">
        <v>0</v>
      </c>
      <c r="N153" s="179">
        <v>0</v>
      </c>
      <c r="O153" s="182">
        <v>0</v>
      </c>
      <c r="P153" s="174">
        <v>0</v>
      </c>
      <c r="Q153" s="178">
        <v>0</v>
      </c>
      <c r="R153" s="176">
        <v>0</v>
      </c>
      <c r="S153" s="177">
        <v>0</v>
      </c>
      <c r="T153" s="174">
        <v>0</v>
      </c>
      <c r="U153" s="178">
        <v>0</v>
      </c>
      <c r="V153" s="176">
        <v>0</v>
      </c>
      <c r="W153" s="177">
        <v>0</v>
      </c>
      <c r="X153" s="174">
        <v>0</v>
      </c>
      <c r="Y153" s="178">
        <v>0</v>
      </c>
      <c r="Z153" s="176">
        <v>0</v>
      </c>
      <c r="AA153" s="174">
        <v>0</v>
      </c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25555</v>
      </c>
      <c r="C157" s="1">
        <f t="shared" ref="C157" si="1571">SUM(C134:C156)</f>
        <v>27687</v>
      </c>
      <c r="D157" s="14">
        <f t="shared" ref="D157" si="1572">SUM(D134:D156)</f>
        <v>12188</v>
      </c>
      <c r="E157" s="1">
        <f t="shared" ref="E157" si="1573">SUM(E134:E156)</f>
        <v>12250</v>
      </c>
      <c r="F157" s="14">
        <f t="shared" ref="F157" si="1574">SUM(F134:F156)</f>
        <v>26604</v>
      </c>
      <c r="G157" s="1">
        <f t="shared" ref="G157" si="1575">SUM(G134:G156)</f>
        <v>24310</v>
      </c>
      <c r="H157" s="14">
        <f t="shared" ref="H157" si="1576">SUM(H134:H156)</f>
        <v>39019</v>
      </c>
      <c r="I157" s="1">
        <f t="shared" ref="I157" si="1577">SUM(I134:I156)</f>
        <v>44329</v>
      </c>
      <c r="J157" s="14">
        <f t="shared" ref="J157" si="1578">SUM(J134:J156)</f>
        <v>5707</v>
      </c>
      <c r="K157" s="1">
        <f t="shared" ref="K157" si="1579">SUM(K134:K156)</f>
        <v>6234</v>
      </c>
      <c r="L157" s="14">
        <f t="shared" ref="L157" si="1580">SUM(L134:L156)</f>
        <v>23379</v>
      </c>
      <c r="M157" s="1">
        <f t="shared" ref="M157" si="1581">SUM(M134:M156)</f>
        <v>23331</v>
      </c>
      <c r="N157" s="14">
        <f t="shared" ref="N157" si="1582">SUM(N134:N156)</f>
        <v>41339</v>
      </c>
      <c r="O157" s="1">
        <f t="shared" ref="O157" si="1583">SUM(O134:O156)</f>
        <v>40097</v>
      </c>
      <c r="P157" s="14">
        <f t="shared" ref="P157" si="1584">SUM(P134:P156)</f>
        <v>22504</v>
      </c>
      <c r="Q157" s="1">
        <f t="shared" ref="Q157" si="1585">SUM(Q134:Q156)</f>
        <v>21121</v>
      </c>
      <c r="R157" s="14">
        <f t="shared" ref="R157" si="1586">SUM(R134:R156)</f>
        <v>25089</v>
      </c>
      <c r="S157" s="1">
        <f t="shared" ref="S157" si="1587">SUM(S134:S156)</f>
        <v>25694</v>
      </c>
      <c r="T157" s="14">
        <f t="shared" ref="T157" si="1588">SUM(T134:T156)</f>
        <v>7938</v>
      </c>
      <c r="U157" s="1">
        <f t="shared" ref="U157" si="1589">SUM(U134:U156)</f>
        <v>7623</v>
      </c>
      <c r="V157" s="14">
        <f t="shared" ref="V157" si="1590">SUM(V134:V156)</f>
        <v>26066</v>
      </c>
      <c r="W157" s="1">
        <f t="shared" ref="W157" si="1591">SUM(W134:W156)</f>
        <v>27258</v>
      </c>
      <c r="X157" s="14">
        <f t="shared" ref="X157" si="1592">SUM(X134:X156)</f>
        <v>20770</v>
      </c>
      <c r="Y157" s="1">
        <f t="shared" ref="Y157" si="1593">SUM(Y134:Y156)</f>
        <v>12078</v>
      </c>
      <c r="Z157" s="14">
        <f t="shared" ref="Z157" si="1594">SUM(Z134:Z156)</f>
        <v>40262</v>
      </c>
      <c r="AA157" s="1">
        <f t="shared" ref="AA157" si="1595">SUM(AA134:AA156)</f>
        <v>43324</v>
      </c>
      <c r="AB157" s="153">
        <f t="shared" ref="AB157:AC157" si="1596">SUM(AB133:AB156)</f>
        <v>316420</v>
      </c>
      <c r="AC157" s="154">
        <f t="shared" si="1596"/>
        <v>315336</v>
      </c>
      <c r="BI157" s="221" t="s">
        <v>13</v>
      </c>
      <c r="BJ157" s="147">
        <f>SUM(BJ133:BJ156)</f>
        <v>1.0000000000000002</v>
      </c>
      <c r="BK157" s="148">
        <f t="shared" ref="BK157:CK157" si="1597">SUM(BK133:BK156)</f>
        <v>0.99999999999999989</v>
      </c>
      <c r="BL157" s="147">
        <f t="shared" si="1597"/>
        <v>0.99999999999999989</v>
      </c>
      <c r="BM157" s="148">
        <f t="shared" si="1597"/>
        <v>1</v>
      </c>
      <c r="BN157" s="147">
        <f t="shared" si="1597"/>
        <v>1</v>
      </c>
      <c r="BO157" s="148">
        <f t="shared" si="1597"/>
        <v>1</v>
      </c>
      <c r="BP157" s="147">
        <f t="shared" si="1597"/>
        <v>1</v>
      </c>
      <c r="BQ157" s="148">
        <f t="shared" si="1597"/>
        <v>1</v>
      </c>
      <c r="BR157" s="147">
        <f t="shared" si="1597"/>
        <v>0.99999999999999989</v>
      </c>
      <c r="BS157" s="148">
        <f t="shared" si="1597"/>
        <v>1</v>
      </c>
      <c r="BT157" s="147">
        <f t="shared" si="1597"/>
        <v>1</v>
      </c>
      <c r="BU157" s="148">
        <f t="shared" si="1597"/>
        <v>1.0000000000000002</v>
      </c>
      <c r="BV157" s="147">
        <f t="shared" si="1597"/>
        <v>0.99999999999999989</v>
      </c>
      <c r="BW157" s="148">
        <f t="shared" si="1597"/>
        <v>0.99999999999999989</v>
      </c>
      <c r="BX157" s="147">
        <f t="shared" si="1597"/>
        <v>0.99999999999999989</v>
      </c>
      <c r="BY157" s="148">
        <f t="shared" si="1597"/>
        <v>0.99999999999999989</v>
      </c>
      <c r="BZ157" s="147">
        <f t="shared" si="1597"/>
        <v>0.99999999999999989</v>
      </c>
      <c r="CA157" s="148">
        <f t="shared" si="1597"/>
        <v>1</v>
      </c>
      <c r="CB157" s="147">
        <f t="shared" si="1597"/>
        <v>0.99999999999999989</v>
      </c>
      <c r="CC157" s="148">
        <f t="shared" si="1597"/>
        <v>1</v>
      </c>
      <c r="CD157" s="147">
        <f t="shared" si="1597"/>
        <v>0.99999999999999978</v>
      </c>
      <c r="CE157" s="148">
        <f t="shared" si="1597"/>
        <v>1</v>
      </c>
      <c r="CF157" s="147">
        <f t="shared" si="1597"/>
        <v>1.0000000000000002</v>
      </c>
      <c r="CG157" s="148">
        <f t="shared" si="1597"/>
        <v>1</v>
      </c>
      <c r="CH157" s="147">
        <f t="shared" si="1597"/>
        <v>1</v>
      </c>
      <c r="CI157" s="148">
        <f t="shared" si="1597"/>
        <v>1</v>
      </c>
      <c r="CJ157" s="147">
        <f t="shared" si="1597"/>
        <v>0.99999999999999989</v>
      </c>
      <c r="CK157" s="148">
        <f t="shared" si="1597"/>
        <v>1</v>
      </c>
    </row>
    <row r="158" spans="1:89" ht="13.5" thickTop="1" x14ac:dyDescent="0.2">
      <c r="A158" s="165"/>
    </row>
    <row r="160" spans="1:89" x14ac:dyDescent="0.2">
      <c r="A160" s="278">
        <f>+A129+1</f>
        <v>44779</v>
      </c>
      <c r="B160" s="278"/>
      <c r="C160" s="278"/>
      <c r="D160" s="278"/>
      <c r="BI160" s="277">
        <f>+BI129+1</f>
        <v>44779</v>
      </c>
      <c r="BJ160" s="277"/>
      <c r="BK160" s="277"/>
      <c r="BL160" s="277"/>
    </row>
    <row r="161" spans="1:89" ht="13.5" thickBot="1" x14ac:dyDescent="0.25">
      <c r="AE161" t="s">
        <v>84</v>
      </c>
    </row>
    <row r="162" spans="1:89" ht="14.25" thickTop="1" thickBot="1" x14ac:dyDescent="0.25">
      <c r="A162" s="275" t="s">
        <v>0</v>
      </c>
      <c r="B162" s="269" t="s">
        <v>1</v>
      </c>
      <c r="C162" s="270"/>
      <c r="D162" s="269" t="s">
        <v>2</v>
      </c>
      <c r="E162" s="270"/>
      <c r="F162" s="269" t="s">
        <v>3</v>
      </c>
      <c r="G162" s="270"/>
      <c r="H162" s="269" t="s">
        <v>4</v>
      </c>
      <c r="I162" s="270"/>
      <c r="J162" s="269" t="s">
        <v>5</v>
      </c>
      <c r="K162" s="270"/>
      <c r="L162" s="269" t="s">
        <v>6</v>
      </c>
      <c r="M162" s="270"/>
      <c r="N162" s="269" t="s">
        <v>7</v>
      </c>
      <c r="O162" s="270"/>
      <c r="P162" s="269" t="s">
        <v>8</v>
      </c>
      <c r="Q162" s="270"/>
      <c r="R162" s="269" t="s">
        <v>9</v>
      </c>
      <c r="S162" s="270"/>
      <c r="T162" s="269" t="s">
        <v>10</v>
      </c>
      <c r="U162" s="270"/>
      <c r="V162" s="269" t="s">
        <v>11</v>
      </c>
      <c r="W162" s="270"/>
      <c r="X162" s="269" t="s">
        <v>12</v>
      </c>
      <c r="Y162" s="270"/>
      <c r="Z162" s="271" t="s">
        <v>40</v>
      </c>
      <c r="AA162" s="272"/>
      <c r="AB162" s="273" t="s">
        <v>41</v>
      </c>
      <c r="AC162" s="274"/>
      <c r="AE162" s="275" t="s">
        <v>0</v>
      </c>
      <c r="AF162" s="269" t="s">
        <v>1</v>
      </c>
      <c r="AG162" s="270"/>
      <c r="AH162" s="269" t="s">
        <v>2</v>
      </c>
      <c r="AI162" s="270"/>
      <c r="AJ162" s="269" t="s">
        <v>3</v>
      </c>
      <c r="AK162" s="270"/>
      <c r="AL162" s="269" t="s">
        <v>4</v>
      </c>
      <c r="AM162" s="270"/>
      <c r="AN162" s="269" t="s">
        <v>5</v>
      </c>
      <c r="AO162" s="270"/>
      <c r="AP162" s="269" t="s">
        <v>6</v>
      </c>
      <c r="AQ162" s="270"/>
      <c r="AR162" s="269" t="s">
        <v>7</v>
      </c>
      <c r="AS162" s="270"/>
      <c r="AT162" s="269" t="s">
        <v>8</v>
      </c>
      <c r="AU162" s="270"/>
      <c r="AV162" s="269" t="s">
        <v>9</v>
      </c>
      <c r="AW162" s="270"/>
      <c r="AX162" s="269" t="s">
        <v>10</v>
      </c>
      <c r="AY162" s="270"/>
      <c r="AZ162" s="269" t="s">
        <v>11</v>
      </c>
      <c r="BA162" s="270"/>
      <c r="BB162" s="269" t="s">
        <v>12</v>
      </c>
      <c r="BC162" s="270"/>
      <c r="BD162" s="271" t="s">
        <v>40</v>
      </c>
      <c r="BE162" s="272"/>
      <c r="BF162" s="273" t="s">
        <v>41</v>
      </c>
      <c r="BG162" s="274"/>
      <c r="BI162" s="275" t="s">
        <v>0</v>
      </c>
      <c r="BJ162" s="269" t="s">
        <v>1</v>
      </c>
      <c r="BK162" s="270"/>
      <c r="BL162" s="269" t="s">
        <v>2</v>
      </c>
      <c r="BM162" s="270"/>
      <c r="BN162" s="269" t="s">
        <v>3</v>
      </c>
      <c r="BO162" s="270"/>
      <c r="BP162" s="269" t="s">
        <v>4</v>
      </c>
      <c r="BQ162" s="270"/>
      <c r="BR162" s="269" t="s">
        <v>5</v>
      </c>
      <c r="BS162" s="270"/>
      <c r="BT162" s="269" t="s">
        <v>6</v>
      </c>
      <c r="BU162" s="270"/>
      <c r="BV162" s="269" t="s">
        <v>7</v>
      </c>
      <c r="BW162" s="270"/>
      <c r="BX162" s="269" t="s">
        <v>8</v>
      </c>
      <c r="BY162" s="270"/>
      <c r="BZ162" s="269" t="s">
        <v>9</v>
      </c>
      <c r="CA162" s="270"/>
      <c r="CB162" s="269" t="s">
        <v>10</v>
      </c>
      <c r="CC162" s="270"/>
      <c r="CD162" s="269" t="s">
        <v>11</v>
      </c>
      <c r="CE162" s="270"/>
      <c r="CF162" s="269" t="s">
        <v>12</v>
      </c>
      <c r="CG162" s="270"/>
      <c r="CH162" s="271" t="s">
        <v>40</v>
      </c>
      <c r="CI162" s="272"/>
      <c r="CJ162" s="269" t="s">
        <v>41</v>
      </c>
      <c r="CK162" s="270"/>
    </row>
    <row r="163" spans="1:89" ht="15" thickTop="1" thickBot="1" x14ac:dyDescent="0.3">
      <c r="A163" s="276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76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76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1242</v>
      </c>
      <c r="AG164" s="164">
        <f t="shared" ref="AG164:AV165" si="1598">SUMIF($A$9:$A$32,$AE164,C$164:C$187)</f>
        <v>1098</v>
      </c>
      <c r="AH164" s="121">
        <f t="shared" si="1598"/>
        <v>546</v>
      </c>
      <c r="AI164" s="159">
        <f t="shared" si="1598"/>
        <v>562</v>
      </c>
      <c r="AJ164" s="120">
        <f t="shared" si="1598"/>
        <v>1714</v>
      </c>
      <c r="AK164" s="122">
        <f t="shared" si="1598"/>
        <v>1314</v>
      </c>
      <c r="AL164" s="121">
        <f t="shared" si="1598"/>
        <v>2083</v>
      </c>
      <c r="AM164" s="159">
        <f t="shared" si="1598"/>
        <v>2313</v>
      </c>
      <c r="AN164" s="120">
        <f t="shared" si="1598"/>
        <v>133</v>
      </c>
      <c r="AO164" s="122">
        <f t="shared" si="1598"/>
        <v>434</v>
      </c>
      <c r="AP164" s="121">
        <f t="shared" si="1598"/>
        <v>854</v>
      </c>
      <c r="AQ164" s="120">
        <f t="shared" si="1598"/>
        <v>1182</v>
      </c>
      <c r="AR164" s="158">
        <f t="shared" si="1598"/>
        <v>2133</v>
      </c>
      <c r="AS164" s="160">
        <f t="shared" si="1598"/>
        <v>2205</v>
      </c>
      <c r="AT164" s="120">
        <f t="shared" si="1598"/>
        <v>1095</v>
      </c>
      <c r="AU164" s="122">
        <f t="shared" si="1598"/>
        <v>1054</v>
      </c>
      <c r="AV164" s="121">
        <f t="shared" si="1598"/>
        <v>1587</v>
      </c>
      <c r="AW164" s="159">
        <f t="shared" ref="AW164:BE165" si="1599">SUMIF($A$9:$A$32,$AE164,S$164:S$187)</f>
        <v>1084</v>
      </c>
      <c r="AX164" s="120">
        <f t="shared" si="1599"/>
        <v>313</v>
      </c>
      <c r="AY164" s="122">
        <f t="shared" si="1599"/>
        <v>501</v>
      </c>
      <c r="AZ164" s="121">
        <f t="shared" si="1599"/>
        <v>908</v>
      </c>
      <c r="BA164" s="159">
        <f t="shared" si="1599"/>
        <v>1378</v>
      </c>
      <c r="BB164" s="120">
        <f t="shared" si="1599"/>
        <v>1016</v>
      </c>
      <c r="BC164" s="122">
        <f t="shared" si="1599"/>
        <v>838</v>
      </c>
      <c r="BD164" s="21">
        <f t="shared" si="1599"/>
        <v>1882</v>
      </c>
      <c r="BE164" s="163">
        <f t="shared" si="1599"/>
        <v>2140</v>
      </c>
      <c r="BF164" s="149">
        <f>AF164+AH164+AJ164+AL164+AN164+AP164+AR164+AT164+AV164+AX164+AZ164+BB164+BD164</f>
        <v>15506</v>
      </c>
      <c r="BG164" s="150">
        <f>AG164+AI164+AK164+AM164+AO164+AQ164+AS164+AU164+AW164+AY164+BA164+BC164+BE164</f>
        <v>16103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132</v>
      </c>
      <c r="C165" s="168">
        <v>0</v>
      </c>
      <c r="D165" s="169">
        <v>111</v>
      </c>
      <c r="E165" s="170">
        <v>0</v>
      </c>
      <c r="F165" s="167">
        <v>315</v>
      </c>
      <c r="G165" s="171">
        <v>4</v>
      </c>
      <c r="H165" s="169">
        <v>303</v>
      </c>
      <c r="I165" s="170">
        <v>35</v>
      </c>
      <c r="J165" s="167">
        <v>8</v>
      </c>
      <c r="K165" s="171">
        <v>14</v>
      </c>
      <c r="L165" s="169">
        <v>41</v>
      </c>
      <c r="M165" s="167">
        <v>37</v>
      </c>
      <c r="N165" s="172">
        <v>172</v>
      </c>
      <c r="O165" s="173">
        <v>95</v>
      </c>
      <c r="P165" s="167">
        <v>48</v>
      </c>
      <c r="Q165" s="171">
        <v>47</v>
      </c>
      <c r="R165" s="169">
        <v>21</v>
      </c>
      <c r="S165" s="170">
        <v>46</v>
      </c>
      <c r="T165" s="167">
        <v>3</v>
      </c>
      <c r="U165" s="171">
        <v>23</v>
      </c>
      <c r="V165" s="169">
        <v>7</v>
      </c>
      <c r="W165" s="170">
        <v>50</v>
      </c>
      <c r="X165" s="167">
        <v>0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1161</v>
      </c>
      <c r="AC165" s="150">
        <f t="shared" ref="AC165:AC184" si="1628">C165+E165+G165+I165+K165+M165+O165+Q165+S165+U165+W165+Y165+AA165</f>
        <v>351</v>
      </c>
      <c r="AE165" s="226" t="str">
        <f>$AE$10</f>
        <v>08:00 - 08:59</v>
      </c>
      <c r="AF165" s="120">
        <f>SUMIF($A$9:$A$32,$AE165,B$164:B$187)</f>
        <v>1258</v>
      </c>
      <c r="AG165" s="168">
        <f t="shared" si="1598"/>
        <v>1101</v>
      </c>
      <c r="AH165" s="169">
        <f t="shared" si="1598"/>
        <v>513</v>
      </c>
      <c r="AI165" s="170">
        <f t="shared" si="1598"/>
        <v>476</v>
      </c>
      <c r="AJ165" s="167">
        <f t="shared" si="1598"/>
        <v>1586</v>
      </c>
      <c r="AK165" s="171">
        <f t="shared" si="1598"/>
        <v>992</v>
      </c>
      <c r="AL165" s="169">
        <f t="shared" si="1598"/>
        <v>2143</v>
      </c>
      <c r="AM165" s="170">
        <f t="shared" si="1598"/>
        <v>1794</v>
      </c>
      <c r="AN165" s="167">
        <f t="shared" si="1598"/>
        <v>123</v>
      </c>
      <c r="AO165" s="171">
        <f t="shared" si="1598"/>
        <v>411</v>
      </c>
      <c r="AP165" s="169">
        <f t="shared" si="1598"/>
        <v>664</v>
      </c>
      <c r="AQ165" s="167">
        <f t="shared" si="1598"/>
        <v>1229</v>
      </c>
      <c r="AR165" s="172">
        <f t="shared" si="1598"/>
        <v>1852</v>
      </c>
      <c r="AS165" s="173">
        <f t="shared" si="1598"/>
        <v>2319</v>
      </c>
      <c r="AT165" s="167">
        <f t="shared" si="1598"/>
        <v>1049</v>
      </c>
      <c r="AU165" s="171">
        <f t="shared" si="1598"/>
        <v>967</v>
      </c>
      <c r="AV165" s="169">
        <f t="shared" si="1598"/>
        <v>1423</v>
      </c>
      <c r="AW165" s="170">
        <f t="shared" si="1599"/>
        <v>1122</v>
      </c>
      <c r="AX165" s="167">
        <f t="shared" si="1599"/>
        <v>185</v>
      </c>
      <c r="AY165" s="171">
        <f t="shared" si="1599"/>
        <v>370</v>
      </c>
      <c r="AZ165" s="169">
        <f t="shared" si="1599"/>
        <v>706</v>
      </c>
      <c r="BA165" s="170">
        <f t="shared" si="1599"/>
        <v>1379</v>
      </c>
      <c r="BB165" s="167">
        <f t="shared" si="1599"/>
        <v>941</v>
      </c>
      <c r="BC165" s="171">
        <f t="shared" si="1599"/>
        <v>729</v>
      </c>
      <c r="BD165" s="169">
        <f t="shared" si="1599"/>
        <v>1831</v>
      </c>
      <c r="BE165" s="167">
        <f t="shared" si="1599"/>
        <v>1983</v>
      </c>
      <c r="BF165" s="151">
        <f>SUM(AF165,AH165,AJ165,AL165,AN165,AP165,AR165,AT165,AV165,AX165,AZ165,BB165,BD165)</f>
        <v>14274</v>
      </c>
      <c r="BG165" s="152">
        <f>SUM(AG165,AI165,AK165,AM165,AO165,AQ165,AS165,AU165,AW165,AY165,BA165,BC165,BE165)</f>
        <v>14872</v>
      </c>
      <c r="BI165" s="131" t="s">
        <v>17</v>
      </c>
      <c r="BJ165" s="123">
        <f>B165/B188</f>
        <v>6.5340065340065336E-3</v>
      </c>
      <c r="BK165" s="124">
        <f t="shared" ref="BK165" si="1629">C165/C188</f>
        <v>0</v>
      </c>
      <c r="BL165" s="125">
        <f t="shared" ref="BL165" si="1630">D165/D188</f>
        <v>1.3639714917670189E-2</v>
      </c>
      <c r="BM165" s="126">
        <f t="shared" ref="BM165" si="1631">E165/E188</f>
        <v>0</v>
      </c>
      <c r="BN165" s="123">
        <f t="shared" ref="BN165" si="1632">F165/F188</f>
        <v>1.5764187768992091E-2</v>
      </c>
      <c r="BO165" s="124">
        <f t="shared" ref="BO165" si="1633">G165/G188</f>
        <v>1.6339869281045751E-4</v>
      </c>
      <c r="BP165" s="125">
        <f t="shared" ref="BP165" si="1634">H165/H188</f>
        <v>9.0055281459906072E-3</v>
      </c>
      <c r="BQ165" s="126">
        <f t="shared" ref="BQ165" si="1635">I165/I188</f>
        <v>8.7305744718002445E-4</v>
      </c>
      <c r="BR165" s="123">
        <f t="shared" ref="BR165" si="1636">J165/J188</f>
        <v>1.9240019240019241E-3</v>
      </c>
      <c r="BS165" s="124">
        <f t="shared" ref="BS165" si="1637">K165/K188</f>
        <v>3.4296913277804997E-3</v>
      </c>
      <c r="BT165" s="125">
        <f t="shared" ref="BT165" si="1638">L165/L188</f>
        <v>2.6795634272269784E-3</v>
      </c>
      <c r="BU165" s="123">
        <f t="shared" ref="BU165" si="1639">M165/M188</f>
        <v>2.535462207907901E-3</v>
      </c>
      <c r="BV165" s="127">
        <f t="shared" ref="BV165" si="1640">N165/N188</f>
        <v>4.8772188510179774E-3</v>
      </c>
      <c r="BW165" s="128">
        <f t="shared" ref="BW165" si="1641">O165/O188</f>
        <v>2.9878911778581539E-3</v>
      </c>
      <c r="BX165" s="123">
        <f t="shared" ref="BX165" si="1642">P165/P188</f>
        <v>2.6385224274406332E-3</v>
      </c>
      <c r="BY165" s="124">
        <f t="shared" ref="BY165" si="1643">Q165/Q188</f>
        <v>3.2456322077204611E-3</v>
      </c>
      <c r="BZ165" s="125">
        <f t="shared" ref="BZ165" si="1644">R165/R188</f>
        <v>9.1603053435114501E-4</v>
      </c>
      <c r="CA165" s="126">
        <f t="shared" ref="CA165" si="1645">S165/S188</f>
        <v>2.2587773140191505E-3</v>
      </c>
      <c r="CB165" s="123">
        <f t="shared" ref="CB165" si="1646">T165/T188</f>
        <v>6.4794816414686827E-4</v>
      </c>
      <c r="CC165" s="124">
        <f t="shared" ref="CC165" si="1647">U165/U188</f>
        <v>5.7803468208092483E-3</v>
      </c>
      <c r="CD165" s="125">
        <f t="shared" ref="CD165" si="1648">V165/V188</f>
        <v>3.5059601322247824E-4</v>
      </c>
      <c r="CE165" s="126">
        <f t="shared" ref="CE165" si="1649">W165/W188</f>
        <v>2.4514610707981957E-3</v>
      </c>
      <c r="CF165" s="123">
        <f t="shared" ref="CF165" si="1650">X165/X188</f>
        <v>0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4.5616530393339438E-3</v>
      </c>
      <c r="CK165" s="130">
        <f t="shared" ref="CK165" si="1655">AC165/AC188</f>
        <v>1.3851344685385056E-3</v>
      </c>
    </row>
    <row r="166" spans="1:89" ht="13.5" thickBot="1" x14ac:dyDescent="0.25">
      <c r="A166" s="139" t="s">
        <v>18</v>
      </c>
      <c r="B166" s="174">
        <v>627</v>
      </c>
      <c r="C166" s="175">
        <v>274</v>
      </c>
      <c r="D166" s="176">
        <v>426</v>
      </c>
      <c r="E166" s="177">
        <v>133</v>
      </c>
      <c r="F166" s="174">
        <v>1614</v>
      </c>
      <c r="G166" s="178">
        <v>363</v>
      </c>
      <c r="H166" s="176">
        <v>1437</v>
      </c>
      <c r="I166" s="177">
        <v>660</v>
      </c>
      <c r="J166" s="174">
        <v>52</v>
      </c>
      <c r="K166" s="178">
        <v>196</v>
      </c>
      <c r="L166" s="176">
        <v>385</v>
      </c>
      <c r="M166" s="174">
        <v>461</v>
      </c>
      <c r="N166" s="179">
        <v>1253</v>
      </c>
      <c r="O166" s="180">
        <v>1244</v>
      </c>
      <c r="P166" s="174">
        <v>621</v>
      </c>
      <c r="Q166" s="178">
        <v>659</v>
      </c>
      <c r="R166" s="176">
        <v>755</v>
      </c>
      <c r="S166" s="177">
        <v>696</v>
      </c>
      <c r="T166" s="174">
        <v>115</v>
      </c>
      <c r="U166" s="178">
        <v>296</v>
      </c>
      <c r="V166" s="176">
        <v>471</v>
      </c>
      <c r="W166" s="177">
        <v>735</v>
      </c>
      <c r="X166" s="174">
        <v>508</v>
      </c>
      <c r="Y166" s="178">
        <v>390</v>
      </c>
      <c r="Z166" s="176">
        <v>1051</v>
      </c>
      <c r="AA166" s="174">
        <v>1054</v>
      </c>
      <c r="AB166" s="149">
        <f t="shared" si="1627"/>
        <v>9315</v>
      </c>
      <c r="AC166" s="150">
        <f t="shared" si="1628"/>
        <v>7161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3.1036531036531038E-2</v>
      </c>
      <c r="BK166" s="124">
        <f t="shared" ref="BK166" si="1656">C166/C188</f>
        <v>1.1135495407624157E-2</v>
      </c>
      <c r="BL166" s="125">
        <f t="shared" ref="BL166" si="1657">D166/D188</f>
        <v>5.2347014008355862E-2</v>
      </c>
      <c r="BM166" s="126">
        <f t="shared" ref="BM166" si="1658">E166/E188</f>
        <v>1.4407973134004983E-2</v>
      </c>
      <c r="BN166" s="123">
        <f t="shared" ref="BN166" si="1659">F166/F188</f>
        <v>8.0772695425883292E-2</v>
      </c>
      <c r="BO166" s="124">
        <f t="shared" ref="BO166" si="1660">G166/G188</f>
        <v>1.4828431372549019E-2</v>
      </c>
      <c r="BP166" s="125">
        <f t="shared" ref="BP166" si="1661">H166/H188</f>
        <v>4.2709385959698032E-2</v>
      </c>
      <c r="BQ166" s="126">
        <f t="shared" ref="BQ166" si="1662">I166/I188</f>
        <v>1.6463369003966177E-2</v>
      </c>
      <c r="BR166" s="123">
        <f t="shared" ref="BR166" si="1663">J166/J188</f>
        <v>1.2506012506012507E-2</v>
      </c>
      <c r="BS166" s="124">
        <f t="shared" ref="BS166" si="1664">K166/K188</f>
        <v>4.8015678588926997E-2</v>
      </c>
      <c r="BT166" s="125">
        <f t="shared" ref="BT166" si="1665">L166/L188</f>
        <v>2.5161754133716751E-2</v>
      </c>
      <c r="BU166" s="123">
        <f t="shared" ref="BU166" si="1666">M166/M188</f>
        <v>3.1590488590420067E-2</v>
      </c>
      <c r="BV166" s="127">
        <f t="shared" ref="BV166" si="1667">N166/N188</f>
        <v>3.5529972211194916E-2</v>
      </c>
      <c r="BW166" s="128">
        <f t="shared" ref="BW166" si="1668">O166/O188</f>
        <v>3.9125648686900459E-2</v>
      </c>
      <c r="BX166" s="123">
        <f t="shared" ref="BX166" si="1669">P166/P188</f>
        <v>3.4135883905013195E-2</v>
      </c>
      <c r="BY166" s="124">
        <f t="shared" ref="BY166" si="1670">Q166/Q188</f>
        <v>4.5507906912506044E-2</v>
      </c>
      <c r="BZ166" s="125">
        <f t="shared" ref="BZ166" si="1671">R166/R188</f>
        <v>3.2933478735005454E-2</v>
      </c>
      <c r="CA166" s="126">
        <f t="shared" ref="CA166" si="1672">S166/S188</f>
        <v>3.4176282838202801E-2</v>
      </c>
      <c r="CB166" s="123">
        <f t="shared" ref="CB166" si="1673">T166/T188</f>
        <v>2.4838012958963283E-2</v>
      </c>
      <c r="CC166" s="124">
        <f t="shared" ref="CC166" si="1674">U166/U188</f>
        <v>7.4390550389545118E-2</v>
      </c>
      <c r="CD166" s="125">
        <f t="shared" ref="CD166" si="1675">V166/V188</f>
        <v>2.3590103175398176E-2</v>
      </c>
      <c r="CE166" s="126">
        <f t="shared" ref="CE166" si="1676">W166/W188</f>
        <v>3.6036477740733479E-2</v>
      </c>
      <c r="CF166" s="123">
        <f t="shared" ref="CF166" si="1677">X166/X188</f>
        <v>2.9234045002014156E-2</v>
      </c>
      <c r="CG166" s="124">
        <f t="shared" ref="CG166" si="1678">Y166/Y188</f>
        <v>5.071521456436931E-2</v>
      </c>
      <c r="CH166" s="125">
        <f t="shared" ref="CH166" si="1679">Z166/Z188</f>
        <v>3.0262021307227181E-2</v>
      </c>
      <c r="CI166" s="123">
        <f t="shared" ref="CI166" si="1680">AA166/AA188</f>
        <v>2.8018501781062258E-2</v>
      </c>
      <c r="CJ166" s="129">
        <f t="shared" ref="CJ166" si="1681">AB166/AB188</f>
        <v>3.6599309269074662E-2</v>
      </c>
      <c r="CK166" s="130">
        <f t="shared" ref="CK166" si="1682">AC166/AC188</f>
        <v>2.8259110909413784E-2</v>
      </c>
    </row>
    <row r="167" spans="1:89" ht="14.25" thickTop="1" thickBot="1" x14ac:dyDescent="0.25">
      <c r="A167" s="131" t="s">
        <v>19</v>
      </c>
      <c r="B167" s="167">
        <v>1049</v>
      </c>
      <c r="C167" s="168">
        <v>856</v>
      </c>
      <c r="D167" s="169">
        <v>501</v>
      </c>
      <c r="E167" s="170">
        <v>453</v>
      </c>
      <c r="F167" s="167">
        <v>1925</v>
      </c>
      <c r="G167" s="171">
        <v>950</v>
      </c>
      <c r="H167" s="169">
        <v>2015</v>
      </c>
      <c r="I167" s="170">
        <v>1469</v>
      </c>
      <c r="J167" s="167">
        <v>103</v>
      </c>
      <c r="K167" s="171">
        <v>330</v>
      </c>
      <c r="L167" s="169">
        <v>777</v>
      </c>
      <c r="M167" s="167">
        <v>891</v>
      </c>
      <c r="N167" s="172">
        <v>2311</v>
      </c>
      <c r="O167" s="173">
        <v>1966</v>
      </c>
      <c r="P167" s="167">
        <v>1231</v>
      </c>
      <c r="Q167" s="171">
        <v>1097</v>
      </c>
      <c r="R167" s="169">
        <v>1340</v>
      </c>
      <c r="S167" s="170">
        <v>1263</v>
      </c>
      <c r="T167" s="167">
        <v>256</v>
      </c>
      <c r="U167" s="171">
        <v>503</v>
      </c>
      <c r="V167" s="169">
        <v>986</v>
      </c>
      <c r="W167" s="170">
        <v>1278</v>
      </c>
      <c r="X167" s="167">
        <v>1131</v>
      </c>
      <c r="Y167" s="171">
        <v>592</v>
      </c>
      <c r="Z167" s="169">
        <v>1722</v>
      </c>
      <c r="AA167" s="167">
        <v>1444</v>
      </c>
      <c r="AB167" s="149">
        <f t="shared" si="1627"/>
        <v>15347</v>
      </c>
      <c r="AC167" s="150">
        <f t="shared" si="1628"/>
        <v>13092</v>
      </c>
      <c r="AE167" s="221" t="s">
        <v>13</v>
      </c>
      <c r="AF167" s="14">
        <f t="shared" ref="AF167:BG167" si="1683">SUM(AF164:AF166)</f>
        <v>2500</v>
      </c>
      <c r="AG167" s="1">
        <f t="shared" si="1683"/>
        <v>2199</v>
      </c>
      <c r="AH167" s="14">
        <f t="shared" si="1683"/>
        <v>1059</v>
      </c>
      <c r="AI167" s="1">
        <f t="shared" si="1683"/>
        <v>1038</v>
      </c>
      <c r="AJ167" s="14">
        <f t="shared" si="1683"/>
        <v>3300</v>
      </c>
      <c r="AK167" s="1">
        <f t="shared" si="1683"/>
        <v>2306</v>
      </c>
      <c r="AL167" s="14">
        <f t="shared" si="1683"/>
        <v>4226</v>
      </c>
      <c r="AM167" s="1">
        <f t="shared" si="1683"/>
        <v>4107</v>
      </c>
      <c r="AN167" s="14">
        <f t="shared" si="1683"/>
        <v>256</v>
      </c>
      <c r="AO167" s="1">
        <f t="shared" si="1683"/>
        <v>845</v>
      </c>
      <c r="AP167" s="14">
        <f t="shared" si="1683"/>
        <v>1518</v>
      </c>
      <c r="AQ167" s="1">
        <f t="shared" si="1683"/>
        <v>2411</v>
      </c>
      <c r="AR167" s="14">
        <f t="shared" si="1683"/>
        <v>3985</v>
      </c>
      <c r="AS167" s="1">
        <f t="shared" si="1683"/>
        <v>4524</v>
      </c>
      <c r="AT167" s="14">
        <f t="shared" si="1683"/>
        <v>2144</v>
      </c>
      <c r="AU167" s="1">
        <f t="shared" si="1683"/>
        <v>2021</v>
      </c>
      <c r="AV167" s="14">
        <f t="shared" si="1683"/>
        <v>3010</v>
      </c>
      <c r="AW167" s="1">
        <f t="shared" si="1683"/>
        <v>2206</v>
      </c>
      <c r="AX167" s="14">
        <f t="shared" si="1683"/>
        <v>498</v>
      </c>
      <c r="AY167" s="1">
        <f t="shared" si="1683"/>
        <v>871</v>
      </c>
      <c r="AZ167" s="14">
        <f t="shared" si="1683"/>
        <v>1614</v>
      </c>
      <c r="BA167" s="1">
        <f t="shared" si="1683"/>
        <v>2757</v>
      </c>
      <c r="BB167" s="14">
        <f t="shared" si="1683"/>
        <v>1957</v>
      </c>
      <c r="BC167" s="1">
        <f t="shared" si="1683"/>
        <v>1567</v>
      </c>
      <c r="BD167" s="14">
        <f t="shared" si="1683"/>
        <v>3713</v>
      </c>
      <c r="BE167" s="1">
        <f t="shared" si="1683"/>
        <v>4123</v>
      </c>
      <c r="BF167" s="153">
        <f t="shared" si="1683"/>
        <v>29780</v>
      </c>
      <c r="BG167" s="154">
        <f t="shared" si="1683"/>
        <v>30975</v>
      </c>
      <c r="BI167" s="131" t="s">
        <v>19</v>
      </c>
      <c r="BJ167" s="123">
        <f>B167/B188</f>
        <v>5.1925551925551927E-2</v>
      </c>
      <c r="BK167" s="124">
        <f t="shared" ref="BK167" si="1684">C167/C188</f>
        <v>3.478826302527839E-2</v>
      </c>
      <c r="BL167" s="125">
        <f t="shared" ref="BL167" si="1685">D167/D188</f>
        <v>6.1563037601376262E-2</v>
      </c>
      <c r="BM167" s="126">
        <f t="shared" ref="BM167" si="1686">E167/E188</f>
        <v>4.9073773155671109E-2</v>
      </c>
      <c r="BN167" s="123">
        <f t="shared" ref="BN167" si="1687">F167/F188</f>
        <v>9.6336703032729454E-2</v>
      </c>
      <c r="BO167" s="124">
        <f t="shared" ref="BO167" si="1688">G167/G188</f>
        <v>3.8807189542483661E-2</v>
      </c>
      <c r="BP167" s="125">
        <f t="shared" ref="BP167" si="1689">H167/H188</f>
        <v>5.9888248231587705E-2</v>
      </c>
      <c r="BQ167" s="126">
        <f t="shared" ref="BQ167" si="1690">I167/I188</f>
        <v>3.664346828307017E-2</v>
      </c>
      <c r="BR167" s="123">
        <f t="shared" ref="BR167" si="1691">J167/J188</f>
        <v>2.4771524771524771E-2</v>
      </c>
      <c r="BS167" s="124">
        <f t="shared" ref="BS167" si="1692">K167/K188</f>
        <v>8.0842724154826059E-2</v>
      </c>
      <c r="BT167" s="125">
        <f t="shared" ref="BT167" si="1693">L167/L188</f>
        <v>5.078099470622835E-2</v>
      </c>
      <c r="BU167" s="123">
        <f t="shared" ref="BU167" si="1694">M167/M188</f>
        <v>6.1056671006647023E-2</v>
      </c>
      <c r="BV167" s="127">
        <f t="shared" ref="BV167" si="1695">N167/N188</f>
        <v>6.5530539329665974E-2</v>
      </c>
      <c r="BW167" s="128">
        <f t="shared" ref="BW167" si="1696">O167/O188</f>
        <v>6.1833621638622424E-2</v>
      </c>
      <c r="BX167" s="123">
        <f t="shared" ref="BX167" si="1697">P167/P188</f>
        <v>6.7667106420404577E-2</v>
      </c>
      <c r="BY167" s="124">
        <f t="shared" ref="BY167" si="1698">Q167/Q188</f>
        <v>7.5754436848283951E-2</v>
      </c>
      <c r="BZ167" s="125">
        <f t="shared" ref="BZ167" si="1699">R167/R188</f>
        <v>5.8451472191930205E-2</v>
      </c>
      <c r="CA167" s="126">
        <f t="shared" ref="CA167" si="1700">S167/S188</f>
        <v>6.2018168426221459E-2</v>
      </c>
      <c r="CB167" s="123">
        <f t="shared" ref="CB167" si="1701">T167/T188</f>
        <v>5.529157667386609E-2</v>
      </c>
      <c r="CC167" s="124">
        <f t="shared" ref="CC167" si="1702">U167/U188</f>
        <v>0.12641367177682836</v>
      </c>
      <c r="CD167" s="125">
        <f t="shared" ref="CD167" si="1703">V167/V188</f>
        <v>4.9383952719623363E-2</v>
      </c>
      <c r="CE167" s="126">
        <f t="shared" ref="CE167" si="1704">W167/W188</f>
        <v>6.2659344969601877E-2</v>
      </c>
      <c r="CF167" s="123">
        <f t="shared" ref="CF167" si="1705">X167/X188</f>
        <v>6.5086033262358289E-2</v>
      </c>
      <c r="CG167" s="124">
        <f t="shared" ref="CG167" si="1706">Y167/Y188</f>
        <v>7.6983094928478546E-2</v>
      </c>
      <c r="CH167" s="125">
        <f t="shared" ref="CH167" si="1707">Z167/Z188</f>
        <v>4.9582493521451193E-2</v>
      </c>
      <c r="CI167" s="123">
        <f t="shared" ref="CI167" si="1708">AA167/AA188</f>
        <v>3.8385879100430648E-2</v>
      </c>
      <c r="CJ167" s="129">
        <f t="shared" ref="CJ167" si="1709">AB167/AB188</f>
        <v>6.0299473897207606E-2</v>
      </c>
      <c r="CK167" s="130">
        <f t="shared" ref="CK167" si="1710">AC167/AC188</f>
        <v>5.1664331800872119E-2</v>
      </c>
    </row>
    <row r="168" spans="1:89" ht="13.5" thickTop="1" x14ac:dyDescent="0.2">
      <c r="A168" s="139" t="s">
        <v>20</v>
      </c>
      <c r="B168" s="174">
        <v>1242</v>
      </c>
      <c r="C168" s="175">
        <v>1098</v>
      </c>
      <c r="D168" s="176">
        <v>546</v>
      </c>
      <c r="E168" s="177">
        <v>562</v>
      </c>
      <c r="F168" s="174">
        <v>1714</v>
      </c>
      <c r="G168" s="178">
        <v>1314</v>
      </c>
      <c r="H168" s="176">
        <v>2083</v>
      </c>
      <c r="I168" s="177">
        <v>2313</v>
      </c>
      <c r="J168" s="174">
        <v>133</v>
      </c>
      <c r="K168" s="178">
        <v>434</v>
      </c>
      <c r="L168" s="176">
        <v>854</v>
      </c>
      <c r="M168" s="174">
        <v>1182</v>
      </c>
      <c r="N168" s="179">
        <v>2133</v>
      </c>
      <c r="O168" s="180">
        <v>2205</v>
      </c>
      <c r="P168" s="174">
        <v>1095</v>
      </c>
      <c r="Q168" s="178">
        <v>1054</v>
      </c>
      <c r="R168" s="176">
        <v>1587</v>
      </c>
      <c r="S168" s="177">
        <v>1084</v>
      </c>
      <c r="T168" s="174">
        <v>313</v>
      </c>
      <c r="U168" s="178">
        <v>501</v>
      </c>
      <c r="V168" s="176">
        <v>908</v>
      </c>
      <c r="W168" s="177">
        <v>1378</v>
      </c>
      <c r="X168" s="174">
        <v>1016</v>
      </c>
      <c r="Y168" s="178">
        <v>838</v>
      </c>
      <c r="Z168" s="176">
        <v>1882</v>
      </c>
      <c r="AA168" s="174">
        <v>2140</v>
      </c>
      <c r="AB168" s="149">
        <f t="shared" si="1627"/>
        <v>15506</v>
      </c>
      <c r="AC168" s="150">
        <f t="shared" si="1628"/>
        <v>16103</v>
      </c>
      <c r="BI168" s="139" t="s">
        <v>20</v>
      </c>
      <c r="BJ168" s="123">
        <f>B168/B188</f>
        <v>6.147906147906148E-2</v>
      </c>
      <c r="BK168" s="124">
        <f t="shared" ref="BK168" si="1711">C168/C188</f>
        <v>4.4623262618873442E-2</v>
      </c>
      <c r="BL168" s="125">
        <f t="shared" ref="BL168" si="1712">D168/D188</f>
        <v>6.7092651757188496E-2</v>
      </c>
      <c r="BM168" s="126">
        <f t="shared" ref="BM168" si="1713">E168/E188</f>
        <v>6.0881811288051133E-2</v>
      </c>
      <c r="BN168" s="123">
        <f t="shared" ref="BN168" si="1714">F168/F188</f>
        <v>8.577719947953158E-2</v>
      </c>
      <c r="BO168" s="124">
        <f t="shared" ref="BO168" si="1715">G168/G188</f>
        <v>5.3676470588235291E-2</v>
      </c>
      <c r="BP168" s="125">
        <f t="shared" ref="BP168" si="1716">H168/H188</f>
        <v>6.1909290851810024E-2</v>
      </c>
      <c r="BQ168" s="126">
        <f t="shared" ref="BQ168" si="1717">I168/I188</f>
        <v>5.7696625009354185E-2</v>
      </c>
      <c r="BR168" s="123">
        <f t="shared" ref="BR168" si="1718">J168/J188</f>
        <v>3.1986531986531987E-2</v>
      </c>
      <c r="BS168" s="124">
        <f t="shared" ref="BS168" si="1719">K168/K188</f>
        <v>0.10632043116119549</v>
      </c>
      <c r="BT168" s="125">
        <f t="shared" ref="BT168" si="1720">L168/L188</f>
        <v>5.5813345532971702E-2</v>
      </c>
      <c r="BU168" s="123">
        <f t="shared" ref="BU168" si="1721">M168/M188</f>
        <v>8.0997738641814573E-2</v>
      </c>
      <c r="BV168" s="127">
        <f t="shared" ref="BV168" si="1722">N168/N188</f>
        <v>6.0483184937333408E-2</v>
      </c>
      <c r="BW168" s="128">
        <f t="shared" ref="BW168" si="1723">O168/O188</f>
        <v>6.9350526812391886E-2</v>
      </c>
      <c r="BX168" s="123">
        <f t="shared" ref="BX168" si="1724">P168/P188</f>
        <v>6.0191292875989448E-2</v>
      </c>
      <c r="BY168" s="124">
        <f t="shared" ref="BY168" si="1725">Q168/Q188</f>
        <v>7.2785028658241838E-2</v>
      </c>
      <c r="BZ168" s="125">
        <f t="shared" ref="BZ168" si="1726">R168/R188</f>
        <v>6.9225736095965107E-2</v>
      </c>
      <c r="CA168" s="126">
        <f t="shared" ref="CA168" si="1727">S168/S188</f>
        <v>5.3228578443407809E-2</v>
      </c>
      <c r="CB168" s="123">
        <f t="shared" ref="CB168" si="1728">T168/T188</f>
        <v>6.7602591792656583E-2</v>
      </c>
      <c r="CC168" s="124">
        <f t="shared" ref="CC168" si="1729">U168/U188</f>
        <v>0.12591103292284495</v>
      </c>
      <c r="CD168" s="125">
        <f t="shared" ref="CD168" si="1730">V168/V188</f>
        <v>4.5477311429430033E-2</v>
      </c>
      <c r="CE168" s="126">
        <f t="shared" ref="CE168" si="1731">W168/W188</f>
        <v>6.7562267111198268E-2</v>
      </c>
      <c r="CF168" s="123">
        <f t="shared" ref="CF168" si="1732">X168/X188</f>
        <v>5.8468090004028313E-2</v>
      </c>
      <c r="CG168" s="124">
        <f t="shared" ref="CG168" si="1733">Y168/Y188</f>
        <v>0.10897269180754227</v>
      </c>
      <c r="CH168" s="125">
        <f t="shared" ref="CH168" si="1734">Z168/Z188</f>
        <v>5.418946156061042E-2</v>
      </c>
      <c r="CI168" s="123">
        <f t="shared" ref="CI168" si="1735">AA168/AA188</f>
        <v>5.6887660162688078E-2</v>
      </c>
      <c r="CJ168" s="129">
        <f t="shared" ref="CJ168" si="1736">AB168/AB188</f>
        <v>6.0924196406470399E-2</v>
      </c>
      <c r="CK168" s="130">
        <f t="shared" ref="CK168" si="1737">AC168/AC188</f>
        <v>6.3546496714745174E-2</v>
      </c>
    </row>
    <row r="169" spans="1:89" ht="13.5" thickBot="1" x14ac:dyDescent="0.25">
      <c r="A169" s="131" t="s">
        <v>21</v>
      </c>
      <c r="B169" s="167">
        <v>1258</v>
      </c>
      <c r="C169" s="168">
        <v>1101</v>
      </c>
      <c r="D169" s="169">
        <v>513</v>
      </c>
      <c r="E169" s="170">
        <v>476</v>
      </c>
      <c r="F169" s="167">
        <v>1586</v>
      </c>
      <c r="G169" s="171">
        <v>992</v>
      </c>
      <c r="H169" s="169">
        <v>2143</v>
      </c>
      <c r="I169" s="170">
        <v>1794</v>
      </c>
      <c r="J169" s="167">
        <v>123</v>
      </c>
      <c r="K169" s="171">
        <v>411</v>
      </c>
      <c r="L169" s="169">
        <v>664</v>
      </c>
      <c r="M169" s="167">
        <v>1229</v>
      </c>
      <c r="N169" s="172">
        <v>1852</v>
      </c>
      <c r="O169" s="173">
        <v>2319</v>
      </c>
      <c r="P169" s="167">
        <v>1049</v>
      </c>
      <c r="Q169" s="171">
        <v>967</v>
      </c>
      <c r="R169" s="169">
        <v>1423</v>
      </c>
      <c r="S169" s="170">
        <v>1122</v>
      </c>
      <c r="T169" s="167">
        <v>185</v>
      </c>
      <c r="U169" s="171">
        <v>370</v>
      </c>
      <c r="V169" s="169">
        <v>706</v>
      </c>
      <c r="W169" s="170">
        <v>1379</v>
      </c>
      <c r="X169" s="167">
        <v>941</v>
      </c>
      <c r="Y169" s="171">
        <v>729</v>
      </c>
      <c r="Z169" s="169">
        <v>1831</v>
      </c>
      <c r="AA169" s="167">
        <v>1983</v>
      </c>
      <c r="AB169" s="149">
        <f t="shared" si="1627"/>
        <v>14274</v>
      </c>
      <c r="AC169" s="150">
        <f t="shared" si="1628"/>
        <v>14872</v>
      </c>
      <c r="AE169" t="s">
        <v>85</v>
      </c>
      <c r="BI169" s="131" t="s">
        <v>21</v>
      </c>
      <c r="BJ169" s="123">
        <f>B169/B188</f>
        <v>6.2271062271062272E-2</v>
      </c>
      <c r="BK169" s="124">
        <f t="shared" ref="BK169" si="1738">C169/C188</f>
        <v>4.474518410143867E-2</v>
      </c>
      <c r="BL169" s="125">
        <f t="shared" ref="BL169" si="1739">D169/D188</f>
        <v>6.3037601376259522E-2</v>
      </c>
      <c r="BM169" s="126">
        <f t="shared" ref="BM169" si="1740">E169/E188</f>
        <v>5.1565377532228361E-2</v>
      </c>
      <c r="BN169" s="123">
        <f t="shared" ref="BN169" si="1741">F169/F188</f>
        <v>7.937143429086177E-2</v>
      </c>
      <c r="BO169" s="124">
        <f t="shared" ref="BO169" si="1742">G169/G188</f>
        <v>4.0522875816993466E-2</v>
      </c>
      <c r="BP169" s="125">
        <f t="shared" ref="BP169" si="1743">H169/H188</f>
        <v>6.3692563752006187E-2</v>
      </c>
      <c r="BQ169" s="126">
        <f t="shared" ref="BQ169" si="1744">I169/I188</f>
        <v>4.4750430292598967E-2</v>
      </c>
      <c r="BR169" s="123">
        <f t="shared" ref="BR169" si="1745">J169/J188</f>
        <v>2.958152958152958E-2</v>
      </c>
      <c r="BS169" s="124">
        <f t="shared" ref="BS169" si="1746">K169/K188</f>
        <v>0.10068593826555609</v>
      </c>
      <c r="BT169" s="125">
        <f t="shared" ref="BT169" si="1747">L169/L188</f>
        <v>4.3395856479968631E-2</v>
      </c>
      <c r="BU169" s="123">
        <f t="shared" ref="BU169" si="1748">M169/M188</f>
        <v>8.4218460905913797E-2</v>
      </c>
      <c r="BV169" s="127">
        <f t="shared" ref="BV169" si="1749">N169/N188</f>
        <v>5.2515170419100553E-2</v>
      </c>
      <c r="BW169" s="128">
        <f t="shared" ref="BW169" si="1750">O169/O188</f>
        <v>7.293599622582167E-2</v>
      </c>
      <c r="BX169" s="123">
        <f t="shared" ref="BX169" si="1751">P169/P188</f>
        <v>5.7662708883025507E-2</v>
      </c>
      <c r="BY169" s="124">
        <f t="shared" ref="BY169" si="1752">Q169/Q188</f>
        <v>6.6777156273737995E-2</v>
      </c>
      <c r="BZ169" s="125">
        <f t="shared" ref="BZ169" si="1753">R169/R188</f>
        <v>6.2071973827699016E-2</v>
      </c>
      <c r="CA169" s="126">
        <f t="shared" ref="CA169" si="1754">S169/S188</f>
        <v>5.5094524920206236E-2</v>
      </c>
      <c r="CB169" s="123">
        <f t="shared" ref="CB169" si="1755">T169/T188</f>
        <v>3.9956803455723541E-2</v>
      </c>
      <c r="CC169" s="124">
        <f t="shared" ref="CC169" si="1756">U169/U188</f>
        <v>9.2988187986931384E-2</v>
      </c>
      <c r="CD169" s="125">
        <f t="shared" ref="CD169" si="1757">V169/V188</f>
        <v>3.5360112190724234E-2</v>
      </c>
      <c r="CE169" s="126">
        <f t="shared" ref="CE169" si="1758">W169/W188</f>
        <v>6.7611296332614243E-2</v>
      </c>
      <c r="CF169" s="123">
        <f t="shared" ref="CF169" si="1759">X169/X188</f>
        <v>5.4152040052943544E-2</v>
      </c>
      <c r="CG169" s="124">
        <f t="shared" ref="CG169" si="1760">Y169/Y188</f>
        <v>9.4798439531859555E-2</v>
      </c>
      <c r="CH169" s="125">
        <f t="shared" ref="CH169" si="1761">Z169/Z188</f>
        <v>5.2720990498128416E-2</v>
      </c>
      <c r="CI169" s="123">
        <f t="shared" ref="CI169" si="1762">AA169/AA188</f>
        <v>5.2714126216173107E-2</v>
      </c>
      <c r="CJ169" s="129">
        <f t="shared" ref="CJ169" si="1763">AB169/AB188</f>
        <v>5.6083579227780116E-2</v>
      </c>
      <c r="CK169" s="130">
        <f t="shared" ref="CK169" si="1764">AC169/AC188</f>
        <v>5.8688660444742607E-2</v>
      </c>
    </row>
    <row r="170" spans="1:89" ht="14.25" thickTop="1" thickBot="1" x14ac:dyDescent="0.25">
      <c r="A170" s="139" t="s">
        <v>22</v>
      </c>
      <c r="B170" s="174">
        <v>1245</v>
      </c>
      <c r="C170" s="175">
        <v>1358</v>
      </c>
      <c r="D170" s="176">
        <v>490</v>
      </c>
      <c r="E170" s="177">
        <v>429</v>
      </c>
      <c r="F170" s="174">
        <v>1423</v>
      </c>
      <c r="G170" s="178">
        <v>723</v>
      </c>
      <c r="H170" s="176">
        <v>2176</v>
      </c>
      <c r="I170" s="177">
        <v>1801</v>
      </c>
      <c r="J170" s="174">
        <v>161</v>
      </c>
      <c r="K170" s="178">
        <v>458</v>
      </c>
      <c r="L170" s="176">
        <v>506</v>
      </c>
      <c r="M170" s="174">
        <v>1274</v>
      </c>
      <c r="N170" s="179">
        <v>1665</v>
      </c>
      <c r="O170" s="180">
        <v>2260</v>
      </c>
      <c r="P170" s="174">
        <v>1052</v>
      </c>
      <c r="Q170" s="178">
        <v>580</v>
      </c>
      <c r="R170" s="176">
        <v>1504</v>
      </c>
      <c r="S170" s="177">
        <v>966</v>
      </c>
      <c r="T170" s="174">
        <v>138</v>
      </c>
      <c r="U170" s="178">
        <v>279</v>
      </c>
      <c r="V170" s="176">
        <v>621</v>
      </c>
      <c r="W170" s="177">
        <v>1527</v>
      </c>
      <c r="X170" s="174">
        <v>1001</v>
      </c>
      <c r="Y170" s="178">
        <v>459</v>
      </c>
      <c r="Z170" s="176">
        <v>1885</v>
      </c>
      <c r="AA170" s="174">
        <v>1990</v>
      </c>
      <c r="AB170" s="149">
        <f t="shared" si="1627"/>
        <v>13867</v>
      </c>
      <c r="AC170" s="150">
        <f t="shared" si="1628"/>
        <v>14104</v>
      </c>
      <c r="AE170" s="275" t="s">
        <v>0</v>
      </c>
      <c r="AF170" s="269" t="s">
        <v>1</v>
      </c>
      <c r="AG170" s="270"/>
      <c r="AH170" s="269" t="s">
        <v>2</v>
      </c>
      <c r="AI170" s="270"/>
      <c r="AJ170" s="269" t="s">
        <v>3</v>
      </c>
      <c r="AK170" s="270"/>
      <c r="AL170" s="269" t="s">
        <v>4</v>
      </c>
      <c r="AM170" s="270"/>
      <c r="AN170" s="269" t="s">
        <v>5</v>
      </c>
      <c r="AO170" s="270"/>
      <c r="AP170" s="269" t="s">
        <v>6</v>
      </c>
      <c r="AQ170" s="270"/>
      <c r="AR170" s="269" t="s">
        <v>7</v>
      </c>
      <c r="AS170" s="270"/>
      <c r="AT170" s="269" t="s">
        <v>8</v>
      </c>
      <c r="AU170" s="270"/>
      <c r="AV170" s="269" t="s">
        <v>9</v>
      </c>
      <c r="AW170" s="270"/>
      <c r="AX170" s="269" t="s">
        <v>10</v>
      </c>
      <c r="AY170" s="270"/>
      <c r="AZ170" s="269" t="s">
        <v>11</v>
      </c>
      <c r="BA170" s="270"/>
      <c r="BB170" s="269" t="s">
        <v>12</v>
      </c>
      <c r="BC170" s="270"/>
      <c r="BD170" s="271" t="s">
        <v>40</v>
      </c>
      <c r="BE170" s="272"/>
      <c r="BF170" s="273" t="s">
        <v>41</v>
      </c>
      <c r="BG170" s="274"/>
      <c r="BI170" s="139" t="s">
        <v>22</v>
      </c>
      <c r="BJ170" s="123">
        <f>B170/B188</f>
        <v>6.1627561627561625E-2</v>
      </c>
      <c r="BK170" s="124">
        <f t="shared" ref="BK170" si="1765">C170/C188</f>
        <v>5.5189791107859869E-2</v>
      </c>
      <c r="BL170" s="125">
        <f t="shared" ref="BL170" si="1766">D170/D188</f>
        <v>6.0211354141066604E-2</v>
      </c>
      <c r="BM170" s="126">
        <f t="shared" ref="BM170" si="1767">E170/E188</f>
        <v>4.6473838154046147E-2</v>
      </c>
      <c r="BN170" s="123">
        <f t="shared" ref="BN170" si="1768">F170/F188</f>
        <v>7.1214092683415067E-2</v>
      </c>
      <c r="BO170" s="124">
        <f t="shared" ref="BO170" si="1769">G170/G188</f>
        <v>2.9534313725490195E-2</v>
      </c>
      <c r="BP170" s="125">
        <f t="shared" ref="BP170" si="1770">H170/H188</f>
        <v>6.4673363847114071E-2</v>
      </c>
      <c r="BQ170" s="126">
        <f t="shared" ref="BQ170" si="1771">I170/I188</f>
        <v>4.492504178203497E-2</v>
      </c>
      <c r="BR170" s="123">
        <f t="shared" ref="BR170" si="1772">J170/J188</f>
        <v>3.8720538720538718E-2</v>
      </c>
      <c r="BS170" s="124">
        <f t="shared" ref="BS170" si="1773">K170/K188</f>
        <v>0.1121999020088192</v>
      </c>
      <c r="BT170" s="125">
        <f t="shared" ref="BT170" si="1774">L170/L188</f>
        <v>3.3069734004313442E-2</v>
      </c>
      <c r="BU170" s="123">
        <f t="shared" ref="BU170" si="1775">M170/M188</f>
        <v>8.7302131158774748E-2</v>
      </c>
      <c r="BV170" s="127">
        <f t="shared" ref="BV170" si="1776">N170/N188</f>
        <v>4.7212612714796119E-2</v>
      </c>
      <c r="BW170" s="128">
        <f t="shared" ref="BW170" si="1777">O170/O188</f>
        <v>7.108035854694135E-2</v>
      </c>
      <c r="BX170" s="123">
        <f t="shared" ref="BX170" si="1778">P170/P188</f>
        <v>5.7827616534740542E-2</v>
      </c>
      <c r="BY170" s="124">
        <f t="shared" ref="BY170" si="1779">Q170/Q188</f>
        <v>4.0052482563358881E-2</v>
      </c>
      <c r="BZ170" s="125">
        <f t="shared" ref="BZ170" si="1780">R170/R188</f>
        <v>6.5605234460196296E-2</v>
      </c>
      <c r="CA170" s="126">
        <f t="shared" ref="CA170" si="1781">S170/S188</f>
        <v>4.743432359440216E-2</v>
      </c>
      <c r="CB170" s="123">
        <f t="shared" ref="CB170" si="1782">T170/T188</f>
        <v>2.9805615550755938E-2</v>
      </c>
      <c r="CC170" s="124">
        <f t="shared" ref="CC170" si="1783">U170/U188</f>
        <v>7.0118120130686107E-2</v>
      </c>
      <c r="CD170" s="125">
        <f t="shared" ref="CD170" si="1784">V170/V188</f>
        <v>3.1102874887308424E-2</v>
      </c>
      <c r="CE170" s="126">
        <f t="shared" ref="CE170" si="1785">W170/W188</f>
        <v>7.4867621102176901E-2</v>
      </c>
      <c r="CF170" s="123">
        <f t="shared" ref="CF170" si="1786">X170/X188</f>
        <v>5.7604880013811359E-2</v>
      </c>
      <c r="CG170" s="124">
        <f t="shared" ref="CG170" si="1787">Y170/Y188</f>
        <v>5.9687906371911577E-2</v>
      </c>
      <c r="CH170" s="125">
        <f t="shared" ref="CH170" si="1788">Z170/Z188</f>
        <v>5.4275842211344662E-2</v>
      </c>
      <c r="CI170" s="123">
        <f t="shared" ref="CI170" si="1789">AA170/AA188</f>
        <v>5.2900207347546385E-2</v>
      </c>
      <c r="CJ170" s="129">
        <f t="shared" ref="CJ170" si="1790">AB170/AB188</f>
        <v>5.4484446766962791E-2</v>
      </c>
      <c r="CK170" s="130">
        <f t="shared" ref="CK170" si="1791">AC170/AC188</f>
        <v>5.5657938872555789E-2</v>
      </c>
    </row>
    <row r="171" spans="1:89" ht="15" thickTop="1" thickBot="1" x14ac:dyDescent="0.3">
      <c r="A171" s="131" t="s">
        <v>23</v>
      </c>
      <c r="B171" s="167">
        <v>1140</v>
      </c>
      <c r="C171" s="168">
        <v>1274</v>
      </c>
      <c r="D171" s="169">
        <v>466</v>
      </c>
      <c r="E171" s="170">
        <v>421</v>
      </c>
      <c r="F171" s="167">
        <v>1236</v>
      </c>
      <c r="G171" s="171">
        <v>724</v>
      </c>
      <c r="H171" s="169">
        <v>1973</v>
      </c>
      <c r="I171" s="170">
        <v>1790</v>
      </c>
      <c r="J171" s="167">
        <v>159</v>
      </c>
      <c r="K171" s="171">
        <v>363</v>
      </c>
      <c r="L171" s="169">
        <v>428</v>
      </c>
      <c r="M171" s="167">
        <v>1136</v>
      </c>
      <c r="N171" s="172">
        <v>1512</v>
      </c>
      <c r="O171" s="173">
        <v>1883</v>
      </c>
      <c r="P171" s="167">
        <v>1031</v>
      </c>
      <c r="Q171" s="171">
        <v>530</v>
      </c>
      <c r="R171" s="169">
        <v>1349</v>
      </c>
      <c r="S171" s="170">
        <v>842</v>
      </c>
      <c r="T171" s="167">
        <v>178</v>
      </c>
      <c r="U171" s="171">
        <v>190</v>
      </c>
      <c r="V171" s="169">
        <v>680</v>
      </c>
      <c r="W171" s="170">
        <v>1381</v>
      </c>
      <c r="X171" s="167">
        <v>745</v>
      </c>
      <c r="Y171" s="171">
        <v>329</v>
      </c>
      <c r="Z171" s="169">
        <v>1805</v>
      </c>
      <c r="AA171" s="167">
        <v>1809</v>
      </c>
      <c r="AB171" s="149">
        <f t="shared" si="1627"/>
        <v>12702</v>
      </c>
      <c r="AC171" s="150">
        <f t="shared" si="1628"/>
        <v>12672</v>
      </c>
      <c r="AE171" s="276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5.6430056430056427E-2</v>
      </c>
      <c r="BK171" s="124">
        <f t="shared" ref="BK171" si="1792">C171/C188</f>
        <v>5.1775989596033488E-2</v>
      </c>
      <c r="BL171" s="125">
        <f t="shared" ref="BL171" si="1793">D171/D188</f>
        <v>5.7262226591300071E-2</v>
      </c>
      <c r="BM171" s="126">
        <f t="shared" ref="BM171" si="1794">E171/E188</f>
        <v>4.5607193153504498E-2</v>
      </c>
      <c r="BN171" s="123">
        <f t="shared" ref="BN171" si="1795">F171/F188</f>
        <v>6.1855670103092786E-2</v>
      </c>
      <c r="BO171" s="124">
        <f t="shared" ref="BO171" si="1796">G171/G188</f>
        <v>2.9575163398692809E-2</v>
      </c>
      <c r="BP171" s="125">
        <f t="shared" ref="BP171" si="1797">H171/H188</f>
        <v>5.8639957201450398E-2</v>
      </c>
      <c r="BQ171" s="126">
        <f t="shared" ref="BQ171" si="1798">I171/I188</f>
        <v>4.4650652298635539E-2</v>
      </c>
      <c r="BR171" s="123">
        <f t="shared" ref="BR171" si="1799">J171/J188</f>
        <v>3.823953823953824E-2</v>
      </c>
      <c r="BS171" s="124">
        <f t="shared" ref="BS171" si="1800">K171/K188</f>
        <v>8.892699657030867E-2</v>
      </c>
      <c r="BT171" s="125">
        <f t="shared" ref="BT171" si="1801">L171/L188</f>
        <v>2.7972027972027972E-2</v>
      </c>
      <c r="BU171" s="123">
        <f t="shared" ref="BU171" si="1802">M171/M188</f>
        <v>7.7845542383334479E-2</v>
      </c>
      <c r="BV171" s="127">
        <f t="shared" ref="BV171" si="1803">N171/N188</f>
        <v>4.2874156411274317E-2</v>
      </c>
      <c r="BW171" s="128">
        <f t="shared" ref="BW171" si="1804">O171/O188</f>
        <v>5.9223148293756883E-2</v>
      </c>
      <c r="BX171" s="123">
        <f t="shared" ref="BX171" si="1805">P171/P188</f>
        <v>5.6673262972735269E-2</v>
      </c>
      <c r="BY171" s="124">
        <f t="shared" ref="BY171" si="1806">Q171/Q188</f>
        <v>3.6599682342379668E-2</v>
      </c>
      <c r="BZ171" s="125">
        <f t="shared" ref="BZ171" si="1807">R171/R188</f>
        <v>5.8844056706652124E-2</v>
      </c>
      <c r="CA171" s="126">
        <f t="shared" ref="CA171" si="1808">S171/S188</f>
        <v>4.1345445617480971E-2</v>
      </c>
      <c r="CB171" s="123">
        <f t="shared" ref="CB171" si="1809">T171/T188</f>
        <v>3.8444924406047513E-2</v>
      </c>
      <c r="CC171" s="124">
        <f t="shared" ref="CC171" si="1810">U171/U188</f>
        <v>4.7750691128424227E-2</v>
      </c>
      <c r="CD171" s="125">
        <f t="shared" ref="CD171" si="1811">V171/V188</f>
        <v>3.4057898427326455E-2</v>
      </c>
      <c r="CE171" s="126">
        <f t="shared" ref="CE171" si="1812">W171/W188</f>
        <v>6.7709354775446165E-2</v>
      </c>
      <c r="CF171" s="123">
        <f t="shared" ref="CF171" si="1813">X171/X188</f>
        <v>4.2872762847442021E-2</v>
      </c>
      <c r="CG171" s="124">
        <f t="shared" ref="CG171" si="1814">Y171/Y188</f>
        <v>4.2782834850455136E-2</v>
      </c>
      <c r="CH171" s="125">
        <f t="shared" ref="CH171" si="1815">Z171/Z188</f>
        <v>5.1972358191765045E-2</v>
      </c>
      <c r="CI171" s="123">
        <f t="shared" ref="CI171" si="1816">AA171/AA188</f>
        <v>4.8088680950608753E-2</v>
      </c>
      <c r="CJ171" s="129">
        <f t="shared" ref="CJ171" si="1817">AB171/AB188</f>
        <v>4.9907077438087644E-2</v>
      </c>
      <c r="CK171" s="130">
        <f t="shared" ref="CK171" si="1818">AC171/AC188</f>
        <v>5.0006905941082459E-2</v>
      </c>
    </row>
    <row r="172" spans="1:89" ht="13.5" thickTop="1" x14ac:dyDescent="0.2">
      <c r="A172" s="139" t="s">
        <v>24</v>
      </c>
      <c r="B172" s="181">
        <v>1145</v>
      </c>
      <c r="C172" s="175">
        <v>1317</v>
      </c>
      <c r="D172" s="176">
        <v>476</v>
      </c>
      <c r="E172" s="177">
        <v>311</v>
      </c>
      <c r="F172" s="174">
        <v>1231</v>
      </c>
      <c r="G172" s="178">
        <v>630</v>
      </c>
      <c r="H172" s="176">
        <v>2047</v>
      </c>
      <c r="I172" s="177">
        <v>1732</v>
      </c>
      <c r="J172" s="174">
        <v>176</v>
      </c>
      <c r="K172" s="178">
        <v>240</v>
      </c>
      <c r="L172" s="176">
        <v>481</v>
      </c>
      <c r="M172" s="174">
        <v>1050</v>
      </c>
      <c r="N172" s="179">
        <v>1548</v>
      </c>
      <c r="O172" s="182">
        <v>1883</v>
      </c>
      <c r="P172" s="174">
        <v>1119</v>
      </c>
      <c r="Q172" s="178">
        <v>579</v>
      </c>
      <c r="R172" s="176">
        <v>1318</v>
      </c>
      <c r="S172" s="177">
        <v>813</v>
      </c>
      <c r="T172" s="174">
        <v>154</v>
      </c>
      <c r="U172" s="178">
        <v>138</v>
      </c>
      <c r="V172" s="176">
        <v>617</v>
      </c>
      <c r="W172" s="183">
        <v>1378</v>
      </c>
      <c r="X172" s="174">
        <v>800</v>
      </c>
      <c r="Y172" s="178">
        <v>333</v>
      </c>
      <c r="Z172" s="176">
        <v>1756</v>
      </c>
      <c r="AA172" s="174">
        <v>2123</v>
      </c>
      <c r="AB172" s="149">
        <f t="shared" si="1627"/>
        <v>12868</v>
      </c>
      <c r="AC172" s="150">
        <f t="shared" si="1628"/>
        <v>12527</v>
      </c>
      <c r="AE172" s="224" t="str">
        <f>$AE$17</f>
        <v>17:00 - 17:59</v>
      </c>
      <c r="AF172" s="120">
        <f t="shared" ref="AF172:AU173" si="1819">SUMIF($A$9:$A$32,$AE172,B$164:B$187)</f>
        <v>1547</v>
      </c>
      <c r="AG172" s="164">
        <f t="shared" si="1819"/>
        <v>2456</v>
      </c>
      <c r="AH172" s="121">
        <f t="shared" si="1819"/>
        <v>673</v>
      </c>
      <c r="AI172" s="159">
        <f t="shared" si="1819"/>
        <v>889</v>
      </c>
      <c r="AJ172" s="120">
        <f t="shared" si="1819"/>
        <v>1035</v>
      </c>
      <c r="AK172" s="122">
        <f t="shared" si="1819"/>
        <v>3130</v>
      </c>
      <c r="AL172" s="121">
        <f t="shared" si="1819"/>
        <v>2301</v>
      </c>
      <c r="AM172" s="159">
        <f t="shared" si="1819"/>
        <v>4153</v>
      </c>
      <c r="AN172" s="120">
        <f t="shared" si="1819"/>
        <v>595</v>
      </c>
      <c r="AO172" s="122">
        <f t="shared" si="1819"/>
        <v>177</v>
      </c>
      <c r="AP172" s="121">
        <f t="shared" si="1819"/>
        <v>1521</v>
      </c>
      <c r="AQ172" s="120">
        <f t="shared" si="1819"/>
        <v>740</v>
      </c>
      <c r="AR172" s="158">
        <f t="shared" si="1819"/>
        <v>2904</v>
      </c>
      <c r="AS172" s="160">
        <f t="shared" si="1819"/>
        <v>2164</v>
      </c>
      <c r="AT172" s="120">
        <f t="shared" si="1819"/>
        <v>1603</v>
      </c>
      <c r="AU172" s="122">
        <f t="shared" si="1819"/>
        <v>1084</v>
      </c>
      <c r="AV172" s="121">
        <f t="shared" ref="AP172:BE173" si="1820">SUMIF($A$9:$A$32,$AE172,R$164:R$187)</f>
        <v>1962</v>
      </c>
      <c r="AW172" s="159">
        <f t="shared" si="1820"/>
        <v>1854</v>
      </c>
      <c r="AX172" s="120">
        <f t="shared" si="1820"/>
        <v>643</v>
      </c>
      <c r="AY172" s="122">
        <f t="shared" si="1820"/>
        <v>147</v>
      </c>
      <c r="AZ172" s="121">
        <f t="shared" si="1820"/>
        <v>2137</v>
      </c>
      <c r="BA172" s="159">
        <f t="shared" si="1820"/>
        <v>1303</v>
      </c>
      <c r="BB172" s="120">
        <f t="shared" si="1820"/>
        <v>1824</v>
      </c>
      <c r="BC172" s="122">
        <f t="shared" si="1820"/>
        <v>552</v>
      </c>
      <c r="BD172" s="21">
        <f t="shared" si="1820"/>
        <v>2903</v>
      </c>
      <c r="BE172" s="163">
        <f t="shared" si="1820"/>
        <v>3218</v>
      </c>
      <c r="BF172" s="149">
        <f>AF172+AH172+AJ172+AL172+AN172+AP172+AR172+AT172+AV172+AX172+AZ172+BB172+BD172</f>
        <v>21648</v>
      </c>
      <c r="BG172" s="150">
        <f>AG172+AI172+AK172+AM172+AO172+AQ172+AS172+AU172+AW172+AY172+BA172+BC172+BE172</f>
        <v>21867</v>
      </c>
      <c r="BI172" s="139" t="s">
        <v>24</v>
      </c>
      <c r="BJ172" s="123">
        <f>B172/B188</f>
        <v>5.6677556677556674E-2</v>
      </c>
      <c r="BK172" s="124">
        <f t="shared" ref="BK172" si="1821">C172/C188</f>
        <v>5.3523530846135092E-2</v>
      </c>
      <c r="BL172" s="125">
        <f t="shared" ref="BL172" si="1822">D172/D188</f>
        <v>5.8491029737036127E-2</v>
      </c>
      <c r="BM172" s="126">
        <f t="shared" ref="BM172" si="1823">E172/E188</f>
        <v>3.3690824396056765E-2</v>
      </c>
      <c r="BN172" s="123">
        <f t="shared" ref="BN172" si="1824">F172/F188</f>
        <v>6.1605444900410367E-2</v>
      </c>
      <c r="BO172" s="124">
        <f t="shared" ref="BO172" si="1825">G172/G188</f>
        <v>2.5735294117647058E-2</v>
      </c>
      <c r="BP172" s="125">
        <f t="shared" ref="BP172" si="1826">H172/H188</f>
        <v>6.0839327111692328E-2</v>
      </c>
      <c r="BQ172" s="126">
        <f t="shared" ref="BQ172" si="1827">I172/I188</f>
        <v>4.3203871386165778E-2</v>
      </c>
      <c r="BR172" s="123">
        <f t="shared" ref="BR172" si="1828">J172/J188</f>
        <v>4.2328042328042326E-2</v>
      </c>
      <c r="BS172" s="124">
        <f t="shared" ref="BS172" si="1829">K172/K188</f>
        <v>5.8794708476237141E-2</v>
      </c>
      <c r="BT172" s="125">
        <f t="shared" ref="BT172" si="1830">L172/L188</f>
        <v>3.1435853865760408E-2</v>
      </c>
      <c r="BU172" s="123">
        <f t="shared" ref="BU172" si="1831">M172/M188</f>
        <v>7.1952305900089081E-2</v>
      </c>
      <c r="BV172" s="127">
        <f t="shared" ref="BV172" si="1832">N172/N188</f>
        <v>4.38949696591618E-2</v>
      </c>
      <c r="BW172" s="128">
        <f t="shared" ref="BW172" si="1833">O172/O188</f>
        <v>5.9223148293756883E-2</v>
      </c>
      <c r="BX172" s="123">
        <f t="shared" ref="BX172" si="1834">P172/P188</f>
        <v>6.1510554089709762E-2</v>
      </c>
      <c r="BY172" s="124">
        <f t="shared" ref="BY172" si="1835">Q172/Q188</f>
        <v>3.99834265589393E-2</v>
      </c>
      <c r="BZ172" s="125">
        <f t="shared" ref="BZ172" si="1836">R172/R188</f>
        <v>5.7491821155943292E-2</v>
      </c>
      <c r="CA172" s="126">
        <f t="shared" ref="CA172" si="1837">S172/S188</f>
        <v>3.9921433832555857E-2</v>
      </c>
      <c r="CB172" s="123">
        <f t="shared" ref="CB172" si="1838">T172/T188</f>
        <v>3.3261339092872572E-2</v>
      </c>
      <c r="CC172" s="124">
        <f t="shared" ref="CC172" si="1839">U172/U188</f>
        <v>3.4682080924855488E-2</v>
      </c>
      <c r="CD172" s="125">
        <f t="shared" ref="CD172" si="1840">V172/V188</f>
        <v>3.090253430832415E-2</v>
      </c>
      <c r="CE172" s="126">
        <f t="shared" ref="CE172" si="1841">W172/W188</f>
        <v>6.7562267111198268E-2</v>
      </c>
      <c r="CF172" s="123">
        <f t="shared" ref="CF172" si="1842">X172/X188</f>
        <v>4.6037866144904183E-2</v>
      </c>
      <c r="CG172" s="124">
        <f t="shared" ref="CG172" si="1843">Y172/Y188</f>
        <v>4.3302990897269182E-2</v>
      </c>
      <c r="CH172" s="125">
        <f t="shared" ref="CH172" si="1844">Z172/Z188</f>
        <v>5.0561474229772529E-2</v>
      </c>
      <c r="CI172" s="123">
        <f t="shared" ref="CI172" si="1845">AA172/AA188</f>
        <v>5.6435748843638681E-2</v>
      </c>
      <c r="CJ172" s="129">
        <f t="shared" ref="CJ172" si="1846">AB172/AB188</f>
        <v>5.0559303454047536E-2</v>
      </c>
      <c r="CK172" s="130">
        <f t="shared" ref="CK172" si="1847">AC172/AC188</f>
        <v>4.9434699394250312E-2</v>
      </c>
    </row>
    <row r="173" spans="1:89" x14ac:dyDescent="0.2">
      <c r="A173" s="131" t="s">
        <v>25</v>
      </c>
      <c r="B173" s="184">
        <v>1376</v>
      </c>
      <c r="C173" s="168">
        <v>1499</v>
      </c>
      <c r="D173" s="169">
        <v>528</v>
      </c>
      <c r="E173" s="170">
        <v>441</v>
      </c>
      <c r="F173" s="167">
        <v>1306</v>
      </c>
      <c r="G173" s="171">
        <v>976</v>
      </c>
      <c r="H173" s="169">
        <v>2124</v>
      </c>
      <c r="I173" s="170">
        <v>2070</v>
      </c>
      <c r="J173" s="167">
        <v>183</v>
      </c>
      <c r="K173" s="168">
        <v>216</v>
      </c>
      <c r="L173" s="169">
        <v>604</v>
      </c>
      <c r="M173" s="167">
        <v>1238</v>
      </c>
      <c r="N173" s="172">
        <v>1755</v>
      </c>
      <c r="O173" s="185">
        <v>1870</v>
      </c>
      <c r="P173" s="167">
        <v>1073</v>
      </c>
      <c r="Q173" s="168">
        <v>682</v>
      </c>
      <c r="R173" s="169">
        <v>1393</v>
      </c>
      <c r="S173" s="170">
        <v>1111</v>
      </c>
      <c r="T173" s="176">
        <v>160</v>
      </c>
      <c r="U173" s="167">
        <v>187</v>
      </c>
      <c r="V173" s="169">
        <v>799</v>
      </c>
      <c r="W173" s="186">
        <v>1395</v>
      </c>
      <c r="X173" s="167">
        <v>984</v>
      </c>
      <c r="Y173" s="171">
        <v>366</v>
      </c>
      <c r="Z173" s="169">
        <v>2067</v>
      </c>
      <c r="AA173" s="167">
        <v>2214</v>
      </c>
      <c r="AB173" s="149">
        <f t="shared" si="1627"/>
        <v>14352</v>
      </c>
      <c r="AC173" s="150">
        <f t="shared" si="1628"/>
        <v>14265</v>
      </c>
      <c r="AE173" s="226" t="str">
        <f>$AE$18</f>
        <v>18:00 - 18:59</v>
      </c>
      <c r="AF173" s="120">
        <f t="shared" si="1819"/>
        <v>1517</v>
      </c>
      <c r="AG173" s="168">
        <f t="shared" si="1819"/>
        <v>2156</v>
      </c>
      <c r="AH173" s="169">
        <f t="shared" si="1819"/>
        <v>519</v>
      </c>
      <c r="AI173" s="170">
        <f t="shared" si="1819"/>
        <v>775</v>
      </c>
      <c r="AJ173" s="167">
        <f t="shared" si="1819"/>
        <v>933</v>
      </c>
      <c r="AK173" s="171">
        <f t="shared" si="1819"/>
        <v>2741</v>
      </c>
      <c r="AL173" s="169">
        <f t="shared" si="1819"/>
        <v>2141</v>
      </c>
      <c r="AM173" s="170">
        <f t="shared" si="1819"/>
        <v>3710</v>
      </c>
      <c r="AN173" s="167">
        <f t="shared" si="1819"/>
        <v>411</v>
      </c>
      <c r="AO173" s="171">
        <f t="shared" si="1819"/>
        <v>189</v>
      </c>
      <c r="AP173" s="169">
        <f t="shared" si="1820"/>
        <v>1554</v>
      </c>
      <c r="AQ173" s="167">
        <f t="shared" si="1820"/>
        <v>732</v>
      </c>
      <c r="AR173" s="172">
        <f t="shared" si="1820"/>
        <v>2908</v>
      </c>
      <c r="AS173" s="173">
        <f t="shared" si="1820"/>
        <v>2029</v>
      </c>
      <c r="AT173" s="167">
        <f t="shared" si="1820"/>
        <v>1306</v>
      </c>
      <c r="AU173" s="171">
        <f t="shared" si="1820"/>
        <v>1050</v>
      </c>
      <c r="AV173" s="169">
        <f t="shared" si="1820"/>
        <v>1706</v>
      </c>
      <c r="AW173" s="170">
        <f t="shared" si="1820"/>
        <v>1601</v>
      </c>
      <c r="AX173" s="167">
        <f t="shared" si="1820"/>
        <v>544</v>
      </c>
      <c r="AY173" s="171">
        <f t="shared" si="1820"/>
        <v>199</v>
      </c>
      <c r="AZ173" s="169">
        <f t="shared" si="1820"/>
        <v>1901</v>
      </c>
      <c r="BA173" s="170">
        <f t="shared" si="1820"/>
        <v>1096</v>
      </c>
      <c r="BB173" s="167">
        <f t="shared" si="1820"/>
        <v>1650</v>
      </c>
      <c r="BC173" s="171">
        <f t="shared" si="1820"/>
        <v>446</v>
      </c>
      <c r="BD173" s="169">
        <f t="shared" si="1820"/>
        <v>3148</v>
      </c>
      <c r="BE173" s="167">
        <f t="shared" si="1820"/>
        <v>2748</v>
      </c>
      <c r="BF173" s="151">
        <f>SUM(AF173,AH173,AJ173,AL173,AN173,AP173,AR173,AT173,AV173,AX173,AZ173,BB173,BD173)</f>
        <v>20238</v>
      </c>
      <c r="BG173" s="152">
        <f>SUM(AG173,AI173,AK173,AM173,AO173,AQ173,AS173,AU173,AW173,AY173,BA173,BC173,BE173)</f>
        <v>19472</v>
      </c>
      <c r="BI173" s="131" t="s">
        <v>25</v>
      </c>
      <c r="BJ173" s="123">
        <f>B173/B188</f>
        <v>6.8112068112068117E-2</v>
      </c>
      <c r="BK173" s="124">
        <f t="shared" ref="BK173" si="1848">C173/C188</f>
        <v>6.0920100788425587E-2</v>
      </c>
      <c r="BL173" s="125">
        <f t="shared" ref="BL173" si="1849">D173/D188</f>
        <v>6.4880806094863602E-2</v>
      </c>
      <c r="BM173" s="126">
        <f t="shared" ref="BM173" si="1850">E173/E188</f>
        <v>4.7773805654858628E-2</v>
      </c>
      <c r="BN173" s="123">
        <f t="shared" ref="BN173" si="1851">F173/F188</f>
        <v>6.5358822940646585E-2</v>
      </c>
      <c r="BO173" s="124">
        <f t="shared" ref="BO173" si="1852">G173/G188</f>
        <v>3.9869281045751631E-2</v>
      </c>
      <c r="BP173" s="125">
        <f t="shared" ref="BP173" si="1853">H173/H188</f>
        <v>6.3127860666944063E-2</v>
      </c>
      <c r="BQ173" s="126">
        <f t="shared" ref="BQ173" si="1854">I173/I188</f>
        <v>5.163511187607573E-2</v>
      </c>
      <c r="BR173" s="123">
        <f t="shared" ref="BR173" si="1855">J173/J188</f>
        <v>4.4011544011544008E-2</v>
      </c>
      <c r="BS173" s="124">
        <f t="shared" ref="BS173" si="1856">K173/K188</f>
        <v>5.2915237628613422E-2</v>
      </c>
      <c r="BT173" s="125">
        <f t="shared" ref="BT173" si="1857">L173/L188</f>
        <v>3.9474544147441344E-2</v>
      </c>
      <c r="BU173" s="123">
        <f t="shared" ref="BU173" si="1858">M173/M188</f>
        <v>8.483519495648599E-2</v>
      </c>
      <c r="BV173" s="127">
        <f t="shared" ref="BV173" si="1859">N173/N188</f>
        <v>4.9764645834514828E-2</v>
      </c>
      <c r="BW173" s="128">
        <f t="shared" ref="BW173" si="1860">O173/O188</f>
        <v>5.8814278974681555E-2</v>
      </c>
      <c r="BX173" s="123">
        <f t="shared" ref="BX173" si="1861">P173/P188</f>
        <v>5.8981970096745821E-2</v>
      </c>
      <c r="BY173" s="124">
        <f t="shared" ref="BY173" si="1862">Q173/Q188</f>
        <v>4.7096195014156482E-2</v>
      </c>
      <c r="BZ173" s="125">
        <f t="shared" ref="BZ173" si="1863">R173/R188</f>
        <v>6.0763358778625952E-2</v>
      </c>
      <c r="CA173" s="126">
        <f t="shared" ref="CA173" si="1864">S173/S188</f>
        <v>5.4554382519027743E-2</v>
      </c>
      <c r="CB173" s="123">
        <f t="shared" ref="CB173" si="1865">T173/T188</f>
        <v>3.4557235421166309E-2</v>
      </c>
      <c r="CC173" s="124">
        <f t="shared" ref="CC173" si="1866">U173/U188</f>
        <v>4.699673284744911E-2</v>
      </c>
      <c r="CD173" s="125">
        <f t="shared" ref="CD173" si="1867">V173/V188</f>
        <v>4.0018030652108585E-2</v>
      </c>
      <c r="CE173" s="126">
        <f t="shared" ref="CE173" si="1868">W173/W188</f>
        <v>6.8395763875269661E-2</v>
      </c>
      <c r="CF173" s="123">
        <f t="shared" ref="CF173" si="1869">X173/X188</f>
        <v>5.6626575358232144E-2</v>
      </c>
      <c r="CG173" s="124">
        <f t="shared" ref="CG173" si="1870">Y173/Y188</f>
        <v>4.7594278283485045E-2</v>
      </c>
      <c r="CH173" s="125">
        <f t="shared" ref="CH173" si="1871">Z173/Z188</f>
        <v>5.9516268355888281E-2</v>
      </c>
      <c r="CI173" s="123">
        <f t="shared" ref="CI173" si="1872">AA173/AA188</f>
        <v>5.8854803551491308E-2</v>
      </c>
      <c r="CJ173" s="129">
        <f t="shared" ref="CJ173" si="1873">AB173/AB188</f>
        <v>5.6390046873833553E-2</v>
      </c>
      <c r="CK173" s="130">
        <f t="shared" ref="CK173" si="1874">AC173/AC188</f>
        <v>5.6293285452141829E-2</v>
      </c>
    </row>
    <row r="174" spans="1:89" ht="13.5" thickBot="1" x14ac:dyDescent="0.25">
      <c r="A174" s="139" t="s">
        <v>26</v>
      </c>
      <c r="B174" s="181">
        <v>1221</v>
      </c>
      <c r="C174" s="175">
        <v>1436</v>
      </c>
      <c r="D174" s="176">
        <v>392</v>
      </c>
      <c r="E174" s="177">
        <v>477</v>
      </c>
      <c r="F174" s="174">
        <v>1102</v>
      </c>
      <c r="G174" s="178">
        <v>925</v>
      </c>
      <c r="H174" s="176">
        <v>1975</v>
      </c>
      <c r="I174" s="177">
        <v>2050</v>
      </c>
      <c r="J174" s="174">
        <v>206</v>
      </c>
      <c r="K174" s="175">
        <v>202</v>
      </c>
      <c r="L174" s="176">
        <v>564</v>
      </c>
      <c r="M174" s="174">
        <v>963</v>
      </c>
      <c r="N174" s="179">
        <v>1677</v>
      </c>
      <c r="O174" s="182">
        <v>1719</v>
      </c>
      <c r="P174" s="174">
        <v>997</v>
      </c>
      <c r="Q174" s="175">
        <v>661</v>
      </c>
      <c r="R174" s="176">
        <v>1286</v>
      </c>
      <c r="S174" s="177">
        <v>925</v>
      </c>
      <c r="T174" s="174">
        <v>153</v>
      </c>
      <c r="U174" s="178">
        <v>151</v>
      </c>
      <c r="V174" s="176">
        <v>929</v>
      </c>
      <c r="W174" s="183">
        <v>1208</v>
      </c>
      <c r="X174" s="174">
        <v>984</v>
      </c>
      <c r="Y174" s="178">
        <v>356</v>
      </c>
      <c r="Z174" s="176">
        <v>1887</v>
      </c>
      <c r="AA174" s="174">
        <v>2249</v>
      </c>
      <c r="AB174" s="149">
        <f t="shared" si="1627"/>
        <v>13373</v>
      </c>
      <c r="AC174" s="150">
        <f t="shared" si="1628"/>
        <v>13322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6.043956043956044E-2</v>
      </c>
      <c r="BK174" s="124">
        <f t="shared" ref="BK174" si="1875">C174/C188</f>
        <v>5.8359749654555801E-2</v>
      </c>
      <c r="BL174" s="125">
        <f t="shared" ref="BL174" si="1876">D174/D188</f>
        <v>4.8169083312853279E-2</v>
      </c>
      <c r="BM174" s="126">
        <f t="shared" ref="BM174" si="1877">E174/E188</f>
        <v>5.1673708157296071E-2</v>
      </c>
      <c r="BN174" s="123">
        <f t="shared" ref="BN174" si="1878">F174/F188</f>
        <v>5.5149634671204081E-2</v>
      </c>
      <c r="BO174" s="124">
        <f t="shared" ref="BO174" si="1879">G174/G188</f>
        <v>3.7785947712418298E-2</v>
      </c>
      <c r="BP174" s="125">
        <f t="shared" ref="BP174" si="1880">H174/H188</f>
        <v>5.8699399631456935E-2</v>
      </c>
      <c r="BQ174" s="126">
        <f t="shared" ref="BQ174" si="1881">I174/I188</f>
        <v>5.1136221906258578E-2</v>
      </c>
      <c r="BR174" s="123">
        <f t="shared" ref="BR174" si="1882">J174/J188</f>
        <v>4.9543049543049542E-2</v>
      </c>
      <c r="BS174" s="124">
        <f t="shared" ref="BS174" si="1883">K174/K188</f>
        <v>4.9485546300832926E-2</v>
      </c>
      <c r="BT174" s="125">
        <f t="shared" ref="BT174" si="1884">L174/L188</f>
        <v>3.6860335925756486E-2</v>
      </c>
      <c r="BU174" s="123">
        <f t="shared" ref="BU174" si="1885">M174/M188</f>
        <v>6.5990543411224553E-2</v>
      </c>
      <c r="BV174" s="127">
        <f t="shared" ref="BV174" si="1886">N174/N188</f>
        <v>4.7552883797425283E-2</v>
      </c>
      <c r="BW174" s="128">
        <f t="shared" ref="BW174" si="1887">O174/O188</f>
        <v>5.4065104576191222E-2</v>
      </c>
      <c r="BX174" s="123">
        <f t="shared" ref="BX174" si="1888">P174/P188</f>
        <v>5.4804309586631489E-2</v>
      </c>
      <c r="BY174" s="124">
        <f t="shared" ref="BY174" si="1889">Q174/Q188</f>
        <v>4.5646018921345212E-2</v>
      </c>
      <c r="BZ174" s="125">
        <f t="shared" ref="BZ174" si="1890">R174/R188</f>
        <v>5.609596510359869E-2</v>
      </c>
      <c r="CA174" s="126">
        <f t="shared" ref="CA174" si="1891">S174/S188</f>
        <v>4.5421065553645959E-2</v>
      </c>
      <c r="CB174" s="123">
        <f t="shared" ref="CB174" si="1892">T174/T188</f>
        <v>3.3045356371490281E-2</v>
      </c>
      <c r="CC174" s="124">
        <f t="shared" ref="CC174" si="1893">U174/U188</f>
        <v>3.7949233475747676E-2</v>
      </c>
      <c r="CD174" s="125">
        <f t="shared" ref="CD174" si="1894">V174/V188</f>
        <v>4.6529099469097467E-2</v>
      </c>
      <c r="CE174" s="126">
        <f t="shared" ref="CE174" si="1895">W174/W188</f>
        <v>5.9227299470484406E-2</v>
      </c>
      <c r="CF174" s="123">
        <f t="shared" ref="CF174" si="1896">X174/X188</f>
        <v>5.6626575358232144E-2</v>
      </c>
      <c r="CG174" s="124">
        <f t="shared" ref="CG174" si="1897">Y174/Y188</f>
        <v>4.6293888166449935E-2</v>
      </c>
      <c r="CH174" s="125">
        <f t="shared" ref="CH174" si="1898">Z174/Z188</f>
        <v>5.4333429311834151E-2</v>
      </c>
      <c r="CI174" s="123">
        <f t="shared" ref="CI174" si="1899">AA174/AA188</f>
        <v>5.9785209208357698E-2</v>
      </c>
      <c r="CJ174" s="129">
        <f t="shared" ref="CJ174" si="1900">AB174/AB188</f>
        <v>5.254348500862431E-2</v>
      </c>
      <c r="CK174" s="130">
        <f t="shared" ref="CK174" si="1901">AC174/AC188</f>
        <v>5.2571969771709318E-2</v>
      </c>
    </row>
    <row r="175" spans="1:89" ht="14.25" thickTop="1" thickBot="1" x14ac:dyDescent="0.25">
      <c r="A175" s="131" t="s">
        <v>27</v>
      </c>
      <c r="B175" s="184">
        <v>1198</v>
      </c>
      <c r="C175" s="168">
        <v>1491</v>
      </c>
      <c r="D175" s="169">
        <v>429</v>
      </c>
      <c r="E175" s="170">
        <v>500</v>
      </c>
      <c r="F175" s="167">
        <v>932</v>
      </c>
      <c r="G175" s="171">
        <v>1045</v>
      </c>
      <c r="H175" s="169">
        <v>1979</v>
      </c>
      <c r="I175" s="170">
        <v>2137</v>
      </c>
      <c r="J175" s="167">
        <v>214</v>
      </c>
      <c r="K175" s="168">
        <v>192</v>
      </c>
      <c r="L175" s="169">
        <v>710</v>
      </c>
      <c r="M175" s="167">
        <v>790</v>
      </c>
      <c r="N175" s="172">
        <v>1808</v>
      </c>
      <c r="O175" s="185">
        <v>1568</v>
      </c>
      <c r="P175" s="167">
        <v>1162</v>
      </c>
      <c r="Q175" s="168">
        <v>653</v>
      </c>
      <c r="R175" s="169">
        <v>1265</v>
      </c>
      <c r="S175" s="170">
        <v>1034</v>
      </c>
      <c r="T175" s="167">
        <v>206</v>
      </c>
      <c r="U175" s="171">
        <v>150</v>
      </c>
      <c r="V175" s="169">
        <v>1003</v>
      </c>
      <c r="W175" s="186">
        <v>1177</v>
      </c>
      <c r="X175" s="167">
        <v>943</v>
      </c>
      <c r="Y175" s="171">
        <v>367</v>
      </c>
      <c r="Z175" s="169">
        <v>2009</v>
      </c>
      <c r="AA175" s="167">
        <v>2367</v>
      </c>
      <c r="AB175" s="149">
        <f t="shared" si="1627"/>
        <v>13858</v>
      </c>
      <c r="AC175" s="150">
        <f t="shared" si="1628"/>
        <v>13471</v>
      </c>
      <c r="AE175" s="221" t="s">
        <v>13</v>
      </c>
      <c r="AF175" s="14">
        <f t="shared" ref="AF175:BG175" si="1902">SUM(AF172:AF174)</f>
        <v>3064</v>
      </c>
      <c r="AG175" s="1">
        <f t="shared" si="1902"/>
        <v>4612</v>
      </c>
      <c r="AH175" s="14">
        <f t="shared" si="1902"/>
        <v>1192</v>
      </c>
      <c r="AI175" s="1">
        <f t="shared" si="1902"/>
        <v>1664</v>
      </c>
      <c r="AJ175" s="14">
        <f t="shared" si="1902"/>
        <v>1968</v>
      </c>
      <c r="AK175" s="1">
        <f t="shared" si="1902"/>
        <v>5871</v>
      </c>
      <c r="AL175" s="14">
        <f t="shared" si="1902"/>
        <v>4442</v>
      </c>
      <c r="AM175" s="1">
        <f t="shared" si="1902"/>
        <v>7863</v>
      </c>
      <c r="AN175" s="14">
        <f t="shared" si="1902"/>
        <v>1006</v>
      </c>
      <c r="AO175" s="1">
        <f t="shared" si="1902"/>
        <v>366</v>
      </c>
      <c r="AP175" s="14">
        <f t="shared" si="1902"/>
        <v>3075</v>
      </c>
      <c r="AQ175" s="1">
        <f t="shared" si="1902"/>
        <v>1472</v>
      </c>
      <c r="AR175" s="14">
        <f t="shared" si="1902"/>
        <v>5812</v>
      </c>
      <c r="AS175" s="1">
        <f t="shared" si="1902"/>
        <v>4193</v>
      </c>
      <c r="AT175" s="14">
        <f t="shared" si="1902"/>
        <v>2909</v>
      </c>
      <c r="AU175" s="1">
        <f t="shared" si="1902"/>
        <v>2134</v>
      </c>
      <c r="AV175" s="14">
        <f t="shared" si="1902"/>
        <v>3668</v>
      </c>
      <c r="AW175" s="1">
        <f t="shared" si="1902"/>
        <v>3455</v>
      </c>
      <c r="AX175" s="14">
        <f t="shared" si="1902"/>
        <v>1187</v>
      </c>
      <c r="AY175" s="1">
        <f t="shared" si="1902"/>
        <v>346</v>
      </c>
      <c r="AZ175" s="14">
        <f t="shared" si="1902"/>
        <v>4038</v>
      </c>
      <c r="BA175" s="1">
        <f t="shared" si="1902"/>
        <v>2399</v>
      </c>
      <c r="BB175" s="14">
        <f t="shared" si="1902"/>
        <v>3474</v>
      </c>
      <c r="BC175" s="1">
        <f t="shared" si="1902"/>
        <v>998</v>
      </c>
      <c r="BD175" s="14">
        <f t="shared" si="1902"/>
        <v>6051</v>
      </c>
      <c r="BE175" s="1">
        <f t="shared" si="1902"/>
        <v>5966</v>
      </c>
      <c r="BF175" s="153">
        <f t="shared" si="1902"/>
        <v>41886</v>
      </c>
      <c r="BG175" s="154">
        <f t="shared" si="1902"/>
        <v>41339</v>
      </c>
      <c r="BI175" s="131" t="s">
        <v>27</v>
      </c>
      <c r="BJ175" s="123">
        <f>B175/B188</f>
        <v>5.9301059301059299E-2</v>
      </c>
      <c r="BK175" s="124">
        <f t="shared" ref="BK175" si="1903">C175/C188</f>
        <v>6.059497683491831E-2</v>
      </c>
      <c r="BL175" s="125">
        <f t="shared" ref="BL175" si="1904">D175/D188</f>
        <v>5.2715654952076675E-2</v>
      </c>
      <c r="BM175" s="126">
        <f t="shared" ref="BM175" si="1905">E175/E188</f>
        <v>5.4165312533853323E-2</v>
      </c>
      <c r="BN175" s="123">
        <f t="shared" ref="BN175" si="1906">F175/F188</f>
        <v>4.6641977780002002E-2</v>
      </c>
      <c r="BO175" s="124">
        <f t="shared" ref="BO175" si="1907">G175/G188</f>
        <v>4.2687908496732027E-2</v>
      </c>
      <c r="BP175" s="125">
        <f t="shared" ref="BP175" si="1908">H175/H188</f>
        <v>5.8818284491470009E-2</v>
      </c>
      <c r="BQ175" s="126">
        <f t="shared" ref="BQ175" si="1909">I175/I188</f>
        <v>5.3306393274963206E-2</v>
      </c>
      <c r="BR175" s="123">
        <f t="shared" ref="BR175" si="1910">J175/J188</f>
        <v>5.1467051467051467E-2</v>
      </c>
      <c r="BS175" s="124">
        <f t="shared" ref="BS175" si="1911">K175/K188</f>
        <v>4.703576678098971E-2</v>
      </c>
      <c r="BT175" s="125">
        <f t="shared" ref="BT175" si="1912">L175/L188</f>
        <v>4.6402195934906215E-2</v>
      </c>
      <c r="BU175" s="123">
        <f t="shared" ref="BU175" si="1913">M175/M188</f>
        <v>5.4135544439114641E-2</v>
      </c>
      <c r="BV175" s="127">
        <f t="shared" ref="BV175" si="1914">N175/N188</f>
        <v>5.1267509782793624E-2</v>
      </c>
      <c r="BW175" s="128">
        <f t="shared" ref="BW175" si="1915">O175/O188</f>
        <v>4.9315930177700897E-2</v>
      </c>
      <c r="BX175" s="123">
        <f t="shared" ref="BX175" si="1916">P175/P188</f>
        <v>6.3874230430958662E-2</v>
      </c>
      <c r="BY175" s="124">
        <f t="shared" ref="BY175" si="1917">Q175/Q188</f>
        <v>4.5093570885988539E-2</v>
      </c>
      <c r="BZ175" s="125">
        <f t="shared" ref="BZ175" si="1918">R175/R188</f>
        <v>5.5179934569247545E-2</v>
      </c>
      <c r="CA175" s="126">
        <f t="shared" ref="CA175" si="1919">S175/S188</f>
        <v>5.0773385710778295E-2</v>
      </c>
      <c r="CB175" s="123">
        <f t="shared" ref="CB175" si="1920">T175/T188</f>
        <v>4.4492440604751618E-2</v>
      </c>
      <c r="CC175" s="124">
        <f t="shared" ref="CC175" si="1921">U175/U188</f>
        <v>3.7697914048755971E-2</v>
      </c>
      <c r="CD175" s="125">
        <f t="shared" ref="CD175" si="1922">V175/V188</f>
        <v>5.0235400180306519E-2</v>
      </c>
      <c r="CE175" s="126">
        <f t="shared" ref="CE175" si="1923">W175/W188</f>
        <v>5.7707393606589524E-2</v>
      </c>
      <c r="CF175" s="123">
        <f t="shared" ref="CF175" si="1924">X175/X188</f>
        <v>5.4267134718305805E-2</v>
      </c>
      <c r="CG175" s="124">
        <f t="shared" ref="CG175" si="1925">Y175/Y188</f>
        <v>4.7724317295188556E-2</v>
      </c>
      <c r="CH175" s="125">
        <f t="shared" ref="CH175" si="1926">Z175/Z188</f>
        <v>5.7846242441693063E-2</v>
      </c>
      <c r="CI175" s="123">
        <f t="shared" ref="CI175" si="1927">AA175/AA188</f>
        <v>6.2922005422935828E-2</v>
      </c>
      <c r="CJ175" s="129">
        <f t="shared" ref="CJ175" si="1928">AB175/AB188</f>
        <v>5.444908511549508E-2</v>
      </c>
      <c r="CK175" s="130">
        <f t="shared" ref="CK175" si="1929">AC175/AC188</f>
        <v>5.315996132672994E-2</v>
      </c>
    </row>
    <row r="176" spans="1:89" ht="13.5" thickTop="1" x14ac:dyDescent="0.2">
      <c r="A176" s="139" t="s">
        <v>28</v>
      </c>
      <c r="B176" s="181">
        <v>1270</v>
      </c>
      <c r="C176" s="175">
        <v>1861</v>
      </c>
      <c r="D176" s="176">
        <v>586</v>
      </c>
      <c r="E176" s="177">
        <v>523</v>
      </c>
      <c r="F176" s="174">
        <v>831</v>
      </c>
      <c r="G176" s="178">
        <v>1421</v>
      </c>
      <c r="H176" s="176">
        <v>2109</v>
      </c>
      <c r="I176" s="177">
        <v>2485</v>
      </c>
      <c r="J176" s="174">
        <v>272</v>
      </c>
      <c r="K176" s="175">
        <v>150</v>
      </c>
      <c r="L176" s="176">
        <v>1174</v>
      </c>
      <c r="M176" s="174">
        <v>788</v>
      </c>
      <c r="N176" s="179">
        <v>2290</v>
      </c>
      <c r="O176" s="182">
        <v>1627</v>
      </c>
      <c r="P176" s="174">
        <v>1226</v>
      </c>
      <c r="Q176" s="175">
        <v>739</v>
      </c>
      <c r="R176" s="176">
        <v>1358</v>
      </c>
      <c r="S176" s="177">
        <v>1235</v>
      </c>
      <c r="T176" s="174">
        <v>328</v>
      </c>
      <c r="U176" s="178">
        <v>129</v>
      </c>
      <c r="V176" s="176">
        <v>1344</v>
      </c>
      <c r="W176" s="183">
        <v>1258</v>
      </c>
      <c r="X176" s="174">
        <v>986</v>
      </c>
      <c r="Y176" s="178">
        <v>306</v>
      </c>
      <c r="Z176" s="176">
        <v>2094</v>
      </c>
      <c r="AA176" s="174">
        <v>2562</v>
      </c>
      <c r="AB176" s="149">
        <f t="shared" si="1627"/>
        <v>15868</v>
      </c>
      <c r="AC176" s="150">
        <f t="shared" si="1628"/>
        <v>15084</v>
      </c>
      <c r="BI176" s="139" t="s">
        <v>28</v>
      </c>
      <c r="BJ176" s="123">
        <f>B176/B188</f>
        <v>6.2865062865062868E-2</v>
      </c>
      <c r="BK176" s="124">
        <f t="shared" ref="BK176" si="1930">C176/C188</f>
        <v>7.5631959684629768E-2</v>
      </c>
      <c r="BL176" s="125">
        <f t="shared" ref="BL176" si="1931">D176/D188</f>
        <v>7.2007864340132705E-2</v>
      </c>
      <c r="BM176" s="126">
        <f t="shared" ref="BM176" si="1932">E176/E188</f>
        <v>5.6656916910410575E-2</v>
      </c>
      <c r="BN176" s="123">
        <f t="shared" ref="BN176" si="1933">F176/F188</f>
        <v>4.1587428685817232E-2</v>
      </c>
      <c r="BO176" s="124">
        <f t="shared" ref="BO176" si="1934">G176/G188</f>
        <v>5.8047385620915035E-2</v>
      </c>
      <c r="BP176" s="125">
        <f t="shared" ref="BP176" si="1935">H176/H188</f>
        <v>6.2682042441895028E-2</v>
      </c>
      <c r="BQ176" s="126">
        <f t="shared" ref="BQ176" si="1936">I176/I188</f>
        <v>6.1987078749781738E-2</v>
      </c>
      <c r="BR176" s="123">
        <f t="shared" ref="BR176" si="1937">J176/J188</f>
        <v>6.5416065416065414E-2</v>
      </c>
      <c r="BS176" s="124">
        <f t="shared" ref="BS176" si="1938">K176/K188</f>
        <v>3.6746692797648209E-2</v>
      </c>
      <c r="BT176" s="125">
        <f t="shared" ref="BT176" si="1939">L176/L188</f>
        <v>7.6727011306450557E-2</v>
      </c>
      <c r="BU176" s="123">
        <f t="shared" ref="BU176" si="1940">M176/M188</f>
        <v>5.3998492427876382E-2</v>
      </c>
      <c r="BV176" s="127">
        <f t="shared" ref="BV176" si="1941">N176/N188</f>
        <v>6.4935064935064929E-2</v>
      </c>
      <c r="BW176" s="128">
        <f t="shared" ref="BW176" si="1942">O176/O188</f>
        <v>5.1171567856581224E-2</v>
      </c>
      <c r="BX176" s="123">
        <f t="shared" ref="BX176" si="1943">P176/P188</f>
        <v>6.7392260334212847E-2</v>
      </c>
      <c r="BY176" s="124">
        <f t="shared" ref="BY176" si="1944">Q176/Q188</f>
        <v>5.1032387266072787E-2</v>
      </c>
      <c r="BZ176" s="125">
        <f t="shared" ref="BZ176" si="1945">R176/R188</f>
        <v>5.9236641221374044E-2</v>
      </c>
      <c r="CA176" s="126">
        <f t="shared" ref="CA176" si="1946">S176/S188</f>
        <v>6.0643260495948932E-2</v>
      </c>
      <c r="CB176" s="123">
        <f t="shared" ref="CB176" si="1947">T176/T188</f>
        <v>7.0842332613390929E-2</v>
      </c>
      <c r="CC176" s="124">
        <f t="shared" ref="CC176" si="1948">U176/U188</f>
        <v>3.2420206081930136E-2</v>
      </c>
      <c r="CD176" s="125">
        <f t="shared" ref="CD176" si="1949">V176/V188</f>
        <v>6.7314434538715814E-2</v>
      </c>
      <c r="CE176" s="126">
        <f t="shared" ref="CE176" si="1950">W176/W188</f>
        <v>6.1678760541282601E-2</v>
      </c>
      <c r="CF176" s="123">
        <f t="shared" ref="CF176" si="1951">X176/X188</f>
        <v>5.6741670023594405E-2</v>
      </c>
      <c r="CG176" s="124">
        <f t="shared" ref="CG176" si="1952">Y176/Y188</f>
        <v>3.9791937581274382E-2</v>
      </c>
      <c r="CH176" s="125">
        <f t="shared" ref="CH176" si="1953">Z176/Z188</f>
        <v>6.0293694212496404E-2</v>
      </c>
      <c r="CI176" s="123">
        <f t="shared" ref="CI176" si="1954">AA176/AA188</f>
        <v>6.8105694082620016E-2</v>
      </c>
      <c r="CJ176" s="129">
        <f t="shared" ref="CJ176" si="1955">AB176/AB188</f>
        <v>6.2346520609949198E-2</v>
      </c>
      <c r="CK176" s="130">
        <f t="shared" ref="CK176" si="1956">AC176/AC188</f>
        <v>5.9525265878731672E-2</v>
      </c>
    </row>
    <row r="177" spans="1:89" x14ac:dyDescent="0.2">
      <c r="A177" s="131" t="s">
        <v>29</v>
      </c>
      <c r="B177" s="184">
        <v>1231</v>
      </c>
      <c r="C177" s="168">
        <v>1677</v>
      </c>
      <c r="D177" s="169">
        <v>680</v>
      </c>
      <c r="E177" s="170">
        <v>633</v>
      </c>
      <c r="F177" s="167">
        <v>1032</v>
      </c>
      <c r="G177" s="171">
        <v>2293</v>
      </c>
      <c r="H177" s="169">
        <v>2102</v>
      </c>
      <c r="I177" s="170">
        <v>3236</v>
      </c>
      <c r="J177" s="167">
        <v>477</v>
      </c>
      <c r="K177" s="168">
        <v>146</v>
      </c>
      <c r="L177" s="169">
        <v>1548</v>
      </c>
      <c r="M177" s="167">
        <v>631</v>
      </c>
      <c r="N177" s="172">
        <v>2846</v>
      </c>
      <c r="O177" s="185">
        <v>1981</v>
      </c>
      <c r="P177" s="167">
        <v>1669</v>
      </c>
      <c r="Q177" s="168">
        <v>889</v>
      </c>
      <c r="R177" s="169">
        <v>1786</v>
      </c>
      <c r="S177" s="170">
        <v>1611</v>
      </c>
      <c r="T177" s="167">
        <v>685</v>
      </c>
      <c r="U177" s="171">
        <v>138</v>
      </c>
      <c r="V177" s="169">
        <v>1928</v>
      </c>
      <c r="W177" s="186">
        <v>1295</v>
      </c>
      <c r="X177" s="167">
        <v>1732</v>
      </c>
      <c r="Y177" s="171">
        <v>454</v>
      </c>
      <c r="Z177" s="169">
        <v>2606</v>
      </c>
      <c r="AA177" s="167">
        <v>3428</v>
      </c>
      <c r="AB177" s="149">
        <f t="shared" si="1627"/>
        <v>20322</v>
      </c>
      <c r="AC177" s="150">
        <f t="shared" si="1628"/>
        <v>18412</v>
      </c>
      <c r="BI177" s="131" t="s">
        <v>29</v>
      </c>
      <c r="BJ177" s="123">
        <f>B177/B188</f>
        <v>6.0934560934560934E-2</v>
      </c>
      <c r="BK177" s="124">
        <f t="shared" ref="BK177" si="1957">C177/C188</f>
        <v>6.8154108753962453E-2</v>
      </c>
      <c r="BL177" s="125">
        <f t="shared" ref="BL177" si="1958">D177/D188</f>
        <v>8.3558613910051607E-2</v>
      </c>
      <c r="BM177" s="126">
        <f t="shared" ref="BM177" si="1959">E177/E188</f>
        <v>6.8573285667858308E-2</v>
      </c>
      <c r="BN177" s="123">
        <f t="shared" ref="BN177" si="1960">F177/F188</f>
        <v>5.1646481833650289E-2</v>
      </c>
      <c r="BO177" s="124">
        <f t="shared" ref="BO177" si="1961">G177/G188</f>
        <v>9.3668300653594772E-2</v>
      </c>
      <c r="BP177" s="125">
        <f t="shared" ref="BP177" si="1962">H177/H188</f>
        <v>6.2473993936872141E-2</v>
      </c>
      <c r="BQ177" s="126">
        <f t="shared" ref="BQ177" si="1963">I177/I188</f>
        <v>8.0720397116415973E-2</v>
      </c>
      <c r="BR177" s="123">
        <f t="shared" ref="BR177" si="1964">J177/J188</f>
        <v>0.11471861471861472</v>
      </c>
      <c r="BS177" s="124">
        <f t="shared" ref="BS177" si="1965">K177/K188</f>
        <v>3.5766780989710929E-2</v>
      </c>
      <c r="BT177" s="125">
        <f t="shared" ref="BT177" si="1966">L177/L188</f>
        <v>0.10116985817920397</v>
      </c>
      <c r="BU177" s="123">
        <f t="shared" ref="BU177" si="1967">M177/M188</f>
        <v>4.3239909545672583E-2</v>
      </c>
      <c r="BV177" s="127">
        <f t="shared" ref="BV177" si="1968">N177/N188</f>
        <v>8.0700958430216074E-2</v>
      </c>
      <c r="BW177" s="128">
        <f t="shared" ref="BW177" si="1969">O177/O188</f>
        <v>6.2305393929863187E-2</v>
      </c>
      <c r="BX177" s="123">
        <f t="shared" ref="BX177" si="1970">P177/P188</f>
        <v>9.1743623570800348E-2</v>
      </c>
      <c r="BY177" s="124">
        <f t="shared" ref="BY177" si="1971">Q177/Q188</f>
        <v>6.1390787929010426E-2</v>
      </c>
      <c r="BZ177" s="125">
        <f t="shared" ref="BZ177" si="1972">R177/R188</f>
        <v>7.7906215921483099E-2</v>
      </c>
      <c r="CA177" s="126">
        <f t="shared" ref="CA177" si="1973">S177/S188</f>
        <v>7.9106309845322853E-2</v>
      </c>
      <c r="CB177" s="123">
        <f t="shared" ref="CB177" si="1974">T177/T188</f>
        <v>0.14794816414686826</v>
      </c>
      <c r="CC177" s="124">
        <f t="shared" ref="CC177" si="1975">U177/U188</f>
        <v>3.4682080924855488E-2</v>
      </c>
      <c r="CD177" s="125">
        <f t="shared" ref="CD177" si="1976">V177/V188</f>
        <v>9.6564159070419708E-2</v>
      </c>
      <c r="CE177" s="126">
        <f t="shared" ref="CE177" si="1977">W177/W188</f>
        <v>6.3492841733673269E-2</v>
      </c>
      <c r="CF177" s="123">
        <f t="shared" ref="CF177" si="1978">X177/X188</f>
        <v>9.9671980203717564E-2</v>
      </c>
      <c r="CG177" s="124">
        <f t="shared" ref="CG177" si="1979">Y177/Y188</f>
        <v>5.9037711313394019E-2</v>
      </c>
      <c r="CH177" s="125">
        <f t="shared" ref="CH177" si="1980">Z177/Z188</f>
        <v>7.5035991937805926E-2</v>
      </c>
      <c r="CI177" s="123">
        <f t="shared" ref="CI177" si="1981">AA177/AA188</f>
        <v>9.1126588335371364E-2</v>
      </c>
      <c r="CJ177" s="129">
        <f t="shared" ref="CJ177" si="1982">AB177/AB188</f>
        <v>7.9846609014077863E-2</v>
      </c>
      <c r="CK177" s="130">
        <f t="shared" ref="CK177" si="1983">AC177/AC188</f>
        <v>7.2658392691541215E-2</v>
      </c>
    </row>
    <row r="178" spans="1:89" x14ac:dyDescent="0.2">
      <c r="A178" s="139" t="s">
        <v>30</v>
      </c>
      <c r="B178" s="181">
        <v>1547</v>
      </c>
      <c r="C178" s="175">
        <v>2456</v>
      </c>
      <c r="D178" s="176">
        <v>673</v>
      </c>
      <c r="E178" s="177">
        <v>889</v>
      </c>
      <c r="F178" s="174">
        <v>1035</v>
      </c>
      <c r="G178" s="178">
        <v>3130</v>
      </c>
      <c r="H178" s="176">
        <v>2301</v>
      </c>
      <c r="I178" s="177">
        <v>4153</v>
      </c>
      <c r="J178" s="174">
        <v>595</v>
      </c>
      <c r="K178" s="175">
        <v>177</v>
      </c>
      <c r="L178" s="176">
        <v>1521</v>
      </c>
      <c r="M178" s="174">
        <v>740</v>
      </c>
      <c r="N178" s="179">
        <v>2904</v>
      </c>
      <c r="O178" s="182">
        <v>2164</v>
      </c>
      <c r="P178" s="174">
        <v>1603</v>
      </c>
      <c r="Q178" s="175">
        <v>1084</v>
      </c>
      <c r="R178" s="176">
        <v>1962</v>
      </c>
      <c r="S178" s="177">
        <v>1854</v>
      </c>
      <c r="T178" s="174">
        <v>643</v>
      </c>
      <c r="U178" s="178">
        <v>147</v>
      </c>
      <c r="V178" s="176">
        <v>2137</v>
      </c>
      <c r="W178" s="183">
        <v>1303</v>
      </c>
      <c r="X178" s="174">
        <v>1824</v>
      </c>
      <c r="Y178" s="178">
        <v>552</v>
      </c>
      <c r="Z178" s="176">
        <v>2903</v>
      </c>
      <c r="AA178" s="174">
        <v>3218</v>
      </c>
      <c r="AB178" s="149">
        <f t="shared" si="1627"/>
        <v>21648</v>
      </c>
      <c r="AC178" s="150">
        <f t="shared" si="1628"/>
        <v>21867</v>
      </c>
      <c r="BI178" s="139" t="s">
        <v>30</v>
      </c>
      <c r="BJ178" s="123">
        <f>B178/B188</f>
        <v>7.6576576576576572E-2</v>
      </c>
      <c r="BK178" s="124">
        <f t="shared" ref="BK178" si="1984">C178/C188</f>
        <v>9.9813053726733311E-2</v>
      </c>
      <c r="BL178" s="125">
        <f t="shared" ref="BL178" si="1985">D178/D188</f>
        <v>8.2698451708036372E-2</v>
      </c>
      <c r="BM178" s="126">
        <f t="shared" ref="BM178" si="1986">E178/E188</f>
        <v>9.630592568519121E-2</v>
      </c>
      <c r="BN178" s="123">
        <f t="shared" ref="BN178" si="1987">F178/F188</f>
        <v>5.1796616955259736E-2</v>
      </c>
      <c r="BO178" s="124">
        <f t="shared" ref="BO178" si="1988">G178/G188</f>
        <v>0.127859477124183</v>
      </c>
      <c r="BP178" s="125">
        <f t="shared" ref="BP178" si="1989">H178/H188</f>
        <v>6.8388515722522733E-2</v>
      </c>
      <c r="BQ178" s="126">
        <f t="shared" ref="BQ178" si="1990">I178/I188</f>
        <v>0.10359450223253261</v>
      </c>
      <c r="BR178" s="123">
        <f t="shared" ref="BR178" si="1991">J178/J188</f>
        <v>0.14309764309764308</v>
      </c>
      <c r="BS178" s="124">
        <f t="shared" ref="BS178" si="1992">K178/K188</f>
        <v>4.3361097501224889E-2</v>
      </c>
      <c r="BT178" s="125">
        <f t="shared" ref="BT178" si="1993">L178/L188</f>
        <v>9.9405267629566696E-2</v>
      </c>
      <c r="BU178" s="123">
        <f t="shared" ref="BU178" si="1994">M178/M188</f>
        <v>5.0709244158158022E-2</v>
      </c>
      <c r="BV178" s="127">
        <f t="shared" ref="BV178" si="1995">N178/N188</f>
        <v>8.2345601996257012E-2</v>
      </c>
      <c r="BW178" s="128">
        <f t="shared" ref="BW178" si="1996">O178/O188</f>
        <v>6.8061015883000467E-2</v>
      </c>
      <c r="BX178" s="123">
        <f t="shared" ref="BX178" si="1997">P178/P188</f>
        <v>8.8115655233069481E-2</v>
      </c>
      <c r="BY178" s="124">
        <f t="shared" ref="BY178" si="1998">Q178/Q188</f>
        <v>7.4856708790829368E-2</v>
      </c>
      <c r="BZ178" s="125">
        <f t="shared" ref="BZ178" si="1999">R178/R188</f>
        <v>8.5583424209378409E-2</v>
      </c>
      <c r="CA178" s="126">
        <f t="shared" ref="CA178" si="2000">S178/S188</f>
        <v>9.1038546525902278E-2</v>
      </c>
      <c r="CB178" s="123">
        <f t="shared" ref="CB178" si="2001">T178/T188</f>
        <v>0.13887688984881211</v>
      </c>
      <c r="CC178" s="124">
        <f t="shared" ref="CC178" si="2002">U178/U188</f>
        <v>3.6943955767780846E-2</v>
      </c>
      <c r="CD178" s="125">
        <f t="shared" ref="CD178" si="2003">V178/V188</f>
        <v>0.10703195432234799</v>
      </c>
      <c r="CE178" s="126">
        <f t="shared" ref="CE178" si="2004">W178/W188</f>
        <v>6.3885075505000985E-2</v>
      </c>
      <c r="CF178" s="123">
        <f t="shared" ref="CF178" si="2005">X178/X188</f>
        <v>0.10496633481038153</v>
      </c>
      <c r="CG178" s="124">
        <f t="shared" ref="CG178" si="2006">Y178/Y188</f>
        <v>7.1781534460338095E-2</v>
      </c>
      <c r="CH178" s="125">
        <f t="shared" ref="CH178" si="2007">Z178/Z188</f>
        <v>8.3587676360495244E-2</v>
      </c>
      <c r="CI178" s="123">
        <f t="shared" ref="CI178" si="2008">AA178/AA188</f>
        <v>8.5544154394172997E-2</v>
      </c>
      <c r="CJ178" s="129">
        <f t="shared" ref="CJ178" si="2009">AB178/AB188</f>
        <v>8.5056558996986401E-2</v>
      </c>
      <c r="CK178" s="130">
        <f t="shared" ref="CK178" si="2010">AC178/AC188</f>
        <v>8.6292693514334759E-2</v>
      </c>
    </row>
    <row r="179" spans="1:89" x14ac:dyDescent="0.2">
      <c r="A179" s="131" t="s">
        <v>31</v>
      </c>
      <c r="B179" s="184">
        <v>1517</v>
      </c>
      <c r="C179" s="168">
        <v>2156</v>
      </c>
      <c r="D179" s="169">
        <v>519</v>
      </c>
      <c r="E179" s="170">
        <v>775</v>
      </c>
      <c r="F179" s="167">
        <v>933</v>
      </c>
      <c r="G179" s="171">
        <v>2741</v>
      </c>
      <c r="H179" s="169">
        <v>2141</v>
      </c>
      <c r="I179" s="170">
        <v>3710</v>
      </c>
      <c r="J179" s="167">
        <v>411</v>
      </c>
      <c r="K179" s="168">
        <v>189</v>
      </c>
      <c r="L179" s="169">
        <v>1554</v>
      </c>
      <c r="M179" s="167">
        <v>732</v>
      </c>
      <c r="N179" s="172">
        <v>2908</v>
      </c>
      <c r="O179" s="185">
        <v>2029</v>
      </c>
      <c r="P179" s="167">
        <v>1306</v>
      </c>
      <c r="Q179" s="168">
        <v>1050</v>
      </c>
      <c r="R179" s="169">
        <v>1706</v>
      </c>
      <c r="S179" s="170">
        <v>1601</v>
      </c>
      <c r="T179" s="167">
        <v>544</v>
      </c>
      <c r="U179" s="171">
        <v>199</v>
      </c>
      <c r="V179" s="169">
        <v>1901</v>
      </c>
      <c r="W179" s="186">
        <v>1096</v>
      </c>
      <c r="X179" s="167">
        <v>1650</v>
      </c>
      <c r="Y179" s="171">
        <v>446</v>
      </c>
      <c r="Z179" s="169">
        <v>3148</v>
      </c>
      <c r="AA179" s="167">
        <v>2748</v>
      </c>
      <c r="AB179" s="149">
        <f t="shared" si="1627"/>
        <v>20238</v>
      </c>
      <c r="AC179" s="150">
        <f t="shared" si="1628"/>
        <v>19472</v>
      </c>
      <c r="BI179" s="131" t="s">
        <v>31</v>
      </c>
      <c r="BJ179" s="123">
        <f>B179/B188</f>
        <v>7.5091575091575088E-2</v>
      </c>
      <c r="BK179" s="124">
        <f t="shared" ref="BK179" si="2011">C179/C188</f>
        <v>8.7620905470210522E-2</v>
      </c>
      <c r="BL179" s="125">
        <f t="shared" ref="BL179" si="2012">D179/D188</f>
        <v>6.3774883263701149E-2</v>
      </c>
      <c r="BM179" s="126">
        <f t="shared" ref="BM179" si="2013">E179/E188</f>
        <v>8.3956234427472645E-2</v>
      </c>
      <c r="BN179" s="123">
        <f t="shared" ref="BN179" si="2014">F179/F188</f>
        <v>4.6692022820538484E-2</v>
      </c>
      <c r="BO179" s="124">
        <f t="shared" ref="BO179" si="2015">G179/G188</f>
        <v>0.11196895424836602</v>
      </c>
      <c r="BP179" s="125">
        <f t="shared" ref="BP179" si="2016">H179/H188</f>
        <v>6.363312132199965E-2</v>
      </c>
      <c r="BQ179" s="126">
        <f t="shared" ref="BQ179" si="2017">I179/I188</f>
        <v>9.2544089401082594E-2</v>
      </c>
      <c r="BR179" s="123">
        <f t="shared" ref="BR179" si="2018">J179/J188</f>
        <v>9.8845598845598848E-2</v>
      </c>
      <c r="BS179" s="124">
        <f t="shared" ref="BS179" si="2019">K179/K188</f>
        <v>4.6300832925036749E-2</v>
      </c>
      <c r="BT179" s="125">
        <f t="shared" ref="BT179" si="2020">L179/L188</f>
        <v>0.1015619894124567</v>
      </c>
      <c r="BU179" s="123">
        <f t="shared" ref="BU179" si="2021">M179/M188</f>
        <v>5.0161036113204958E-2</v>
      </c>
      <c r="BV179" s="127">
        <f t="shared" ref="BV179" si="2022">N179/N188</f>
        <v>8.2459025690466745E-2</v>
      </c>
      <c r="BW179" s="128">
        <f t="shared" ref="BW179" si="2023">O179/O188</f>
        <v>6.3815065261833628E-2</v>
      </c>
      <c r="BX179" s="123">
        <f t="shared" ref="BX179" si="2024">P179/P188</f>
        <v>7.1789797713280562E-2</v>
      </c>
      <c r="BY179" s="124">
        <f t="shared" ref="BY179" si="2025">Q179/Q188</f>
        <v>7.2508804640563501E-2</v>
      </c>
      <c r="BZ179" s="125">
        <f t="shared" ref="BZ179" si="2026">R179/R188</f>
        <v>7.4416575790621595E-2</v>
      </c>
      <c r="CA179" s="126">
        <f t="shared" ref="CA179" si="2027">S179/S188</f>
        <v>7.861527129879696E-2</v>
      </c>
      <c r="CB179" s="123">
        <f t="shared" ref="CB179" si="2028">T179/T188</f>
        <v>0.11749460043196544</v>
      </c>
      <c r="CC179" s="124">
        <f t="shared" ref="CC179" si="2029">U179/U188</f>
        <v>5.0012565971349586E-2</v>
      </c>
      <c r="CD179" s="125">
        <f t="shared" ref="CD179" si="2030">V179/V188</f>
        <v>9.5211860162275869E-2</v>
      </c>
      <c r="CE179" s="126">
        <f t="shared" ref="CE179" si="2031">W179/W188</f>
        <v>5.3736026671896447E-2</v>
      </c>
      <c r="CF179" s="123">
        <f t="shared" ref="CF179" si="2032">X179/X188</f>
        <v>9.4953098923864873E-2</v>
      </c>
      <c r="CG179" s="124">
        <f t="shared" ref="CG179" si="2033">Y179/Y188</f>
        <v>5.7997399219765933E-2</v>
      </c>
      <c r="CH179" s="125">
        <f t="shared" ref="CH179" si="2034">Z179/Z188</f>
        <v>9.064209617045782E-2</v>
      </c>
      <c r="CI179" s="123">
        <f t="shared" ref="CI179" si="2035">AA179/AA188</f>
        <v>7.3050135573395708E-2</v>
      </c>
      <c r="CJ179" s="129">
        <f t="shared" ref="CJ179" si="2036">AB179/AB188</f>
        <v>7.9516566933712618E-2</v>
      </c>
      <c r="CK179" s="130">
        <f t="shared" ref="CK179" si="2037">AC179/AC188</f>
        <v>7.6841419861486557E-2</v>
      </c>
    </row>
    <row r="180" spans="1:89" x14ac:dyDescent="0.2">
      <c r="A180" s="139" t="s">
        <v>32</v>
      </c>
      <c r="B180" s="181">
        <v>1349</v>
      </c>
      <c r="C180" s="175">
        <v>2105</v>
      </c>
      <c r="D180" s="176">
        <v>380</v>
      </c>
      <c r="E180" s="177">
        <v>797</v>
      </c>
      <c r="F180" s="174">
        <v>809</v>
      </c>
      <c r="G180" s="178">
        <v>2472</v>
      </c>
      <c r="H180" s="176">
        <v>1842</v>
      </c>
      <c r="I180" s="177">
        <v>3620</v>
      </c>
      <c r="J180" s="174">
        <v>326</v>
      </c>
      <c r="K180" s="175">
        <v>162</v>
      </c>
      <c r="L180" s="176">
        <v>1319</v>
      </c>
      <c r="M180" s="174">
        <v>553</v>
      </c>
      <c r="N180" s="179">
        <v>2617</v>
      </c>
      <c r="O180" s="182">
        <v>1954</v>
      </c>
      <c r="P180" s="174">
        <v>829</v>
      </c>
      <c r="Q180" s="175">
        <v>1169</v>
      </c>
      <c r="R180" s="176">
        <v>1202</v>
      </c>
      <c r="S180" s="177">
        <v>1698</v>
      </c>
      <c r="T180" s="174">
        <v>277</v>
      </c>
      <c r="U180" s="178">
        <v>210</v>
      </c>
      <c r="V180" s="176">
        <v>1968</v>
      </c>
      <c r="W180" s="183">
        <v>1143</v>
      </c>
      <c r="X180" s="174">
        <v>1135</v>
      </c>
      <c r="Y180" s="178">
        <v>480</v>
      </c>
      <c r="Z180" s="176">
        <v>2702</v>
      </c>
      <c r="AA180" s="174">
        <v>2862</v>
      </c>
      <c r="AB180" s="149">
        <f t="shared" si="1627"/>
        <v>16755</v>
      </c>
      <c r="AC180" s="150">
        <f t="shared" si="1628"/>
        <v>19225</v>
      </c>
      <c r="BI180" s="139" t="s">
        <v>32</v>
      </c>
      <c r="BJ180" s="123">
        <f>B180/B188</f>
        <v>6.6775566775566772E-2</v>
      </c>
      <c r="BK180" s="124">
        <f t="shared" ref="BK180" si="2038">C180/C188</f>
        <v>8.5548240266601641E-2</v>
      </c>
      <c r="BL180" s="125">
        <f t="shared" ref="BL180" si="2039">D180/D188</f>
        <v>4.669451953797002E-2</v>
      </c>
      <c r="BM180" s="126">
        <f t="shared" ref="BM180" si="2040">E180/E188</f>
        <v>8.6339508178962188E-2</v>
      </c>
      <c r="BN180" s="123">
        <f t="shared" ref="BN180" si="2041">F180/F188</f>
        <v>4.0486437794014611E-2</v>
      </c>
      <c r="BO180" s="124">
        <f t="shared" ref="BO180" si="2042">G180/G188</f>
        <v>0.10098039215686275</v>
      </c>
      <c r="BP180" s="125">
        <f t="shared" ref="BP180" si="2043">H180/H188</f>
        <v>5.474647803602211E-2</v>
      </c>
      <c r="BQ180" s="126">
        <f t="shared" ref="BQ180" si="2044">I180/I188</f>
        <v>9.0299084536905383E-2</v>
      </c>
      <c r="BR180" s="123">
        <f t="shared" ref="BR180" si="2045">J180/J188</f>
        <v>7.8403078403078405E-2</v>
      </c>
      <c r="BS180" s="124">
        <f t="shared" ref="BS180" si="2046">K180/K188</f>
        <v>3.9686428221460068E-2</v>
      </c>
      <c r="BT180" s="125">
        <f t="shared" ref="BT180" si="2047">L180/L188</f>
        <v>8.6203516110058165E-2</v>
      </c>
      <c r="BU180" s="123">
        <f t="shared" ref="BU180" si="2048">M180/M188</f>
        <v>3.7894881107380249E-2</v>
      </c>
      <c r="BV180" s="127">
        <f t="shared" ref="BV180" si="2049">N180/N188</f>
        <v>7.4207451936709579E-2</v>
      </c>
      <c r="BW180" s="128">
        <f t="shared" ref="BW180" si="2050">O180/O188</f>
        <v>6.1456203805629814E-2</v>
      </c>
      <c r="BX180" s="123">
        <f t="shared" ref="BX180" si="2051">P180/P188</f>
        <v>4.5569481090589267E-2</v>
      </c>
      <c r="BY180" s="124">
        <f t="shared" ref="BY180" si="2052">Q180/Q188</f>
        <v>8.0726469166494022E-2</v>
      </c>
      <c r="BZ180" s="125">
        <f t="shared" ref="BZ180" si="2053">R180/R188</f>
        <v>5.243184296619411E-2</v>
      </c>
      <c r="CA180" s="126">
        <f t="shared" ref="CA180" si="2054">S180/S188</f>
        <v>8.3378345200098208E-2</v>
      </c>
      <c r="CB180" s="123">
        <f t="shared" ref="CB180" si="2055">T180/T188</f>
        <v>5.9827213822894167E-2</v>
      </c>
      <c r="CC180" s="124">
        <f t="shared" ref="CC180" si="2056">U180/U188</f>
        <v>5.2777079668258356E-2</v>
      </c>
      <c r="CD180" s="125">
        <f t="shared" ref="CD180" si="2057">V180/V188</f>
        <v>9.8567564860262441E-2</v>
      </c>
      <c r="CE180" s="126">
        <f t="shared" ref="CE180" si="2058">W180/W188</f>
        <v>5.6040400078446753E-2</v>
      </c>
      <c r="CF180" s="123">
        <f t="shared" ref="CF180" si="2059">X180/X188</f>
        <v>6.5316222593082812E-2</v>
      </c>
      <c r="CG180" s="124">
        <f t="shared" ref="CG180" si="2060">Y180/Y188</f>
        <v>6.2418725617685307E-2</v>
      </c>
      <c r="CH180" s="125">
        <f t="shared" ref="CH180" si="2061">Z180/Z188</f>
        <v>7.7800172761301467E-2</v>
      </c>
      <c r="CI180" s="123">
        <f t="shared" ref="CI180" si="2062">AA180/AA188</f>
        <v>7.6080599712903402E-2</v>
      </c>
      <c r="CJ180" s="129">
        <f t="shared" ref="CJ180" si="2063">AB180/AB188</f>
        <v>6.5831607815710791E-2</v>
      </c>
      <c r="CK180" s="130">
        <f t="shared" ref="CK180" si="2064">AC180/AC188</f>
        <v>7.5866695605848342E-2</v>
      </c>
    </row>
    <row r="181" spans="1:89" x14ac:dyDescent="0.2">
      <c r="A181" s="131" t="s">
        <v>33</v>
      </c>
      <c r="B181" s="184">
        <v>1193</v>
      </c>
      <c r="C181" s="168">
        <v>1170</v>
      </c>
      <c r="D181" s="169">
        <v>284</v>
      </c>
      <c r="E181" s="170">
        <v>518</v>
      </c>
      <c r="F181" s="167">
        <v>618</v>
      </c>
      <c r="G181" s="171">
        <v>1567</v>
      </c>
      <c r="H181" s="169">
        <v>1494</v>
      </c>
      <c r="I181" s="170">
        <v>2309</v>
      </c>
      <c r="J181" s="167">
        <v>241</v>
      </c>
      <c r="K181" s="168">
        <v>87</v>
      </c>
      <c r="L181" s="169">
        <v>832</v>
      </c>
      <c r="M181" s="167">
        <v>480</v>
      </c>
      <c r="N181" s="172">
        <v>1810</v>
      </c>
      <c r="O181" s="185">
        <v>1560</v>
      </c>
      <c r="P181" s="167">
        <v>580</v>
      </c>
      <c r="Q181" s="168">
        <v>977</v>
      </c>
      <c r="R181" s="169">
        <v>873</v>
      </c>
      <c r="S181" s="170">
        <v>1286</v>
      </c>
      <c r="T181" s="167">
        <v>174</v>
      </c>
      <c r="U181" s="171">
        <v>184</v>
      </c>
      <c r="V181" s="169">
        <v>1422</v>
      </c>
      <c r="W181" s="186">
        <v>795</v>
      </c>
      <c r="X181" s="167">
        <v>600</v>
      </c>
      <c r="Y181" s="171">
        <v>365</v>
      </c>
      <c r="Z181" s="169">
        <v>2081</v>
      </c>
      <c r="AA181" s="167">
        <v>1837</v>
      </c>
      <c r="AB181" s="149">
        <f t="shared" si="1627"/>
        <v>12202</v>
      </c>
      <c r="AC181" s="150">
        <f t="shared" si="1628"/>
        <v>13135</v>
      </c>
      <c r="BI181" s="131" t="s">
        <v>33</v>
      </c>
      <c r="BJ181" s="123">
        <f>B181/B188</f>
        <v>5.9053559053559052E-2</v>
      </c>
      <c r="BK181" s="124">
        <f t="shared" ref="BK181" si="2065">C181/C188</f>
        <v>4.7549378200438919E-2</v>
      </c>
      <c r="BL181" s="125">
        <f t="shared" ref="BL181" si="2066">D181/D188</f>
        <v>3.4898009338903906E-2</v>
      </c>
      <c r="BM181" s="126">
        <f t="shared" ref="BM181" si="2067">E181/E188</f>
        <v>5.6115263785072041E-2</v>
      </c>
      <c r="BN181" s="123">
        <f t="shared" ref="BN181" si="2068">F181/F188</f>
        <v>3.0927835051546393E-2</v>
      </c>
      <c r="BO181" s="124">
        <f t="shared" ref="BO181" si="2069">G181/G188</f>
        <v>6.4011437908496727E-2</v>
      </c>
      <c r="BP181" s="125">
        <f t="shared" ref="BP181" si="2070">H181/H188</f>
        <v>4.4403495214884382E-2</v>
      </c>
      <c r="BQ181" s="126">
        <f t="shared" ref="BQ181" si="2071">I181/I188</f>
        <v>5.7596847015390758E-2</v>
      </c>
      <c r="BR181" s="123">
        <f t="shared" ref="BR181" si="2072">J181/J188</f>
        <v>5.7960557960557962E-2</v>
      </c>
      <c r="BS181" s="124">
        <f t="shared" ref="BS181" si="2073">K181/K188</f>
        <v>2.1313081822635964E-2</v>
      </c>
      <c r="BT181" s="125">
        <f t="shared" ref="BT181" si="2074">L181/L188</f>
        <v>5.4375531011045031E-2</v>
      </c>
      <c r="BU181" s="123">
        <f t="shared" ref="BU181" si="2075">M181/M188</f>
        <v>3.2892482697183582E-2</v>
      </c>
      <c r="BV181" s="127">
        <f t="shared" ref="BV181" si="2076">N181/N188</f>
        <v>5.1324221629898484E-2</v>
      </c>
      <c r="BW181" s="128">
        <f t="shared" ref="BW181" si="2077">O181/O188</f>
        <v>4.9064318289039156E-2</v>
      </c>
      <c r="BX181" s="123">
        <f t="shared" ref="BX181" si="2078">P181/P188</f>
        <v>3.1882145998240984E-2</v>
      </c>
      <c r="BY181" s="124">
        <f t="shared" ref="BY181" si="2079">Q181/Q188</f>
        <v>6.7467716317933843E-2</v>
      </c>
      <c r="BZ181" s="125">
        <f t="shared" ref="BZ181" si="2080">R181/R188</f>
        <v>3.8080697928026173E-2</v>
      </c>
      <c r="CA181" s="126">
        <f t="shared" ref="CA181" si="2081">S181/S188</f>
        <v>6.314755708323104E-2</v>
      </c>
      <c r="CB181" s="123">
        <f t="shared" ref="CB181" si="2082">T181/T188</f>
        <v>3.7580993520518358E-2</v>
      </c>
      <c r="CC181" s="124">
        <f t="shared" ref="CC181" si="2083">U181/U188</f>
        <v>4.6242774566473986E-2</v>
      </c>
      <c r="CD181" s="125">
        <f t="shared" ref="CD181" si="2084">V181/V188</f>
        <v>7.1221075828909144E-2</v>
      </c>
      <c r="CE181" s="126">
        <f t="shared" ref="CE181" si="2085">W181/W188</f>
        <v>3.8978231025691312E-2</v>
      </c>
      <c r="CF181" s="123">
        <f t="shared" ref="CF181" si="2086">X181/X188</f>
        <v>3.4528399608678137E-2</v>
      </c>
      <c r="CG181" s="124">
        <f t="shared" ref="CG181" si="2087">Y181/Y188</f>
        <v>4.7464239271781533E-2</v>
      </c>
      <c r="CH181" s="125">
        <f t="shared" ref="CH181" si="2088">Z181/Z188</f>
        <v>5.9919378059314715E-2</v>
      </c>
      <c r="CI181" s="123">
        <f t="shared" ref="CI181" si="2089">AA181/AA188</f>
        <v>4.8833005476101865E-2</v>
      </c>
      <c r="CJ181" s="129">
        <f t="shared" ref="CJ181" si="2090">AB181/AB188</f>
        <v>4.7942541245437363E-2</v>
      </c>
      <c r="CK181" s="130">
        <f t="shared" ref="CK181" si="2091">AC181/AC188</f>
        <v>5.1834020638898207E-2</v>
      </c>
    </row>
    <row r="182" spans="1:89" x14ac:dyDescent="0.2">
      <c r="A182" s="139" t="s">
        <v>34</v>
      </c>
      <c r="B182" s="181">
        <v>462</v>
      </c>
      <c r="C182" s="175">
        <v>976</v>
      </c>
      <c r="D182" s="176">
        <v>132</v>
      </c>
      <c r="E182" s="177">
        <v>571</v>
      </c>
      <c r="F182" s="174">
        <v>324</v>
      </c>
      <c r="G182" s="178">
        <v>1389</v>
      </c>
      <c r="H182" s="176">
        <v>1246</v>
      </c>
      <c r="I182" s="177">
        <v>1897</v>
      </c>
      <c r="J182" s="174">
        <v>270</v>
      </c>
      <c r="K182" s="175">
        <v>70</v>
      </c>
      <c r="L182" s="176">
        <v>720</v>
      </c>
      <c r="M182" s="174">
        <v>311</v>
      </c>
      <c r="N182" s="179">
        <v>1693</v>
      </c>
      <c r="O182" s="182">
        <v>1214</v>
      </c>
      <c r="P182" s="174">
        <v>423</v>
      </c>
      <c r="Q182" s="175">
        <v>856</v>
      </c>
      <c r="R182" s="176">
        <v>623</v>
      </c>
      <c r="S182" s="177">
        <v>1033</v>
      </c>
      <c r="T182" s="174">
        <v>103</v>
      </c>
      <c r="U182" s="178">
        <v>164</v>
      </c>
      <c r="V182" s="176">
        <v>1197</v>
      </c>
      <c r="W182" s="183">
        <v>603</v>
      </c>
      <c r="X182" s="174">
        <v>356</v>
      </c>
      <c r="Y182" s="178">
        <v>326</v>
      </c>
      <c r="Z182" s="176">
        <v>1245</v>
      </c>
      <c r="AA182" s="174">
        <v>1480</v>
      </c>
      <c r="AB182" s="149">
        <f t="shared" si="1627"/>
        <v>8794</v>
      </c>
      <c r="AC182" s="150">
        <f t="shared" si="1628"/>
        <v>10890</v>
      </c>
      <c r="BI182" s="139" t="s">
        <v>34</v>
      </c>
      <c r="BJ182" s="123">
        <f>B182/B188</f>
        <v>2.286902286902287E-2</v>
      </c>
      <c r="BK182" s="124">
        <f t="shared" ref="BK182" si="2092">C182/C188</f>
        <v>3.9665122327887506E-2</v>
      </c>
      <c r="BL182" s="125">
        <f t="shared" ref="BL182" si="2093">D182/D188</f>
        <v>1.6220201523715901E-2</v>
      </c>
      <c r="BM182" s="126">
        <f t="shared" ref="BM182" si="2094">E182/E188</f>
        <v>6.1856786913660491E-2</v>
      </c>
      <c r="BN182" s="123">
        <f t="shared" ref="BN182" si="2095">F182/F188</f>
        <v>1.6214593133820437E-2</v>
      </c>
      <c r="BO182" s="124">
        <f t="shared" ref="BO182" si="2096">G182/G188</f>
        <v>5.6740196078431372E-2</v>
      </c>
      <c r="BP182" s="125">
        <f t="shared" ref="BP182" si="2097">H182/H188</f>
        <v>3.7032633894073588E-2</v>
      </c>
      <c r="BQ182" s="126">
        <f t="shared" ref="BQ182" si="2098">I182/I188</f>
        <v>4.7319713637157326E-2</v>
      </c>
      <c r="BR182" s="123">
        <f t="shared" ref="BR182" si="2099">J182/J188</f>
        <v>6.4935064935064929E-2</v>
      </c>
      <c r="BS182" s="124">
        <f t="shared" ref="BS182" si="2100">K182/K188</f>
        <v>1.71484566389025E-2</v>
      </c>
      <c r="BT182" s="125">
        <f t="shared" ref="BT182" si="2101">L182/L188</f>
        <v>4.7055747990327426E-2</v>
      </c>
      <c r="BU182" s="123">
        <f t="shared" ref="BU182" si="2102">M182/M188</f>
        <v>2.1311587747550195E-2</v>
      </c>
      <c r="BV182" s="127">
        <f t="shared" ref="BV182" si="2103">N182/N188</f>
        <v>4.8006578574264165E-2</v>
      </c>
      <c r="BW182" s="128">
        <f t="shared" ref="BW182" si="2104">O182/O188</f>
        <v>3.8182104104418933E-2</v>
      </c>
      <c r="BX182" s="123">
        <f t="shared" ref="BX182" si="2105">P182/P188</f>
        <v>2.3251978891820582E-2</v>
      </c>
      <c r="BY182" s="124">
        <f t="shared" ref="BY182" si="2106">Q182/Q188</f>
        <v>5.9111939783164147E-2</v>
      </c>
      <c r="BZ182" s="125">
        <f t="shared" ref="BZ182" si="2107">R182/R188</f>
        <v>2.7175572519083969E-2</v>
      </c>
      <c r="CA182" s="126">
        <f t="shared" ref="CA182" si="2108">S182/S188</f>
        <v>5.0724281856125708E-2</v>
      </c>
      <c r="CB182" s="123">
        <f t="shared" ref="CB182" si="2109">T182/T188</f>
        <v>2.2246220302375809E-2</v>
      </c>
      <c r="CC182" s="124">
        <f t="shared" ref="CC182" si="2110">U182/U188</f>
        <v>4.1216386026639858E-2</v>
      </c>
      <c r="CD182" s="125">
        <f t="shared" ref="CD182" si="2111">V182/V188</f>
        <v>5.9951918261043777E-2</v>
      </c>
      <c r="CE182" s="126">
        <f t="shared" ref="CE182" si="2112">W182/W188</f>
        <v>2.9564620513826242E-2</v>
      </c>
      <c r="CF182" s="123">
        <f t="shared" ref="CF182" si="2113">X182/X188</f>
        <v>2.0486850434482361E-2</v>
      </c>
      <c r="CG182" s="124">
        <f t="shared" ref="CG182" si="2114">Y182/Y188</f>
        <v>4.2392717815344601E-2</v>
      </c>
      <c r="CH182" s="125">
        <f t="shared" ref="CH182" si="2115">Z182/Z188</f>
        <v>3.5847970054707745E-2</v>
      </c>
      <c r="CI182" s="123">
        <f t="shared" ref="CI182" si="2116">AA182/AA188</f>
        <v>3.9342867776064647E-2</v>
      </c>
      <c r="CJ182" s="129">
        <f t="shared" ref="CJ182" si="2117">AB182/AB188</f>
        <v>3.4552262556333077E-2</v>
      </c>
      <c r="CK182" s="130">
        <f t="shared" ref="CK182" si="2118">AC182/AC188</f>
        <v>4.2974684793117737E-2</v>
      </c>
    </row>
    <row r="183" spans="1:89" x14ac:dyDescent="0.2">
      <c r="A183" s="131" t="s">
        <v>35</v>
      </c>
      <c r="B183" s="184">
        <v>0</v>
      </c>
      <c r="C183" s="168">
        <v>501</v>
      </c>
      <c r="D183" s="169">
        <v>6</v>
      </c>
      <c r="E183" s="170">
        <v>322</v>
      </c>
      <c r="F183" s="167">
        <v>16</v>
      </c>
      <c r="G183" s="171">
        <v>821</v>
      </c>
      <c r="H183" s="169">
        <v>156</v>
      </c>
      <c r="I183" s="170">
        <v>828</v>
      </c>
      <c r="J183" s="167">
        <v>48</v>
      </c>
      <c r="K183" s="168">
        <v>45</v>
      </c>
      <c r="L183" s="169">
        <v>619</v>
      </c>
      <c r="M183" s="167">
        <v>107</v>
      </c>
      <c r="N183" s="172">
        <v>512</v>
      </c>
      <c r="O183" s="185">
        <v>254</v>
      </c>
      <c r="P183" s="167">
        <v>78</v>
      </c>
      <c r="Q183" s="168">
        <v>208</v>
      </c>
      <c r="R183" s="169">
        <v>174</v>
      </c>
      <c r="S183" s="170">
        <v>145</v>
      </c>
      <c r="T183" s="167">
        <v>15</v>
      </c>
      <c r="U183" s="171">
        <v>20</v>
      </c>
      <c r="V183" s="169">
        <v>342</v>
      </c>
      <c r="W183" s="186">
        <v>17</v>
      </c>
      <c r="X183" s="167">
        <v>41</v>
      </c>
      <c r="Y183" s="171">
        <v>2</v>
      </c>
      <c r="Z183" s="169">
        <v>56</v>
      </c>
      <c r="AA183" s="167">
        <v>110</v>
      </c>
      <c r="AB183" s="149">
        <f t="shared" si="1627"/>
        <v>2063</v>
      </c>
      <c r="AC183" s="150">
        <f t="shared" si="1628"/>
        <v>3380</v>
      </c>
      <c r="BI183" s="131" t="s">
        <v>35</v>
      </c>
      <c r="BJ183" s="123">
        <f>B183/B188</f>
        <v>0</v>
      </c>
      <c r="BK183" s="124">
        <f t="shared" ref="BK183" si="2119">C183/C188</f>
        <v>2.0360887588393075E-2</v>
      </c>
      <c r="BL183" s="125">
        <f t="shared" ref="BL183" si="2120">D183/D188</f>
        <v>7.372818874416319E-4</v>
      </c>
      <c r="BM183" s="126">
        <f t="shared" ref="BM183" si="2121">E183/E188</f>
        <v>3.4882461271801536E-2</v>
      </c>
      <c r="BN183" s="123">
        <f t="shared" ref="BN183" si="2122">F183/F188</f>
        <v>8.0072064858372535E-4</v>
      </c>
      <c r="BO183" s="124">
        <f t="shared" ref="BO183" si="2123">G183/G188</f>
        <v>3.3537581699346404E-2</v>
      </c>
      <c r="BP183" s="125">
        <f t="shared" ref="BP183" si="2124">H183/H188</f>
        <v>4.6365095405100157E-3</v>
      </c>
      <c r="BQ183" s="126">
        <f t="shared" ref="BQ183" si="2125">I183/I188</f>
        <v>2.0654044750430294E-2</v>
      </c>
      <c r="BR183" s="123">
        <f t="shared" ref="BR183" si="2126">J183/J188</f>
        <v>1.1544011544011544E-2</v>
      </c>
      <c r="BS183" s="124">
        <f t="shared" ref="BS183" si="2127">K183/K188</f>
        <v>1.1024007839294463E-2</v>
      </c>
      <c r="BT183" s="125">
        <f t="shared" ref="BT183" si="2128">L183/L188</f>
        <v>4.0454872230573168E-2</v>
      </c>
      <c r="BU183" s="123">
        <f t="shared" ref="BU183" si="2129">M183/M188</f>
        <v>7.3322826012471734E-3</v>
      </c>
      <c r="BV183" s="127">
        <f t="shared" ref="BV183" si="2130">N183/N188</f>
        <v>1.4518232858844212E-2</v>
      </c>
      <c r="BW183" s="128">
        <f t="shared" ref="BW183" si="2131">O183/O188</f>
        <v>7.9886774650102209E-3</v>
      </c>
      <c r="BX183" s="123">
        <f t="shared" ref="BX183" si="2132">P183/P188</f>
        <v>4.2875989445910288E-3</v>
      </c>
      <c r="BY183" s="124">
        <f t="shared" ref="BY183" si="2133">Q183/Q188</f>
        <v>1.436364891927353E-2</v>
      </c>
      <c r="BZ183" s="125">
        <f t="shared" ref="BZ183" si="2134">R183/R188</f>
        <v>7.5899672846237729E-3</v>
      </c>
      <c r="CA183" s="126">
        <f t="shared" ref="CA183" si="2135">S183/S188</f>
        <v>7.120058924625583E-3</v>
      </c>
      <c r="CB183" s="123">
        <f t="shared" ref="CB183" si="2136">T183/T188</f>
        <v>3.2397408207343412E-3</v>
      </c>
      <c r="CC183" s="124">
        <f t="shared" ref="CC183" si="2137">U183/U188</f>
        <v>5.0263885398341293E-3</v>
      </c>
      <c r="CD183" s="125">
        <f t="shared" ref="CD183" si="2138">V183/V188</f>
        <v>1.7129119503155363E-2</v>
      </c>
      <c r="CE183" s="126">
        <f t="shared" ref="CE183" si="2139">W183/W188</f>
        <v>8.3349676407138654E-4</v>
      </c>
      <c r="CF183" s="123">
        <f t="shared" ref="CF183" si="2140">X183/X188</f>
        <v>2.3594406399263393E-3</v>
      </c>
      <c r="CG183" s="124">
        <f t="shared" ref="CG183" si="2141">Y183/Y188</f>
        <v>2.600780234070221E-4</v>
      </c>
      <c r="CH183" s="125">
        <f t="shared" ref="CH183" si="2142">Z183/Z188</f>
        <v>1.6124388137057299E-3</v>
      </c>
      <c r="CI183" s="123">
        <f t="shared" ref="CI183" si="2143">AA183/AA188</f>
        <v>2.9241320644372375E-3</v>
      </c>
      <c r="CJ183" s="129">
        <f t="shared" ref="CJ183" si="2144">AB183/AB188</f>
        <v>8.1056763308750435E-3</v>
      </c>
      <c r="CK183" s="130">
        <f t="shared" ref="CK183" si="2145">AC183/AC188</f>
        <v>1.3338331919259682E-2</v>
      </c>
    </row>
    <row r="184" spans="1:89" x14ac:dyDescent="0.2">
      <c r="A184" s="139" t="s">
        <v>36</v>
      </c>
      <c r="B184" s="181">
        <v>0</v>
      </c>
      <c r="C184" s="175">
        <v>0</v>
      </c>
      <c r="D184" s="176">
        <v>0</v>
      </c>
      <c r="E184" s="177">
        <v>0</v>
      </c>
      <c r="F184" s="174">
        <v>0</v>
      </c>
      <c r="G184" s="178">
        <v>0</v>
      </c>
      <c r="H184" s="176">
        <v>0</v>
      </c>
      <c r="I184" s="177">
        <v>0</v>
      </c>
      <c r="J184" s="174">
        <v>0</v>
      </c>
      <c r="K184" s="178">
        <v>0</v>
      </c>
      <c r="L184" s="176">
        <v>0</v>
      </c>
      <c r="M184" s="174">
        <v>0</v>
      </c>
      <c r="N184" s="179">
        <v>0</v>
      </c>
      <c r="O184" s="182">
        <v>0</v>
      </c>
      <c r="P184" s="174">
        <v>0</v>
      </c>
      <c r="Q184" s="178">
        <v>0</v>
      </c>
      <c r="R184" s="176">
        <v>0</v>
      </c>
      <c r="S184" s="177">
        <v>0</v>
      </c>
      <c r="T184" s="174">
        <v>0</v>
      </c>
      <c r="U184" s="178">
        <v>0</v>
      </c>
      <c r="V184" s="176">
        <v>0</v>
      </c>
      <c r="W184" s="177">
        <v>0</v>
      </c>
      <c r="X184" s="174">
        <v>0</v>
      </c>
      <c r="Y184" s="178">
        <v>0</v>
      </c>
      <c r="Z184" s="176">
        <v>0</v>
      </c>
      <c r="AA184" s="174">
        <v>0</v>
      </c>
      <c r="AB184" s="149">
        <f t="shared" si="1627"/>
        <v>0</v>
      </c>
      <c r="AC184" s="150">
        <f t="shared" si="1628"/>
        <v>0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0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0</v>
      </c>
    </row>
    <row r="185" spans="1:89" x14ac:dyDescent="0.2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20202</v>
      </c>
      <c r="C188" s="1">
        <f t="shared" ref="C188" si="2257">SUM(C165:C187)</f>
        <v>24606</v>
      </c>
      <c r="D188" s="14">
        <f t="shared" ref="D188" si="2258">SUM(D165:D187)</f>
        <v>8138</v>
      </c>
      <c r="E188" s="1">
        <f t="shared" ref="E188" si="2259">SUM(E165:E187)</f>
        <v>9231</v>
      </c>
      <c r="F188" s="14">
        <f t="shared" ref="F188" si="2260">SUM(F165:F187)</f>
        <v>19982</v>
      </c>
      <c r="G188" s="1">
        <f t="shared" ref="G188" si="2261">SUM(G165:G187)</f>
        <v>24480</v>
      </c>
      <c r="H188" s="14">
        <f t="shared" ref="H188" si="2262">SUM(H165:H187)</f>
        <v>33646</v>
      </c>
      <c r="I188" s="1">
        <f t="shared" ref="I188" si="2263">SUM(I165:I187)</f>
        <v>40089</v>
      </c>
      <c r="J188" s="14">
        <f t="shared" ref="J188" si="2264">SUM(J165:J187)</f>
        <v>4158</v>
      </c>
      <c r="K188" s="1">
        <f t="shared" ref="K188" si="2265">SUM(K165:K187)</f>
        <v>4082</v>
      </c>
      <c r="L188" s="14">
        <f t="shared" ref="L188" si="2266">SUM(L165:L187)</f>
        <v>15301</v>
      </c>
      <c r="M188" s="1">
        <f t="shared" ref="M188" si="2267">SUM(M165:M187)</f>
        <v>14593</v>
      </c>
      <c r="N188" s="14">
        <f t="shared" ref="N188" si="2268">SUM(N165:N187)</f>
        <v>35266</v>
      </c>
      <c r="O188" s="1">
        <f t="shared" ref="O188" si="2269">SUM(O165:O187)</f>
        <v>31795</v>
      </c>
      <c r="P188" s="14">
        <f t="shared" ref="P188" si="2270">SUM(P165:P187)</f>
        <v>18192</v>
      </c>
      <c r="Q188" s="1">
        <f t="shared" ref="Q188" si="2271">SUM(Q165:Q187)</f>
        <v>14481</v>
      </c>
      <c r="R188" s="14">
        <f t="shared" ref="R188" si="2272">SUM(R165:R187)</f>
        <v>22925</v>
      </c>
      <c r="S188" s="1">
        <f t="shared" ref="S188" si="2273">SUM(S165:S187)</f>
        <v>20365</v>
      </c>
      <c r="T188" s="14">
        <f t="shared" ref="T188" si="2274">SUM(T165:T187)</f>
        <v>4630</v>
      </c>
      <c r="U188" s="1">
        <f t="shared" ref="U188" si="2275">SUM(U165:U187)</f>
        <v>3979</v>
      </c>
      <c r="V188" s="14">
        <f t="shared" ref="V188" si="2276">SUM(V165:V187)</f>
        <v>19966</v>
      </c>
      <c r="W188" s="1">
        <f t="shared" ref="W188" si="2277">SUM(W165:W187)</f>
        <v>20396</v>
      </c>
      <c r="X188" s="14">
        <f t="shared" ref="X188" si="2278">SUM(X165:X187)</f>
        <v>17377</v>
      </c>
      <c r="Y188" s="1">
        <f t="shared" ref="Y188" si="2279">SUM(Y165:Y187)</f>
        <v>7690</v>
      </c>
      <c r="Z188" s="14">
        <f t="shared" ref="Z188" si="2280">SUM(Z165:Z187)</f>
        <v>34730</v>
      </c>
      <c r="AA188" s="1">
        <f t="shared" ref="AA188" si="2281">SUM(AA165:AA187)</f>
        <v>37618</v>
      </c>
      <c r="AB188" s="153">
        <f t="shared" ref="AB188:AC188" si="2282">SUM(AB164:AB187)</f>
        <v>254513</v>
      </c>
      <c r="AC188" s="154">
        <f t="shared" si="2282"/>
        <v>253405</v>
      </c>
      <c r="BI188" s="221" t="s">
        <v>13</v>
      </c>
      <c r="BJ188" s="147">
        <f>SUM(BJ164:BJ187)</f>
        <v>1</v>
      </c>
      <c r="BK188" s="148">
        <f t="shared" ref="BK188:CK188" si="2283">SUM(BK164:BK187)</f>
        <v>1.0000000000000002</v>
      </c>
      <c r="BL188" s="147">
        <f t="shared" si="2283"/>
        <v>1</v>
      </c>
      <c r="BM188" s="148">
        <f t="shared" si="2283"/>
        <v>1</v>
      </c>
      <c r="BN188" s="147">
        <f t="shared" si="2283"/>
        <v>0.99999999999999989</v>
      </c>
      <c r="BO188" s="148">
        <f t="shared" si="2283"/>
        <v>1</v>
      </c>
      <c r="BP188" s="147">
        <f t="shared" si="2283"/>
        <v>0.99999999999999989</v>
      </c>
      <c r="BQ188" s="148">
        <f t="shared" si="2283"/>
        <v>1</v>
      </c>
      <c r="BR188" s="147">
        <f t="shared" si="2283"/>
        <v>1</v>
      </c>
      <c r="BS188" s="148">
        <f t="shared" si="2283"/>
        <v>0.99999999999999989</v>
      </c>
      <c r="BT188" s="147">
        <f t="shared" si="2283"/>
        <v>1</v>
      </c>
      <c r="BU188" s="148">
        <f t="shared" si="2283"/>
        <v>1</v>
      </c>
      <c r="BV188" s="147">
        <f t="shared" si="2283"/>
        <v>1</v>
      </c>
      <c r="BW188" s="148">
        <f t="shared" si="2283"/>
        <v>0.99999999999999989</v>
      </c>
      <c r="BX188" s="147">
        <f t="shared" si="2283"/>
        <v>1</v>
      </c>
      <c r="BY188" s="148">
        <f t="shared" si="2283"/>
        <v>1</v>
      </c>
      <c r="BZ188" s="147">
        <f t="shared" si="2283"/>
        <v>0.99999999999999978</v>
      </c>
      <c r="CA188" s="148">
        <f t="shared" si="2283"/>
        <v>1</v>
      </c>
      <c r="CB188" s="147">
        <f t="shared" si="2283"/>
        <v>1</v>
      </c>
      <c r="CC188" s="148">
        <f t="shared" si="2283"/>
        <v>1.0000000000000002</v>
      </c>
      <c r="CD188" s="147">
        <f t="shared" si="2283"/>
        <v>0.99999999999999989</v>
      </c>
      <c r="CE188" s="148">
        <f t="shared" si="2283"/>
        <v>1.0000000000000002</v>
      </c>
      <c r="CF188" s="147">
        <f t="shared" si="2283"/>
        <v>1</v>
      </c>
      <c r="CG188" s="148">
        <f t="shared" si="2283"/>
        <v>1</v>
      </c>
      <c r="CH188" s="147">
        <f t="shared" si="2283"/>
        <v>1</v>
      </c>
      <c r="CI188" s="148">
        <f t="shared" si="2283"/>
        <v>0.99999999999999978</v>
      </c>
      <c r="CJ188" s="147">
        <f t="shared" si="2283"/>
        <v>1</v>
      </c>
      <c r="CK188" s="148">
        <f t="shared" si="2283"/>
        <v>0.99999999999999989</v>
      </c>
    </row>
    <row r="189" spans="1:89" ht="13.5" thickTop="1" x14ac:dyDescent="0.2">
      <c r="A189" s="165"/>
    </row>
    <row r="191" spans="1:89" x14ac:dyDescent="0.2">
      <c r="A191" s="278">
        <f>+A160+1</f>
        <v>44780</v>
      </c>
      <c r="B191" s="278"/>
      <c r="C191" s="278"/>
      <c r="D191" s="278"/>
      <c r="BI191" s="277">
        <f>+BI160+1</f>
        <v>44780</v>
      </c>
      <c r="BJ191" s="277"/>
      <c r="BK191" s="277"/>
      <c r="BL191" s="277"/>
    </row>
    <row r="192" spans="1:89" ht="13.5" thickBot="1" x14ac:dyDescent="0.25">
      <c r="AE192" t="s">
        <v>84</v>
      </c>
    </row>
    <row r="193" spans="1:89" ht="14.25" thickTop="1" thickBot="1" x14ac:dyDescent="0.25">
      <c r="A193" s="275" t="s">
        <v>0</v>
      </c>
      <c r="B193" s="269" t="s">
        <v>1</v>
      </c>
      <c r="C193" s="270"/>
      <c r="D193" s="269" t="s">
        <v>2</v>
      </c>
      <c r="E193" s="270"/>
      <c r="F193" s="269" t="s">
        <v>3</v>
      </c>
      <c r="G193" s="270"/>
      <c r="H193" s="269" t="s">
        <v>4</v>
      </c>
      <c r="I193" s="270"/>
      <c r="J193" s="269" t="s">
        <v>5</v>
      </c>
      <c r="K193" s="270"/>
      <c r="L193" s="269" t="s">
        <v>6</v>
      </c>
      <c r="M193" s="270"/>
      <c r="N193" s="269" t="s">
        <v>7</v>
      </c>
      <c r="O193" s="270"/>
      <c r="P193" s="269" t="s">
        <v>8</v>
      </c>
      <c r="Q193" s="270"/>
      <c r="R193" s="269" t="s">
        <v>9</v>
      </c>
      <c r="S193" s="270"/>
      <c r="T193" s="269" t="s">
        <v>10</v>
      </c>
      <c r="U193" s="270"/>
      <c r="V193" s="269" t="s">
        <v>11</v>
      </c>
      <c r="W193" s="270"/>
      <c r="X193" s="269" t="s">
        <v>12</v>
      </c>
      <c r="Y193" s="270"/>
      <c r="Z193" s="271" t="s">
        <v>40</v>
      </c>
      <c r="AA193" s="272"/>
      <c r="AB193" s="273" t="s">
        <v>41</v>
      </c>
      <c r="AC193" s="274"/>
      <c r="AE193" s="275" t="s">
        <v>0</v>
      </c>
      <c r="AF193" s="269" t="s">
        <v>1</v>
      </c>
      <c r="AG193" s="270"/>
      <c r="AH193" s="269" t="s">
        <v>2</v>
      </c>
      <c r="AI193" s="270"/>
      <c r="AJ193" s="269" t="s">
        <v>3</v>
      </c>
      <c r="AK193" s="270"/>
      <c r="AL193" s="269" t="s">
        <v>4</v>
      </c>
      <c r="AM193" s="270"/>
      <c r="AN193" s="269" t="s">
        <v>5</v>
      </c>
      <c r="AO193" s="270"/>
      <c r="AP193" s="269" t="s">
        <v>6</v>
      </c>
      <c r="AQ193" s="270"/>
      <c r="AR193" s="269" t="s">
        <v>7</v>
      </c>
      <c r="AS193" s="270"/>
      <c r="AT193" s="269" t="s">
        <v>8</v>
      </c>
      <c r="AU193" s="270"/>
      <c r="AV193" s="269" t="s">
        <v>9</v>
      </c>
      <c r="AW193" s="270"/>
      <c r="AX193" s="269" t="s">
        <v>10</v>
      </c>
      <c r="AY193" s="270"/>
      <c r="AZ193" s="269" t="s">
        <v>11</v>
      </c>
      <c r="BA193" s="270"/>
      <c r="BB193" s="269" t="s">
        <v>12</v>
      </c>
      <c r="BC193" s="270"/>
      <c r="BD193" s="271" t="s">
        <v>40</v>
      </c>
      <c r="BE193" s="272"/>
      <c r="BF193" s="273" t="s">
        <v>41</v>
      </c>
      <c r="BG193" s="274"/>
      <c r="BI193" s="275" t="s">
        <v>0</v>
      </c>
      <c r="BJ193" s="269" t="s">
        <v>1</v>
      </c>
      <c r="BK193" s="270"/>
      <c r="BL193" s="269" t="s">
        <v>2</v>
      </c>
      <c r="BM193" s="270"/>
      <c r="BN193" s="269" t="s">
        <v>3</v>
      </c>
      <c r="BO193" s="270"/>
      <c r="BP193" s="269" t="s">
        <v>4</v>
      </c>
      <c r="BQ193" s="270"/>
      <c r="BR193" s="269" t="s">
        <v>5</v>
      </c>
      <c r="BS193" s="270"/>
      <c r="BT193" s="269" t="s">
        <v>6</v>
      </c>
      <c r="BU193" s="270"/>
      <c r="BV193" s="269" t="s">
        <v>7</v>
      </c>
      <c r="BW193" s="270"/>
      <c r="BX193" s="269" t="s">
        <v>8</v>
      </c>
      <c r="BY193" s="270"/>
      <c r="BZ193" s="269" t="s">
        <v>9</v>
      </c>
      <c r="CA193" s="270"/>
      <c r="CB193" s="269" t="s">
        <v>10</v>
      </c>
      <c r="CC193" s="270"/>
      <c r="CD193" s="269" t="s">
        <v>11</v>
      </c>
      <c r="CE193" s="270"/>
      <c r="CF193" s="269" t="s">
        <v>12</v>
      </c>
      <c r="CG193" s="270"/>
      <c r="CH193" s="271" t="s">
        <v>40</v>
      </c>
      <c r="CI193" s="272"/>
      <c r="CJ193" s="269" t="s">
        <v>41</v>
      </c>
      <c r="CK193" s="270"/>
    </row>
    <row r="194" spans="1:89" ht="15" thickTop="1" thickBot="1" x14ac:dyDescent="0.3">
      <c r="A194" s="276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76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76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593</v>
      </c>
      <c r="AG195" s="164">
        <f t="shared" ref="AG195:AV196" si="2284">SUMIF($A$9:$A$32,$AE195,C$195:C$218)</f>
        <v>570</v>
      </c>
      <c r="AH195" s="121">
        <f t="shared" si="2284"/>
        <v>269</v>
      </c>
      <c r="AI195" s="159">
        <f t="shared" si="2284"/>
        <v>245</v>
      </c>
      <c r="AJ195" s="120">
        <f t="shared" si="2284"/>
        <v>898</v>
      </c>
      <c r="AK195" s="122">
        <f t="shared" si="2284"/>
        <v>727</v>
      </c>
      <c r="AL195" s="121">
        <f t="shared" si="2284"/>
        <v>1180</v>
      </c>
      <c r="AM195" s="159">
        <f t="shared" si="2284"/>
        <v>1190</v>
      </c>
      <c r="AN195" s="120">
        <f t="shared" si="2284"/>
        <v>77</v>
      </c>
      <c r="AO195" s="122">
        <f t="shared" si="2284"/>
        <v>134</v>
      </c>
      <c r="AP195" s="121">
        <f t="shared" si="2284"/>
        <v>333</v>
      </c>
      <c r="AQ195" s="120">
        <f t="shared" si="2284"/>
        <v>519</v>
      </c>
      <c r="AR195" s="158">
        <f t="shared" si="2284"/>
        <v>1295</v>
      </c>
      <c r="AS195" s="160">
        <f t="shared" si="2284"/>
        <v>1168</v>
      </c>
      <c r="AT195" s="120">
        <f t="shared" si="2284"/>
        <v>620</v>
      </c>
      <c r="AU195" s="122">
        <f t="shared" si="2284"/>
        <v>445</v>
      </c>
      <c r="AV195" s="121">
        <f t="shared" si="2284"/>
        <v>879</v>
      </c>
      <c r="AW195" s="159">
        <f t="shared" ref="AW195:BE196" si="2285">SUMIF($A$9:$A$32,$AE195,S$195:S$218)</f>
        <v>683</v>
      </c>
      <c r="AX195" s="120">
        <f t="shared" si="2285"/>
        <v>192</v>
      </c>
      <c r="AY195" s="122">
        <f t="shared" si="2285"/>
        <v>177</v>
      </c>
      <c r="AZ195" s="121">
        <f t="shared" si="2285"/>
        <v>459</v>
      </c>
      <c r="BA195" s="159">
        <f t="shared" si="2285"/>
        <v>689</v>
      </c>
      <c r="BB195" s="120">
        <f t="shared" si="2285"/>
        <v>560</v>
      </c>
      <c r="BC195" s="122">
        <f t="shared" si="2285"/>
        <v>305</v>
      </c>
      <c r="BD195" s="21">
        <f t="shared" si="2285"/>
        <v>1246</v>
      </c>
      <c r="BE195" s="163">
        <f t="shared" si="2285"/>
        <v>1211</v>
      </c>
      <c r="BF195" s="149">
        <f>AF195+AH195+AJ195+AL195+AN195+AP195+AR195+AT195+AV195+AX195+AZ195+BB195+BD195</f>
        <v>8601</v>
      </c>
      <c r="BG195" s="150">
        <f>AG195+AI195+AK195+AM195+AO195+AQ195+AS195+AU195+AW195+AY195+BA195+BC195+BE195</f>
        <v>8063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97</v>
      </c>
      <c r="C196" s="168">
        <v>0</v>
      </c>
      <c r="D196" s="169">
        <v>78</v>
      </c>
      <c r="E196" s="170">
        <v>1</v>
      </c>
      <c r="F196" s="167">
        <v>206</v>
      </c>
      <c r="G196" s="171">
        <v>5</v>
      </c>
      <c r="H196" s="169">
        <v>217</v>
      </c>
      <c r="I196" s="170">
        <v>35</v>
      </c>
      <c r="J196" s="167">
        <v>7</v>
      </c>
      <c r="K196" s="171">
        <v>16</v>
      </c>
      <c r="L196" s="169">
        <v>39</v>
      </c>
      <c r="M196" s="167">
        <v>20</v>
      </c>
      <c r="N196" s="172">
        <v>119</v>
      </c>
      <c r="O196" s="173">
        <v>82</v>
      </c>
      <c r="P196" s="167">
        <v>30</v>
      </c>
      <c r="Q196" s="171">
        <v>27</v>
      </c>
      <c r="R196" s="169">
        <v>15</v>
      </c>
      <c r="S196" s="170">
        <v>46</v>
      </c>
      <c r="T196" s="167">
        <v>1</v>
      </c>
      <c r="U196" s="171">
        <v>12</v>
      </c>
      <c r="V196" s="169">
        <v>5</v>
      </c>
      <c r="W196" s="170">
        <v>41</v>
      </c>
      <c r="X196" s="167">
        <v>2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816</v>
      </c>
      <c r="AC196" s="150">
        <f t="shared" ref="AC196:AC215" si="2314">C196+E196+G196+I196+K196+M196+O196+Q196+S196+U196+W196+Y196+AA196</f>
        <v>285</v>
      </c>
      <c r="AE196" s="226" t="str">
        <f>$AE$10</f>
        <v>08:00 - 08:59</v>
      </c>
      <c r="AF196" s="120">
        <f>SUMIF($A$9:$A$32,$AE196,B$195:B$218)</f>
        <v>780</v>
      </c>
      <c r="AG196" s="168">
        <f t="shared" si="2284"/>
        <v>712</v>
      </c>
      <c r="AH196" s="169">
        <f t="shared" si="2284"/>
        <v>295</v>
      </c>
      <c r="AI196" s="170">
        <f t="shared" si="2284"/>
        <v>339</v>
      </c>
      <c r="AJ196" s="167">
        <f t="shared" si="2284"/>
        <v>1212</v>
      </c>
      <c r="AK196" s="171">
        <f t="shared" si="2284"/>
        <v>657</v>
      </c>
      <c r="AL196" s="169">
        <f t="shared" si="2284"/>
        <v>1507</v>
      </c>
      <c r="AM196" s="170">
        <f t="shared" si="2284"/>
        <v>1174</v>
      </c>
      <c r="AN196" s="167">
        <f t="shared" si="2284"/>
        <v>100</v>
      </c>
      <c r="AO196" s="171">
        <f t="shared" si="2284"/>
        <v>224</v>
      </c>
      <c r="AP196" s="169">
        <f t="shared" si="2284"/>
        <v>338</v>
      </c>
      <c r="AQ196" s="167">
        <f t="shared" si="2284"/>
        <v>730</v>
      </c>
      <c r="AR196" s="172">
        <f t="shared" si="2284"/>
        <v>1322</v>
      </c>
      <c r="AS196" s="173">
        <f t="shared" si="2284"/>
        <v>1454</v>
      </c>
      <c r="AT196" s="167">
        <f t="shared" si="2284"/>
        <v>710</v>
      </c>
      <c r="AU196" s="171">
        <f t="shared" si="2284"/>
        <v>537</v>
      </c>
      <c r="AV196" s="169">
        <f t="shared" si="2284"/>
        <v>1032</v>
      </c>
      <c r="AW196" s="170">
        <f t="shared" si="2285"/>
        <v>743</v>
      </c>
      <c r="AX196" s="167">
        <f t="shared" si="2285"/>
        <v>121</v>
      </c>
      <c r="AY196" s="171">
        <f t="shared" si="2285"/>
        <v>168</v>
      </c>
      <c r="AZ196" s="169">
        <f t="shared" si="2285"/>
        <v>451</v>
      </c>
      <c r="BA196" s="170">
        <f t="shared" si="2285"/>
        <v>891</v>
      </c>
      <c r="BB196" s="167">
        <f t="shared" si="2285"/>
        <v>603</v>
      </c>
      <c r="BC196" s="171">
        <f t="shared" si="2285"/>
        <v>315</v>
      </c>
      <c r="BD196" s="169">
        <f t="shared" si="2285"/>
        <v>1527</v>
      </c>
      <c r="BE196" s="167">
        <f t="shared" si="2285"/>
        <v>1542</v>
      </c>
      <c r="BF196" s="151">
        <f>SUM(AF196,AH196,AJ196,AL196,AN196,AP196,AR196,AT196,AV196,AX196,AZ196,BB196,BD196)</f>
        <v>9998</v>
      </c>
      <c r="BG196" s="152">
        <f>SUM(AG196,AI196,AK196,AM196,AO196,AQ196,AS196,AU196,AW196,AY196,BA196,BC196,BE196)</f>
        <v>9486</v>
      </c>
      <c r="BI196" s="131" t="s">
        <v>17</v>
      </c>
      <c r="BJ196" s="123">
        <f>B196/B219</f>
        <v>5.4564887213815602E-3</v>
      </c>
      <c r="BK196" s="124">
        <f t="shared" ref="BK196" si="2315">C196/C219</f>
        <v>0</v>
      </c>
      <c r="BL196" s="125">
        <f t="shared" ref="BL196" si="2316">D196/D219</f>
        <v>1.3211382113821139E-2</v>
      </c>
      <c r="BM196" s="126">
        <f t="shared" ref="BM196" si="2317">E196/E219</f>
        <v>1.5820281601012498E-4</v>
      </c>
      <c r="BN196" s="123">
        <f t="shared" ref="BN196" si="2318">F196/F219</f>
        <v>1.2334590743069277E-2</v>
      </c>
      <c r="BO196" s="124">
        <f t="shared" ref="BO196" si="2319">G196/G219</f>
        <v>3.6174215019534078E-4</v>
      </c>
      <c r="BP196" s="125">
        <f t="shared" ref="BP196" si="2320">H196/H219</f>
        <v>7.4825006034274682E-3</v>
      </c>
      <c r="BQ196" s="126">
        <f t="shared" ref="BQ196" si="2321">I196/I219</f>
        <v>1.2364432825802804E-3</v>
      </c>
      <c r="BR196" s="123">
        <f t="shared" ref="BR196" si="2322">J196/J219</f>
        <v>2.711076684740511E-3</v>
      </c>
      <c r="BS196" s="124">
        <f t="shared" ref="BS196" si="2323">K196/K219</f>
        <v>5.7678442682047582E-3</v>
      </c>
      <c r="BT196" s="125">
        <f t="shared" ref="BT196" si="2324">L196/L219</f>
        <v>4.0414507772020729E-3</v>
      </c>
      <c r="BU196" s="123">
        <f t="shared" ref="BU196" si="2325">M196/M219</f>
        <v>1.8613308515588647E-3</v>
      </c>
      <c r="BV196" s="127">
        <f t="shared" ref="BV196" si="2326">N196/N219</f>
        <v>4.8354327509142628E-3</v>
      </c>
      <c r="BW196" s="128">
        <f t="shared" ref="BW196" si="2327">O196/O219</f>
        <v>3.3284624127293393E-3</v>
      </c>
      <c r="BX196" s="123">
        <f t="shared" ref="BX196" si="2328">P196/P219</f>
        <v>2.5361399949277198E-3</v>
      </c>
      <c r="BY196" s="124">
        <f t="shared" ref="BY196" si="2329">Q196/Q219</f>
        <v>2.3106546854942235E-3</v>
      </c>
      <c r="BZ196" s="125">
        <f t="shared" ref="BZ196" si="2330">R196/R219</f>
        <v>9.1743119266055051E-4</v>
      </c>
      <c r="CA196" s="126">
        <f t="shared" ref="CA196" si="2331">S196/S219</f>
        <v>2.5997513281338308E-3</v>
      </c>
      <c r="CB196" s="123">
        <f t="shared" ref="CB196" si="2332">T196/T219</f>
        <v>5.1759834368530024E-4</v>
      </c>
      <c r="CC196" s="124">
        <f t="shared" ref="CC196" si="2333">U196/U219</f>
        <v>5.03989920201596E-3</v>
      </c>
      <c r="CD196" s="125">
        <f t="shared" ref="CD196" si="2334">V196/V219</f>
        <v>3.8281907970293241E-4</v>
      </c>
      <c r="CE196" s="126">
        <f t="shared" ref="CE196" si="2335">W196/W219</f>
        <v>2.5987196551942701E-3</v>
      </c>
      <c r="CF196" s="123">
        <f t="shared" ref="CF196" si="2336">X196/X219</f>
        <v>2.1353833013025838E-4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4.333671458843398E-3</v>
      </c>
      <c r="CK196" s="130">
        <f t="shared" ref="CK196" si="2341">AC196/AC219</f>
        <v>1.5203405562846078E-3</v>
      </c>
    </row>
    <row r="197" spans="1:89" ht="13.5" thickBot="1" x14ac:dyDescent="0.25">
      <c r="A197" s="139" t="s">
        <v>18</v>
      </c>
      <c r="B197" s="174">
        <v>370</v>
      </c>
      <c r="C197" s="175">
        <v>188</v>
      </c>
      <c r="D197" s="176">
        <v>231</v>
      </c>
      <c r="E197" s="177">
        <v>119</v>
      </c>
      <c r="F197" s="174">
        <v>888</v>
      </c>
      <c r="G197" s="178">
        <v>255</v>
      </c>
      <c r="H197" s="176">
        <v>846</v>
      </c>
      <c r="I197" s="177">
        <v>527</v>
      </c>
      <c r="J197" s="174">
        <v>28</v>
      </c>
      <c r="K197" s="178">
        <v>100</v>
      </c>
      <c r="L197" s="176">
        <v>204</v>
      </c>
      <c r="M197" s="174">
        <v>305</v>
      </c>
      <c r="N197" s="179">
        <v>729</v>
      </c>
      <c r="O197" s="180">
        <v>690</v>
      </c>
      <c r="P197" s="174">
        <v>347</v>
      </c>
      <c r="Q197" s="178">
        <v>352</v>
      </c>
      <c r="R197" s="176">
        <v>510</v>
      </c>
      <c r="S197" s="177">
        <v>398</v>
      </c>
      <c r="T197" s="174">
        <v>73</v>
      </c>
      <c r="U197" s="178">
        <v>141</v>
      </c>
      <c r="V197" s="176">
        <v>248</v>
      </c>
      <c r="W197" s="177">
        <v>434</v>
      </c>
      <c r="X197" s="174">
        <v>357</v>
      </c>
      <c r="Y197" s="178">
        <v>257</v>
      </c>
      <c r="Z197" s="176">
        <v>833</v>
      </c>
      <c r="AA197" s="174">
        <v>670</v>
      </c>
      <c r="AB197" s="149">
        <f t="shared" si="2313"/>
        <v>5664</v>
      </c>
      <c r="AC197" s="150">
        <f t="shared" si="2314"/>
        <v>4436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2.0813410586713169E-2</v>
      </c>
      <c r="BK197" s="124">
        <f t="shared" ref="BK197" si="2342">C197/C219</f>
        <v>1.1001228860670606E-2</v>
      </c>
      <c r="BL197" s="125">
        <f t="shared" ref="BL197" si="2343">D197/D219</f>
        <v>3.9126016260162599E-2</v>
      </c>
      <c r="BM197" s="126">
        <f t="shared" ref="BM197" si="2344">E197/E219</f>
        <v>1.8826135105204873E-2</v>
      </c>
      <c r="BN197" s="123">
        <f t="shared" ref="BN197" si="2345">F197/F219</f>
        <v>5.3170468834201547E-2</v>
      </c>
      <c r="BO197" s="124">
        <f t="shared" ref="BO197" si="2346">G197/G219</f>
        <v>1.844884965996238E-2</v>
      </c>
      <c r="BP197" s="125">
        <f t="shared" ref="BP197" si="2347">H197/H219</f>
        <v>2.9171407882486809E-2</v>
      </c>
      <c r="BQ197" s="126">
        <f t="shared" ref="BQ197" si="2348">I197/I219</f>
        <v>1.8617303140565939E-2</v>
      </c>
      <c r="BR197" s="123">
        <f t="shared" ref="BR197" si="2349">J197/J219</f>
        <v>1.0844306738962044E-2</v>
      </c>
      <c r="BS197" s="124">
        <f t="shared" ref="BS197" si="2350">K197/K219</f>
        <v>3.6049026676279738E-2</v>
      </c>
      <c r="BT197" s="125">
        <f t="shared" ref="BT197" si="2351">L197/L219</f>
        <v>2.1139896373056993E-2</v>
      </c>
      <c r="BU197" s="123">
        <f t="shared" ref="BU197" si="2352">M197/M219</f>
        <v>2.8385295486272687E-2</v>
      </c>
      <c r="BV197" s="127">
        <f t="shared" ref="BV197" si="2353">N197/N219</f>
        <v>2.9622104835432751E-2</v>
      </c>
      <c r="BW197" s="128">
        <f t="shared" ref="BW197" si="2354">O197/O219</f>
        <v>2.8007793472966391E-2</v>
      </c>
      <c r="BX197" s="123">
        <f t="shared" ref="BX197" si="2355">P197/P219</f>
        <v>2.9334685941330627E-2</v>
      </c>
      <c r="BY197" s="124">
        <f t="shared" ref="BY197" si="2356">Q197/Q219</f>
        <v>3.0124090714591358E-2</v>
      </c>
      <c r="BZ197" s="125">
        <f t="shared" ref="BZ197" si="2357">R197/R219</f>
        <v>3.1192660550458717E-2</v>
      </c>
      <c r="CA197" s="126">
        <f t="shared" ref="CA197" si="2358">S197/S219</f>
        <v>2.2493500621679666E-2</v>
      </c>
      <c r="CB197" s="123">
        <f t="shared" ref="CB197" si="2359">T197/T219</f>
        <v>3.7784679089026912E-2</v>
      </c>
      <c r="CC197" s="124">
        <f t="shared" ref="CC197" si="2360">U197/U219</f>
        <v>5.9218815623687526E-2</v>
      </c>
      <c r="CD197" s="125">
        <f t="shared" ref="CD197" si="2361">V197/V219</f>
        <v>1.8987826353265447E-2</v>
      </c>
      <c r="CE197" s="126">
        <f t="shared" ref="CE197" si="2362">W197/W219</f>
        <v>2.7508398301324712E-2</v>
      </c>
      <c r="CF197" s="123">
        <f t="shared" ref="CF197" si="2363">X197/X219</f>
        <v>3.811659192825112E-2</v>
      </c>
      <c r="CG197" s="124">
        <f t="shared" ref="CG197" si="2364">Y197/Y219</f>
        <v>4.7513403586614898E-2</v>
      </c>
      <c r="CH197" s="125">
        <f t="shared" ref="CH197" si="2365">Z197/Z219</f>
        <v>2.8208601422282424E-2</v>
      </c>
      <c r="CI197" s="123">
        <f t="shared" ref="CI197" si="2366">AA197/AA219</f>
        <v>2.1740541242131223E-2</v>
      </c>
      <c r="CJ197" s="129">
        <f t="shared" ref="CJ197" si="2367">AB197/AB219</f>
        <v>3.0080778361383589E-2</v>
      </c>
      <c r="CK197" s="130">
        <f t="shared" ref="CK197" si="2368">AC197/AC219</f>
        <v>2.3663967395363229E-2</v>
      </c>
    </row>
    <row r="198" spans="1:89" ht="14.25" thickTop="1" thickBot="1" x14ac:dyDescent="0.25">
      <c r="A198" s="131" t="s">
        <v>19</v>
      </c>
      <c r="B198" s="167">
        <v>525</v>
      </c>
      <c r="C198" s="168">
        <v>576</v>
      </c>
      <c r="D198" s="169">
        <v>230</v>
      </c>
      <c r="E198" s="170">
        <v>258</v>
      </c>
      <c r="F198" s="167">
        <v>940</v>
      </c>
      <c r="G198" s="171">
        <v>687</v>
      </c>
      <c r="H198" s="169">
        <v>1036</v>
      </c>
      <c r="I198" s="170">
        <v>1121</v>
      </c>
      <c r="J198" s="167">
        <v>65</v>
      </c>
      <c r="K198" s="171">
        <v>110</v>
      </c>
      <c r="L198" s="169">
        <v>344</v>
      </c>
      <c r="M198" s="167">
        <v>416</v>
      </c>
      <c r="N198" s="172">
        <v>1226</v>
      </c>
      <c r="O198" s="173">
        <v>1037</v>
      </c>
      <c r="P198" s="167">
        <v>545</v>
      </c>
      <c r="Q198" s="171">
        <v>493</v>
      </c>
      <c r="R198" s="169">
        <v>758</v>
      </c>
      <c r="S198" s="170">
        <v>546</v>
      </c>
      <c r="T198" s="167">
        <v>120</v>
      </c>
      <c r="U198" s="171">
        <v>214</v>
      </c>
      <c r="V198" s="169">
        <v>412</v>
      </c>
      <c r="W198" s="170">
        <v>618</v>
      </c>
      <c r="X198" s="167">
        <v>536</v>
      </c>
      <c r="Y198" s="171">
        <v>252</v>
      </c>
      <c r="Z198" s="169">
        <v>1024</v>
      </c>
      <c r="AA198" s="167">
        <v>1171</v>
      </c>
      <c r="AB198" s="149">
        <f t="shared" si="2313"/>
        <v>7761</v>
      </c>
      <c r="AC198" s="150">
        <f t="shared" si="2314"/>
        <v>7499</v>
      </c>
      <c r="AE198" s="221" t="s">
        <v>13</v>
      </c>
      <c r="AF198" s="14">
        <f t="shared" ref="AF198:BG198" si="2369">SUM(AF195:AF197)</f>
        <v>1373</v>
      </c>
      <c r="AG198" s="1">
        <f t="shared" si="2369"/>
        <v>1282</v>
      </c>
      <c r="AH198" s="14">
        <f t="shared" si="2369"/>
        <v>564</v>
      </c>
      <c r="AI198" s="1">
        <f t="shared" si="2369"/>
        <v>584</v>
      </c>
      <c r="AJ198" s="14">
        <f t="shared" si="2369"/>
        <v>2110</v>
      </c>
      <c r="AK198" s="1">
        <f t="shared" si="2369"/>
        <v>1384</v>
      </c>
      <c r="AL198" s="14">
        <f t="shared" si="2369"/>
        <v>2687</v>
      </c>
      <c r="AM198" s="1">
        <f t="shared" si="2369"/>
        <v>2364</v>
      </c>
      <c r="AN198" s="14">
        <f t="shared" si="2369"/>
        <v>177</v>
      </c>
      <c r="AO198" s="1">
        <f t="shared" si="2369"/>
        <v>358</v>
      </c>
      <c r="AP198" s="14">
        <f t="shared" si="2369"/>
        <v>671</v>
      </c>
      <c r="AQ198" s="1">
        <f t="shared" si="2369"/>
        <v>1249</v>
      </c>
      <c r="AR198" s="14">
        <f t="shared" si="2369"/>
        <v>2617</v>
      </c>
      <c r="AS198" s="1">
        <f t="shared" si="2369"/>
        <v>2622</v>
      </c>
      <c r="AT198" s="14">
        <f t="shared" si="2369"/>
        <v>1330</v>
      </c>
      <c r="AU198" s="1">
        <f t="shared" si="2369"/>
        <v>982</v>
      </c>
      <c r="AV198" s="14">
        <f t="shared" si="2369"/>
        <v>1911</v>
      </c>
      <c r="AW198" s="1">
        <f t="shared" si="2369"/>
        <v>1426</v>
      </c>
      <c r="AX198" s="14">
        <f t="shared" si="2369"/>
        <v>313</v>
      </c>
      <c r="AY198" s="1">
        <f t="shared" si="2369"/>
        <v>345</v>
      </c>
      <c r="AZ198" s="14">
        <f t="shared" si="2369"/>
        <v>910</v>
      </c>
      <c r="BA198" s="1">
        <f t="shared" si="2369"/>
        <v>1580</v>
      </c>
      <c r="BB198" s="14">
        <f t="shared" si="2369"/>
        <v>1163</v>
      </c>
      <c r="BC198" s="1">
        <f t="shared" si="2369"/>
        <v>620</v>
      </c>
      <c r="BD198" s="14">
        <f t="shared" si="2369"/>
        <v>2773</v>
      </c>
      <c r="BE198" s="1">
        <f t="shared" si="2369"/>
        <v>2753</v>
      </c>
      <c r="BF198" s="153">
        <f t="shared" si="2369"/>
        <v>18599</v>
      </c>
      <c r="BG198" s="154">
        <f t="shared" si="2369"/>
        <v>17549</v>
      </c>
      <c r="BI198" s="131" t="s">
        <v>19</v>
      </c>
      <c r="BJ198" s="123">
        <f>B198/B219</f>
        <v>2.9532542048714631E-2</v>
      </c>
      <c r="BK198" s="124">
        <f t="shared" ref="BK198" si="2370">C198/C219</f>
        <v>3.3705892679501435E-2</v>
      </c>
      <c r="BL198" s="125">
        <f t="shared" ref="BL198" si="2371">D198/D219</f>
        <v>3.8956639566395661E-2</v>
      </c>
      <c r="BM198" s="126">
        <f t="shared" ref="BM198" si="2372">E198/E219</f>
        <v>4.0816326530612242E-2</v>
      </c>
      <c r="BN198" s="123">
        <f t="shared" ref="BN198" si="2373">F198/F219</f>
        <v>5.6284054847015146E-2</v>
      </c>
      <c r="BO198" s="124">
        <f t="shared" ref="BO198" si="2374">G198/G219</f>
        <v>4.9703371436839817E-2</v>
      </c>
      <c r="BP198" s="125">
        <f t="shared" ref="BP198" si="2375">H198/H219</f>
        <v>3.5722906106685978E-2</v>
      </c>
      <c r="BQ198" s="126">
        <f t="shared" ref="BQ198" si="2376">I198/I219</f>
        <v>3.9601511993499844E-2</v>
      </c>
      <c r="BR198" s="123">
        <f t="shared" ref="BR198" si="2377">J198/J219</f>
        <v>2.5174283501161888E-2</v>
      </c>
      <c r="BS198" s="124">
        <f t="shared" ref="BS198" si="2378">K198/K219</f>
        <v>3.9653929343907712E-2</v>
      </c>
      <c r="BT198" s="125">
        <f t="shared" ref="BT198" si="2379">L198/L219</f>
        <v>3.5647668393782382E-2</v>
      </c>
      <c r="BU198" s="123">
        <f t="shared" ref="BU198" si="2380">M198/M219</f>
        <v>3.8715681712424385E-2</v>
      </c>
      <c r="BV198" s="127">
        <f t="shared" ref="BV198" si="2381">N198/N219</f>
        <v>4.9817147501015846E-2</v>
      </c>
      <c r="BW198" s="128">
        <f t="shared" ref="BW198" si="2382">O198/O219</f>
        <v>4.2092872219516159E-2</v>
      </c>
      <c r="BX198" s="123">
        <f t="shared" ref="BX198" si="2383">P198/P219</f>
        <v>4.6073209907853581E-2</v>
      </c>
      <c r="BY198" s="124">
        <f t="shared" ref="BY198" si="2384">Q198/Q219</f>
        <v>4.2190842961061188E-2</v>
      </c>
      <c r="BZ198" s="125">
        <f t="shared" ref="BZ198" si="2385">R198/R219</f>
        <v>4.6360856269113147E-2</v>
      </c>
      <c r="CA198" s="126">
        <f t="shared" ref="CA198" si="2386">S198/S219</f>
        <v>3.0857917938284164E-2</v>
      </c>
      <c r="CB198" s="123">
        <f t="shared" ref="CB198" si="2387">T198/T219</f>
        <v>6.2111801242236024E-2</v>
      </c>
      <c r="CC198" s="124">
        <f t="shared" ref="CC198" si="2388">U198/U219</f>
        <v>8.9878202435951279E-2</v>
      </c>
      <c r="CD198" s="125">
        <f t="shared" ref="CD198" si="2389">V198/V219</f>
        <v>3.154429216752163E-2</v>
      </c>
      <c r="CE198" s="126">
        <f t="shared" ref="CE198" si="2390">W198/W219</f>
        <v>3.9170945046586803E-2</v>
      </c>
      <c r="CF198" s="123">
        <f t="shared" ref="CF198" si="2391">X198/X219</f>
        <v>5.7228272474909248E-2</v>
      </c>
      <c r="CG198" s="124">
        <f t="shared" ref="CG198" si="2392">Y198/Y219</f>
        <v>4.6589018302828619E-2</v>
      </c>
      <c r="CH198" s="125">
        <f t="shared" ref="CH198" si="2393">Z198/Z219</f>
        <v>3.4676600067727735E-2</v>
      </c>
      <c r="CI198" s="123">
        <f t="shared" ref="CI198" si="2394">AA198/AA219</f>
        <v>3.799727432020248E-2</v>
      </c>
      <c r="CJ198" s="129">
        <f t="shared" ref="CJ198" si="2395">AB198/AB219</f>
        <v>4.1217676705984821E-2</v>
      </c>
      <c r="CK198" s="130">
        <f t="shared" ref="CK198" si="2396">AC198/AC219</f>
        <v>4.0003627479222009E-2</v>
      </c>
    </row>
    <row r="199" spans="1:89" ht="13.5" thickTop="1" x14ac:dyDescent="0.2">
      <c r="A199" s="139" t="s">
        <v>20</v>
      </c>
      <c r="B199" s="174">
        <v>593</v>
      </c>
      <c r="C199" s="175">
        <v>570</v>
      </c>
      <c r="D199" s="176">
        <v>269</v>
      </c>
      <c r="E199" s="177">
        <v>245</v>
      </c>
      <c r="F199" s="174">
        <v>898</v>
      </c>
      <c r="G199" s="178">
        <v>727</v>
      </c>
      <c r="H199" s="176">
        <v>1180</v>
      </c>
      <c r="I199" s="177">
        <v>1190</v>
      </c>
      <c r="J199" s="174">
        <v>77</v>
      </c>
      <c r="K199" s="178">
        <v>134</v>
      </c>
      <c r="L199" s="176">
        <v>333</v>
      </c>
      <c r="M199" s="174">
        <v>519</v>
      </c>
      <c r="N199" s="179">
        <v>1295</v>
      </c>
      <c r="O199" s="180">
        <v>1168</v>
      </c>
      <c r="P199" s="174">
        <v>620</v>
      </c>
      <c r="Q199" s="178">
        <v>445</v>
      </c>
      <c r="R199" s="176">
        <v>879</v>
      </c>
      <c r="S199" s="177">
        <v>683</v>
      </c>
      <c r="T199" s="174">
        <v>192</v>
      </c>
      <c r="U199" s="178">
        <v>177</v>
      </c>
      <c r="V199" s="176">
        <v>459</v>
      </c>
      <c r="W199" s="177">
        <v>689</v>
      </c>
      <c r="X199" s="174">
        <v>560</v>
      </c>
      <c r="Y199" s="178">
        <v>305</v>
      </c>
      <c r="Z199" s="176">
        <v>1246</v>
      </c>
      <c r="AA199" s="174">
        <v>1211</v>
      </c>
      <c r="AB199" s="149">
        <f t="shared" si="2313"/>
        <v>8601</v>
      </c>
      <c r="AC199" s="150">
        <f t="shared" si="2314"/>
        <v>8063</v>
      </c>
      <c r="BI199" s="139" t="s">
        <v>20</v>
      </c>
      <c r="BJ199" s="123">
        <f>B199/B219</f>
        <v>3.3357709399786238E-2</v>
      </c>
      <c r="BK199" s="124">
        <f t="shared" ref="BK199" si="2397">C199/C219</f>
        <v>3.335478963075663E-2</v>
      </c>
      <c r="BL199" s="125">
        <f t="shared" ref="BL199" si="2398">D199/D219</f>
        <v>4.5562330623306231E-2</v>
      </c>
      <c r="BM199" s="126">
        <f t="shared" ref="BM199" si="2399">E199/E219</f>
        <v>3.875968992248062E-2</v>
      </c>
      <c r="BN199" s="123">
        <f t="shared" ref="BN199" si="2400">F199/F219</f>
        <v>5.376923537512724E-2</v>
      </c>
      <c r="BO199" s="124">
        <f t="shared" ref="BO199" si="2401">G199/G219</f>
        <v>5.2597308638402548E-2</v>
      </c>
      <c r="BP199" s="125">
        <f t="shared" ref="BP199" si="2402">H199/H219</f>
        <v>4.0688252129236921E-2</v>
      </c>
      <c r="BQ199" s="126">
        <f t="shared" ref="BQ199" si="2403">I199/I219</f>
        <v>4.2039071607729538E-2</v>
      </c>
      <c r="BR199" s="123">
        <f t="shared" ref="BR199" si="2404">J199/J219</f>
        <v>2.9821843532145623E-2</v>
      </c>
      <c r="BS199" s="124">
        <f t="shared" ref="BS199" si="2405">K199/K219</f>
        <v>4.830569574621485E-2</v>
      </c>
      <c r="BT199" s="125">
        <f t="shared" ref="BT199" si="2406">L199/L219</f>
        <v>3.4507772020725386E-2</v>
      </c>
      <c r="BU199" s="123">
        <f t="shared" ref="BU199" si="2407">M199/M219</f>
        <v>4.8301535597952534E-2</v>
      </c>
      <c r="BV199" s="127">
        <f t="shared" ref="BV199" si="2408">N199/N219</f>
        <v>5.2620885818772854E-2</v>
      </c>
      <c r="BW199" s="128">
        <f t="shared" ref="BW199" si="2409">O199/O219</f>
        <v>4.7410293878876443E-2</v>
      </c>
      <c r="BX199" s="123">
        <f t="shared" ref="BX199" si="2410">P199/P219</f>
        <v>5.2413559895172879E-2</v>
      </c>
      <c r="BY199" s="124">
        <f t="shared" ref="BY199" si="2411">Q199/Q219</f>
        <v>3.8083012409071457E-2</v>
      </c>
      <c r="BZ199" s="125">
        <f t="shared" ref="BZ199" si="2412">R199/R219</f>
        <v>5.3761467889908258E-2</v>
      </c>
      <c r="CA199" s="126">
        <f t="shared" ref="CA199" si="2413">S199/S219</f>
        <v>3.8600655589465356E-2</v>
      </c>
      <c r="CB199" s="123">
        <f t="shared" ref="CB199" si="2414">T199/T219</f>
        <v>9.9378881987577633E-2</v>
      </c>
      <c r="CC199" s="124">
        <f t="shared" ref="CC199" si="2415">U199/U219</f>
        <v>7.4338513229735406E-2</v>
      </c>
      <c r="CD199" s="125">
        <f t="shared" ref="CD199" si="2416">V199/V219</f>
        <v>3.5142791516729194E-2</v>
      </c>
      <c r="CE199" s="126">
        <f t="shared" ref="CE199" si="2417">W199/W219</f>
        <v>4.367116688850859E-2</v>
      </c>
      <c r="CF199" s="123">
        <f t="shared" ref="CF199" si="2418">X199/X219</f>
        <v>5.9790732436472344E-2</v>
      </c>
      <c r="CG199" s="124">
        <f t="shared" ref="CG199" si="2419">Y199/Y219</f>
        <v>5.6387502310963213E-2</v>
      </c>
      <c r="CH199" s="125">
        <f t="shared" ref="CH199" si="2420">Z199/Z219</f>
        <v>4.2194378598035896E-2</v>
      </c>
      <c r="CI199" s="123">
        <f t="shared" ref="CI199" si="2421">AA199/AA219</f>
        <v>3.9295217080926731E-2</v>
      </c>
      <c r="CJ199" s="129">
        <f t="shared" ref="CJ199" si="2422">AB199/AB219</f>
        <v>4.567880909008832E-2</v>
      </c>
      <c r="CK199" s="130">
        <f t="shared" ref="CK199" si="2423">AC199/AC219</f>
        <v>4.3012301422185234E-2</v>
      </c>
    </row>
    <row r="200" spans="1:89" ht="13.5" thickBot="1" x14ac:dyDescent="0.25">
      <c r="A200" s="131" t="s">
        <v>21</v>
      </c>
      <c r="B200" s="167">
        <v>780</v>
      </c>
      <c r="C200" s="168">
        <v>712</v>
      </c>
      <c r="D200" s="169">
        <v>295</v>
      </c>
      <c r="E200" s="170">
        <v>339</v>
      </c>
      <c r="F200" s="167">
        <v>1212</v>
      </c>
      <c r="G200" s="171">
        <v>657</v>
      </c>
      <c r="H200" s="169">
        <v>1507</v>
      </c>
      <c r="I200" s="170">
        <v>1174</v>
      </c>
      <c r="J200" s="167">
        <v>100</v>
      </c>
      <c r="K200" s="171">
        <v>224</v>
      </c>
      <c r="L200" s="169">
        <v>338</v>
      </c>
      <c r="M200" s="167">
        <v>730</v>
      </c>
      <c r="N200" s="172">
        <v>1322</v>
      </c>
      <c r="O200" s="173">
        <v>1454</v>
      </c>
      <c r="P200" s="167">
        <v>710</v>
      </c>
      <c r="Q200" s="171">
        <v>537</v>
      </c>
      <c r="R200" s="169">
        <v>1032</v>
      </c>
      <c r="S200" s="170">
        <v>743</v>
      </c>
      <c r="T200" s="167">
        <v>121</v>
      </c>
      <c r="U200" s="171">
        <v>168</v>
      </c>
      <c r="V200" s="169">
        <v>451</v>
      </c>
      <c r="W200" s="170">
        <v>891</v>
      </c>
      <c r="X200" s="167">
        <v>603</v>
      </c>
      <c r="Y200" s="171">
        <v>315</v>
      </c>
      <c r="Z200" s="169">
        <v>1527</v>
      </c>
      <c r="AA200" s="167">
        <v>1542</v>
      </c>
      <c r="AB200" s="149">
        <f t="shared" si="2313"/>
        <v>9998</v>
      </c>
      <c r="AC200" s="150">
        <f t="shared" si="2314"/>
        <v>9486</v>
      </c>
      <c r="AE200" t="s">
        <v>85</v>
      </c>
      <c r="BI200" s="131" t="s">
        <v>21</v>
      </c>
      <c r="BJ200" s="123">
        <f>B200/B219</f>
        <v>4.3876919615233163E-2</v>
      </c>
      <c r="BK200" s="124">
        <f t="shared" ref="BK200" si="2424">C200/C219</f>
        <v>4.1664228451050382E-2</v>
      </c>
      <c r="BL200" s="125">
        <f t="shared" ref="BL200" si="2425">D200/D219</f>
        <v>4.9966124661246614E-2</v>
      </c>
      <c r="BM200" s="126">
        <f t="shared" ref="BM200" si="2426">E200/E219</f>
        <v>5.3630754627432366E-2</v>
      </c>
      <c r="BN200" s="123">
        <f t="shared" ref="BN200" si="2427">F200/F219</f>
        <v>7.2570504760193999E-2</v>
      </c>
      <c r="BO200" s="124">
        <f t="shared" ref="BO200" si="2428">G200/G219</f>
        <v>4.7532918535667774E-2</v>
      </c>
      <c r="BP200" s="125">
        <f t="shared" ref="BP200" si="2429">H200/H219</f>
        <v>5.1963725388779698E-2</v>
      </c>
      <c r="BQ200" s="126">
        <f t="shared" ref="BQ200" si="2430">I200/I219</f>
        <v>4.1473840392835692E-2</v>
      </c>
      <c r="BR200" s="123">
        <f t="shared" ref="BR200" si="2431">J200/J219</f>
        <v>3.8729666924864445E-2</v>
      </c>
      <c r="BS200" s="124">
        <f t="shared" ref="BS200" si="2432">K200/K219</f>
        <v>8.0749819754866614E-2</v>
      </c>
      <c r="BT200" s="125">
        <f t="shared" ref="BT200" si="2433">L200/L219</f>
        <v>3.5025906735751296E-2</v>
      </c>
      <c r="BU200" s="123">
        <f t="shared" ref="BU200" si="2434">M200/M219</f>
        <v>6.7938576081898558E-2</v>
      </c>
      <c r="BV200" s="127">
        <f t="shared" ref="BV200" si="2435">N200/N219</f>
        <v>5.3718000812677774E-2</v>
      </c>
      <c r="BW200" s="128">
        <f t="shared" ref="BW200" si="2436">O200/O219</f>
        <v>5.9019321318395844E-2</v>
      </c>
      <c r="BX200" s="123">
        <f t="shared" ref="BX200" si="2437">P200/P219</f>
        <v>6.0021979879956042E-2</v>
      </c>
      <c r="BY200" s="124">
        <f t="shared" ref="BY200" si="2438">Q200/Q219</f>
        <v>4.595635430038511E-2</v>
      </c>
      <c r="BZ200" s="125">
        <f t="shared" ref="BZ200" si="2439">R200/R219</f>
        <v>6.3119266055045878E-2</v>
      </c>
      <c r="CA200" s="126">
        <f t="shared" ref="CA200" si="2440">S200/S219</f>
        <v>4.1991635582683394E-2</v>
      </c>
      <c r="CB200" s="123">
        <f t="shared" ref="CB200" si="2441">T200/T219</f>
        <v>6.2629399585921328E-2</v>
      </c>
      <c r="CC200" s="124">
        <f t="shared" ref="CC200" si="2442">U200/U219</f>
        <v>7.055858882822344E-2</v>
      </c>
      <c r="CD200" s="125">
        <f t="shared" ref="CD200" si="2443">V200/V219</f>
        <v>3.45302809892045E-2</v>
      </c>
      <c r="CE200" s="126">
        <f t="shared" ref="CE200" si="2444">W200/W219</f>
        <v>5.6474614945807189E-2</v>
      </c>
      <c r="CF200" s="123">
        <f t="shared" ref="CF200" si="2445">X200/X219</f>
        <v>6.4381806534272903E-2</v>
      </c>
      <c r="CG200" s="124">
        <f t="shared" ref="CG200" si="2446">Y200/Y219</f>
        <v>5.8236272878535771E-2</v>
      </c>
      <c r="CH200" s="125">
        <f t="shared" ref="CH200" si="2447">Z200/Z219</f>
        <v>5.1710125296308841E-2</v>
      </c>
      <c r="CI200" s="123">
        <f t="shared" ref="CI200" si="2448">AA200/AA219</f>
        <v>5.0035693425919917E-2</v>
      </c>
      <c r="CJ200" s="129">
        <f t="shared" ref="CJ200" si="2449">AB200/AB219</f>
        <v>5.3098097114603303E-2</v>
      </c>
      <c r="CK200" s="130">
        <f t="shared" ref="CK200" si="2450">AC200/AC219</f>
        <v>5.0603335147072943E-2</v>
      </c>
    </row>
    <row r="201" spans="1:89" ht="14.25" thickTop="1" thickBot="1" x14ac:dyDescent="0.25">
      <c r="A201" s="139" t="s">
        <v>22</v>
      </c>
      <c r="B201" s="174">
        <v>984</v>
      </c>
      <c r="C201" s="175">
        <v>814</v>
      </c>
      <c r="D201" s="176">
        <v>397</v>
      </c>
      <c r="E201" s="177">
        <v>316</v>
      </c>
      <c r="F201" s="174">
        <v>1275</v>
      </c>
      <c r="G201" s="178">
        <v>600</v>
      </c>
      <c r="H201" s="176">
        <v>1801</v>
      </c>
      <c r="I201" s="177">
        <v>1618</v>
      </c>
      <c r="J201" s="174">
        <v>126</v>
      </c>
      <c r="K201" s="178">
        <v>388</v>
      </c>
      <c r="L201" s="176">
        <v>322</v>
      </c>
      <c r="M201" s="174">
        <v>977</v>
      </c>
      <c r="N201" s="179">
        <v>1272</v>
      </c>
      <c r="O201" s="180">
        <v>1756</v>
      </c>
      <c r="P201" s="174">
        <v>817</v>
      </c>
      <c r="Q201" s="178">
        <v>456</v>
      </c>
      <c r="R201" s="176">
        <v>1214</v>
      </c>
      <c r="S201" s="177">
        <v>826</v>
      </c>
      <c r="T201" s="174">
        <v>106</v>
      </c>
      <c r="U201" s="178">
        <v>126</v>
      </c>
      <c r="V201" s="176">
        <v>438</v>
      </c>
      <c r="W201" s="177">
        <v>1256</v>
      </c>
      <c r="X201" s="174">
        <v>698</v>
      </c>
      <c r="Y201" s="178">
        <v>291</v>
      </c>
      <c r="Z201" s="176">
        <v>1665</v>
      </c>
      <c r="AA201" s="174">
        <v>1725</v>
      </c>
      <c r="AB201" s="149">
        <f t="shared" si="2313"/>
        <v>11115</v>
      </c>
      <c r="AC201" s="150">
        <f t="shared" si="2314"/>
        <v>11149</v>
      </c>
      <c r="AE201" s="275" t="s">
        <v>0</v>
      </c>
      <c r="AF201" s="269" t="s">
        <v>1</v>
      </c>
      <c r="AG201" s="270"/>
      <c r="AH201" s="269" t="s">
        <v>2</v>
      </c>
      <c r="AI201" s="270"/>
      <c r="AJ201" s="269" t="s">
        <v>3</v>
      </c>
      <c r="AK201" s="270"/>
      <c r="AL201" s="269" t="s">
        <v>4</v>
      </c>
      <c r="AM201" s="270"/>
      <c r="AN201" s="269" t="s">
        <v>5</v>
      </c>
      <c r="AO201" s="270"/>
      <c r="AP201" s="269" t="s">
        <v>6</v>
      </c>
      <c r="AQ201" s="270"/>
      <c r="AR201" s="269" t="s">
        <v>7</v>
      </c>
      <c r="AS201" s="270"/>
      <c r="AT201" s="269" t="s">
        <v>8</v>
      </c>
      <c r="AU201" s="270"/>
      <c r="AV201" s="269" t="s">
        <v>9</v>
      </c>
      <c r="AW201" s="270"/>
      <c r="AX201" s="269" t="s">
        <v>10</v>
      </c>
      <c r="AY201" s="270"/>
      <c r="AZ201" s="269" t="s">
        <v>11</v>
      </c>
      <c r="BA201" s="270"/>
      <c r="BB201" s="269" t="s">
        <v>12</v>
      </c>
      <c r="BC201" s="270"/>
      <c r="BD201" s="271" t="s">
        <v>40</v>
      </c>
      <c r="BE201" s="272"/>
      <c r="BF201" s="273" t="s">
        <v>41</v>
      </c>
      <c r="BG201" s="274"/>
      <c r="BI201" s="139" t="s">
        <v>22</v>
      </c>
      <c r="BJ201" s="123">
        <f>B201/B219</f>
        <v>5.5352421668447997E-2</v>
      </c>
      <c r="BK201" s="124">
        <f t="shared" ref="BK201" si="2451">C201/C219</f>
        <v>4.7632980279712092E-2</v>
      </c>
      <c r="BL201" s="125">
        <f t="shared" ref="BL201" si="2452">D201/D219</f>
        <v>6.7242547425474253E-2</v>
      </c>
      <c r="BM201" s="126">
        <f t="shared" ref="BM201" si="2453">E201/E219</f>
        <v>4.9992089859199493E-2</v>
      </c>
      <c r="BN201" s="123">
        <f t="shared" ref="BN201" si="2454">F201/F219</f>
        <v>7.6342733968025864E-2</v>
      </c>
      <c r="BO201" s="124">
        <f t="shared" ref="BO201" si="2455">G201/G219</f>
        <v>4.3409058023440888E-2</v>
      </c>
      <c r="BP201" s="125">
        <f t="shared" ref="BP201" si="2456">H201/H219</f>
        <v>6.2101306851487882E-2</v>
      </c>
      <c r="BQ201" s="126">
        <f t="shared" ref="BQ201" si="2457">I201/I219</f>
        <v>5.7159006606139824E-2</v>
      </c>
      <c r="BR201" s="123">
        <f t="shared" ref="BR201" si="2458">J201/J219</f>
        <v>4.8799380325329204E-2</v>
      </c>
      <c r="BS201" s="124">
        <f t="shared" ref="BS201" si="2459">K201/K219</f>
        <v>0.13987022350396539</v>
      </c>
      <c r="BT201" s="125">
        <f t="shared" ref="BT201" si="2460">L201/L219</f>
        <v>3.3367875647668396E-2</v>
      </c>
      <c r="BU201" s="123">
        <f t="shared" ref="BU201" si="2461">M201/M219</f>
        <v>9.0926012098650533E-2</v>
      </c>
      <c r="BV201" s="127">
        <f t="shared" ref="BV201" si="2462">N201/N219</f>
        <v>5.168630637952052E-2</v>
      </c>
      <c r="BW201" s="128">
        <f t="shared" ref="BW201" si="2463">O201/O219</f>
        <v>7.1277804838447797E-2</v>
      </c>
      <c r="BX201" s="123">
        <f t="shared" ref="BX201" si="2464">P201/P219</f>
        <v>6.9067545861864907E-2</v>
      </c>
      <c r="BY201" s="124">
        <f t="shared" ref="BY201" si="2465">Q201/Q219</f>
        <v>3.9024390243902439E-2</v>
      </c>
      <c r="BZ201" s="125">
        <f t="shared" ref="BZ201" si="2466">R201/R219</f>
        <v>7.4250764525993884E-2</v>
      </c>
      <c r="CA201" s="126">
        <f t="shared" ref="CA201" si="2467">S201/S219</f>
        <v>4.668249123996835E-2</v>
      </c>
      <c r="CB201" s="123">
        <f t="shared" ref="CB201" si="2468">T201/T219</f>
        <v>5.4865424430641824E-2</v>
      </c>
      <c r="CC201" s="124">
        <f t="shared" ref="CC201" si="2469">U201/U219</f>
        <v>5.291894162116758E-2</v>
      </c>
      <c r="CD201" s="125">
        <f t="shared" ref="CD201" si="2470">V201/V219</f>
        <v>3.3534951381976881E-2</v>
      </c>
      <c r="CE201" s="126">
        <f t="shared" ref="CE201" si="2471">W201/W219</f>
        <v>7.960955821765861E-2</v>
      </c>
      <c r="CF201" s="123">
        <f t="shared" ref="CF201" si="2472">X201/X219</f>
        <v>7.4524877215460181E-2</v>
      </c>
      <c r="CG201" s="124">
        <f t="shared" ref="CG201" si="2473">Y201/Y219</f>
        <v>5.379922351636162E-2</v>
      </c>
      <c r="CH201" s="125">
        <f t="shared" ref="CH201" si="2474">Z201/Z219</f>
        <v>5.6383338977311209E-2</v>
      </c>
      <c r="CI201" s="123">
        <f t="shared" ref="CI201" si="2475">AA201/AA219</f>
        <v>5.5973781556233372E-2</v>
      </c>
      <c r="CJ201" s="129">
        <f t="shared" ref="CJ201" si="2476">AB201/AB219</f>
        <v>5.9030341011083787E-2</v>
      </c>
      <c r="CK201" s="130">
        <f t="shared" ref="CK201" si="2477">AC201/AC219</f>
        <v>5.9474655656200325E-2</v>
      </c>
    </row>
    <row r="202" spans="1:89" ht="15" thickTop="1" thickBot="1" x14ac:dyDescent="0.3">
      <c r="A202" s="131" t="s">
        <v>23</v>
      </c>
      <c r="B202" s="167">
        <v>883</v>
      </c>
      <c r="C202" s="168">
        <v>1094</v>
      </c>
      <c r="D202" s="169">
        <v>369</v>
      </c>
      <c r="E202" s="170">
        <v>346</v>
      </c>
      <c r="F202" s="167">
        <v>1075</v>
      </c>
      <c r="G202" s="171">
        <v>506</v>
      </c>
      <c r="H202" s="169">
        <v>1746</v>
      </c>
      <c r="I202" s="170">
        <v>1253</v>
      </c>
      <c r="J202" s="167">
        <v>81</v>
      </c>
      <c r="K202" s="171">
        <v>251</v>
      </c>
      <c r="L202" s="169">
        <v>279</v>
      </c>
      <c r="M202" s="167">
        <v>862</v>
      </c>
      <c r="N202" s="172">
        <v>1325</v>
      </c>
      <c r="O202" s="173">
        <v>1471</v>
      </c>
      <c r="P202" s="167">
        <v>859</v>
      </c>
      <c r="Q202" s="171">
        <v>468</v>
      </c>
      <c r="R202" s="169">
        <v>1210</v>
      </c>
      <c r="S202" s="170">
        <v>725</v>
      </c>
      <c r="T202" s="167">
        <v>119</v>
      </c>
      <c r="U202" s="171">
        <v>108</v>
      </c>
      <c r="V202" s="169">
        <v>398</v>
      </c>
      <c r="W202" s="170">
        <v>1191</v>
      </c>
      <c r="X202" s="167">
        <v>578</v>
      </c>
      <c r="Y202" s="171">
        <v>204</v>
      </c>
      <c r="Z202" s="169">
        <v>1817</v>
      </c>
      <c r="AA202" s="167">
        <v>1948</v>
      </c>
      <c r="AB202" s="149">
        <f t="shared" si="2313"/>
        <v>10739</v>
      </c>
      <c r="AC202" s="150">
        <f t="shared" si="2314"/>
        <v>10427</v>
      </c>
      <c r="AE202" s="276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4.9670923102885754E-2</v>
      </c>
      <c r="BK202" s="124">
        <f t="shared" ref="BK202" si="2478">C202/C219</f>
        <v>6.4017789221136406E-2</v>
      </c>
      <c r="BL202" s="125">
        <f t="shared" ref="BL202" si="2479">D202/D219</f>
        <v>6.25E-2</v>
      </c>
      <c r="BM202" s="126">
        <f t="shared" ref="BM202" si="2480">E202/E219</f>
        <v>5.4738174339503246E-2</v>
      </c>
      <c r="BN202" s="123">
        <f t="shared" ref="BN202" si="2481">F202/F219</f>
        <v>6.4367403149512004E-2</v>
      </c>
      <c r="BO202" s="124">
        <f t="shared" ref="BO202" si="2482">G202/G219</f>
        <v>3.6608305599768486E-2</v>
      </c>
      <c r="BP202" s="125">
        <f t="shared" ref="BP202" si="2483">H202/H219</f>
        <v>6.0204820523430229E-2</v>
      </c>
      <c r="BQ202" s="126">
        <f t="shared" ref="BQ202" si="2484">I202/I219</f>
        <v>4.426466951637404E-2</v>
      </c>
      <c r="BR202" s="123">
        <f t="shared" ref="BR202" si="2485">J202/J219</f>
        <v>3.1371030209140199E-2</v>
      </c>
      <c r="BS202" s="124">
        <f t="shared" ref="BS202" si="2486">K202/K219</f>
        <v>9.0483056957462143E-2</v>
      </c>
      <c r="BT202" s="125">
        <f t="shared" ref="BT202" si="2487">L202/L219</f>
        <v>2.8911917098445594E-2</v>
      </c>
      <c r="BU202" s="123">
        <f t="shared" ref="BU202" si="2488">M202/M219</f>
        <v>8.0223359702187066E-2</v>
      </c>
      <c r="BV202" s="127">
        <f t="shared" ref="BV202" si="2489">N202/N219</f>
        <v>5.3839902478667205E-2</v>
      </c>
      <c r="BW202" s="128">
        <f t="shared" ref="BW202" si="2490">O202/O219</f>
        <v>5.9709368403961682E-2</v>
      </c>
      <c r="BX202" s="123">
        <f t="shared" ref="BX202" si="2491">P202/P219</f>
        <v>7.2618141854763715E-2</v>
      </c>
      <c r="BY202" s="124">
        <f t="shared" ref="BY202" si="2492">Q202/Q219</f>
        <v>4.0051347881899874E-2</v>
      </c>
      <c r="BZ202" s="125">
        <f t="shared" ref="BZ202" si="2493">R202/R219</f>
        <v>7.400611620795107E-2</v>
      </c>
      <c r="CA202" s="126">
        <f t="shared" ref="CA202" si="2494">S202/S219</f>
        <v>4.0974341584717987E-2</v>
      </c>
      <c r="CB202" s="123">
        <f t="shared" ref="CB202" si="2495">T202/T219</f>
        <v>6.1594202898550728E-2</v>
      </c>
      <c r="CC202" s="124">
        <f t="shared" ref="CC202" si="2496">U202/U219</f>
        <v>4.535909281814364E-2</v>
      </c>
      <c r="CD202" s="125">
        <f t="shared" ref="CD202" si="2497">V202/V219</f>
        <v>3.0472398744353417E-2</v>
      </c>
      <c r="CE202" s="126">
        <f t="shared" ref="CE202" si="2498">W202/W219</f>
        <v>7.5489636813082336E-2</v>
      </c>
      <c r="CF202" s="123">
        <f t="shared" ref="CF202" si="2499">X202/X219</f>
        <v>6.1712577407644673E-2</v>
      </c>
      <c r="CG202" s="124">
        <f t="shared" ref="CG202" si="2500">Y202/Y219</f>
        <v>3.7714919578480312E-2</v>
      </c>
      <c r="CH202" s="125">
        <f t="shared" ref="CH202" si="2501">Z202/Z219</f>
        <v>6.1530646799864544E-2</v>
      </c>
      <c r="CI202" s="123">
        <f t="shared" ref="CI202" si="2502">AA202/AA219</f>
        <v>6.3209812447271072E-2</v>
      </c>
      <c r="CJ202" s="129">
        <f t="shared" ref="CJ202" si="2503">AB202/AB219</f>
        <v>5.7033453182008892E-2</v>
      </c>
      <c r="CK202" s="130">
        <f t="shared" ref="CK202" si="2504">AC202/AC219</f>
        <v>5.5623126246945979E-2</v>
      </c>
    </row>
    <row r="203" spans="1:89" ht="13.5" thickTop="1" x14ac:dyDescent="0.2">
      <c r="A203" s="139" t="s">
        <v>24</v>
      </c>
      <c r="B203" s="181">
        <v>1193</v>
      </c>
      <c r="C203" s="175">
        <v>1175</v>
      </c>
      <c r="D203" s="176">
        <v>566</v>
      </c>
      <c r="E203" s="177">
        <v>360</v>
      </c>
      <c r="F203" s="174">
        <v>1376</v>
      </c>
      <c r="G203" s="178">
        <v>623</v>
      </c>
      <c r="H203" s="176">
        <v>2261</v>
      </c>
      <c r="I203" s="177">
        <v>1649</v>
      </c>
      <c r="J203" s="174">
        <v>137</v>
      </c>
      <c r="K203" s="178">
        <v>232</v>
      </c>
      <c r="L203" s="176">
        <v>332</v>
      </c>
      <c r="M203" s="174">
        <v>979</v>
      </c>
      <c r="N203" s="179">
        <v>1347</v>
      </c>
      <c r="O203" s="182">
        <v>1812</v>
      </c>
      <c r="P203" s="174">
        <v>898</v>
      </c>
      <c r="Q203" s="178">
        <v>493</v>
      </c>
      <c r="R203" s="176">
        <v>1240</v>
      </c>
      <c r="S203" s="177">
        <v>927</v>
      </c>
      <c r="T203" s="174">
        <v>80</v>
      </c>
      <c r="U203" s="178">
        <v>120</v>
      </c>
      <c r="V203" s="176">
        <v>574</v>
      </c>
      <c r="W203" s="183">
        <v>1240</v>
      </c>
      <c r="X203" s="174">
        <v>618</v>
      </c>
      <c r="Y203" s="178">
        <v>238</v>
      </c>
      <c r="Z203" s="176">
        <v>1950</v>
      </c>
      <c r="AA203" s="174">
        <v>2235</v>
      </c>
      <c r="AB203" s="149">
        <f t="shared" si="2313"/>
        <v>12572</v>
      </c>
      <c r="AC203" s="150">
        <f t="shared" si="2314"/>
        <v>12083</v>
      </c>
      <c r="AE203" s="224" t="str">
        <f>$AE$17</f>
        <v>17:00 - 17:59</v>
      </c>
      <c r="AF203" s="120">
        <f t="shared" ref="AF203:AU204" si="2505">SUMIF($A$9:$A$32,$AE203,B$195:B$218)</f>
        <v>1587</v>
      </c>
      <c r="AG203" s="164">
        <f t="shared" si="2505"/>
        <v>1417</v>
      </c>
      <c r="AH203" s="121">
        <f t="shared" si="2505"/>
        <v>383</v>
      </c>
      <c r="AI203" s="159">
        <f t="shared" si="2505"/>
        <v>430</v>
      </c>
      <c r="AJ203" s="120">
        <f t="shared" si="2505"/>
        <v>925</v>
      </c>
      <c r="AK203" s="122">
        <f t="shared" si="2505"/>
        <v>1027</v>
      </c>
      <c r="AL203" s="121">
        <f t="shared" si="2505"/>
        <v>2084</v>
      </c>
      <c r="AM203" s="159">
        <f t="shared" si="2505"/>
        <v>2256</v>
      </c>
      <c r="AN203" s="120">
        <f t="shared" si="2505"/>
        <v>168</v>
      </c>
      <c r="AO203" s="122">
        <f t="shared" si="2505"/>
        <v>162</v>
      </c>
      <c r="AP203" s="121">
        <f t="shared" si="2505"/>
        <v>895</v>
      </c>
      <c r="AQ203" s="120">
        <f t="shared" si="2505"/>
        <v>574</v>
      </c>
      <c r="AR203" s="158">
        <f t="shared" si="2505"/>
        <v>1751</v>
      </c>
      <c r="AS203" s="160">
        <f t="shared" si="2505"/>
        <v>1726</v>
      </c>
      <c r="AT203" s="120">
        <f t="shared" si="2505"/>
        <v>824</v>
      </c>
      <c r="AU203" s="122">
        <f t="shared" si="2505"/>
        <v>1054</v>
      </c>
      <c r="AV203" s="121">
        <f t="shared" ref="AP203:BE204" si="2506">SUMIF($A$9:$A$32,$AE203,R$195:R$218)</f>
        <v>1030</v>
      </c>
      <c r="AW203" s="159">
        <f t="shared" si="2506"/>
        <v>1569</v>
      </c>
      <c r="AX203" s="120">
        <f t="shared" si="2506"/>
        <v>144</v>
      </c>
      <c r="AY203" s="122">
        <f t="shared" si="2506"/>
        <v>164</v>
      </c>
      <c r="AZ203" s="121">
        <f t="shared" si="2506"/>
        <v>1037</v>
      </c>
      <c r="BA203" s="159">
        <f t="shared" si="2506"/>
        <v>1130</v>
      </c>
      <c r="BB203" s="120">
        <f t="shared" si="2506"/>
        <v>683</v>
      </c>
      <c r="BC203" s="122">
        <f t="shared" si="2506"/>
        <v>458</v>
      </c>
      <c r="BD203" s="21">
        <f t="shared" si="2506"/>
        <v>2432</v>
      </c>
      <c r="BE203" s="163">
        <f t="shared" si="2506"/>
        <v>2036</v>
      </c>
      <c r="BF203" s="149">
        <f>AF203+AH203+AJ203+AL203+AN203+AP203+AR203+AT203+AV203+AX203+AZ203+BB203+BD203</f>
        <v>13943</v>
      </c>
      <c r="BG203" s="150">
        <f>AG203+AI203+AK203+AM203+AO203+AQ203+AS203+AU203+AW203+AY203+BA203+BC203+BE203</f>
        <v>14003</v>
      </c>
      <c r="BI203" s="139" t="s">
        <v>24</v>
      </c>
      <c r="BJ203" s="123">
        <f>B203/B219</f>
        <v>6.7109186026888673E-2</v>
      </c>
      <c r="BK203" s="124">
        <f t="shared" ref="BK203" si="2507">C203/C219</f>
        <v>6.8757680379191291E-2</v>
      </c>
      <c r="BL203" s="125">
        <f t="shared" ref="BL203" si="2508">D203/D219</f>
        <v>9.5867208672086715E-2</v>
      </c>
      <c r="BM203" s="126">
        <f t="shared" ref="BM203" si="2509">E203/E219</f>
        <v>5.6953013763644991E-2</v>
      </c>
      <c r="BN203" s="123">
        <f t="shared" ref="BN203" si="2510">F203/F219</f>
        <v>8.2390276031375373E-2</v>
      </c>
      <c r="BO203" s="124">
        <f t="shared" ref="BO203" si="2511">G203/G219</f>
        <v>4.5073071914339458E-2</v>
      </c>
      <c r="BP203" s="125">
        <f t="shared" ref="BP203" si="2512">H203/H219</f>
        <v>7.7962828867970069E-2</v>
      </c>
      <c r="BQ203" s="126">
        <f t="shared" ref="BQ203" si="2513">I203/I219</f>
        <v>5.8254142084996643E-2</v>
      </c>
      <c r="BR203" s="123">
        <f t="shared" ref="BR203" si="2514">J203/J219</f>
        <v>5.3059643687064291E-2</v>
      </c>
      <c r="BS203" s="124">
        <f t="shared" ref="BS203" si="2515">K203/K219</f>
        <v>8.3633741888968993E-2</v>
      </c>
      <c r="BT203" s="125">
        <f t="shared" ref="BT203" si="2516">L203/L219</f>
        <v>3.4404145077720209E-2</v>
      </c>
      <c r="BU203" s="123">
        <f t="shared" ref="BU203" si="2517">M203/M219</f>
        <v>9.111214518380642E-2</v>
      </c>
      <c r="BV203" s="127">
        <f t="shared" ref="BV203" si="2518">N203/N219</f>
        <v>5.4733848029256398E-2</v>
      </c>
      <c r="BW203" s="128">
        <f t="shared" ref="BW203" si="2519">O203/O219</f>
        <v>7.3550901120311735E-2</v>
      </c>
      <c r="BX203" s="123">
        <f t="shared" ref="BX203" si="2520">P203/P219</f>
        <v>7.5915123848169758E-2</v>
      </c>
      <c r="BY203" s="124">
        <f t="shared" ref="BY203" si="2521">Q203/Q219</f>
        <v>4.2190842961061188E-2</v>
      </c>
      <c r="BZ203" s="125">
        <f t="shared" ref="BZ203" si="2522">R203/R219</f>
        <v>7.5840978593272171E-2</v>
      </c>
      <c r="CA203" s="126">
        <f t="shared" ref="CA203" si="2523">S203/S219</f>
        <v>5.2390640895218721E-2</v>
      </c>
      <c r="CB203" s="123">
        <f t="shared" ref="CB203" si="2524">T203/T219</f>
        <v>4.1407867494824016E-2</v>
      </c>
      <c r="CC203" s="124">
        <f t="shared" ref="CC203" si="2525">U203/U219</f>
        <v>5.03989920201596E-2</v>
      </c>
      <c r="CD203" s="125">
        <f t="shared" ref="CD203" si="2526">V203/V219</f>
        <v>4.3947630349896641E-2</v>
      </c>
      <c r="CE203" s="126">
        <f t="shared" ref="CE203" si="2527">W203/W219</f>
        <v>7.8595423718070614E-2</v>
      </c>
      <c r="CF203" s="123">
        <f t="shared" ref="CF203" si="2528">X203/X219</f>
        <v>6.5983344010249842E-2</v>
      </c>
      <c r="CG203" s="124">
        <f t="shared" ref="CG203" si="2529">Y203/Y219</f>
        <v>4.4000739508227027E-2</v>
      </c>
      <c r="CH203" s="125">
        <f t="shared" ref="CH203" si="2530">Z203/Z219</f>
        <v>6.603454114459871E-2</v>
      </c>
      <c r="CI203" s="123">
        <f t="shared" ref="CI203" si="2531">AA203/AA219</f>
        <v>7.2522551755467582E-2</v>
      </c>
      <c r="CJ203" s="129">
        <f t="shared" ref="CJ203" si="2532">AB203/AB219</f>
        <v>6.6768281348749028E-2</v>
      </c>
      <c r="CK203" s="130">
        <f t="shared" ref="CK203" si="2533">AC203/AC219</f>
        <v>6.445710505819971E-2</v>
      </c>
    </row>
    <row r="204" spans="1:89" x14ac:dyDescent="0.2">
      <c r="A204" s="131" t="s">
        <v>25</v>
      </c>
      <c r="B204" s="184">
        <v>1203</v>
      </c>
      <c r="C204" s="168">
        <v>1278</v>
      </c>
      <c r="D204" s="169">
        <v>411</v>
      </c>
      <c r="E204" s="170">
        <v>317</v>
      </c>
      <c r="F204" s="167">
        <v>1238</v>
      </c>
      <c r="G204" s="171">
        <v>599</v>
      </c>
      <c r="H204" s="169">
        <v>2122</v>
      </c>
      <c r="I204" s="170">
        <v>1724</v>
      </c>
      <c r="J204" s="167">
        <v>167</v>
      </c>
      <c r="K204" s="168">
        <v>161</v>
      </c>
      <c r="L204" s="169">
        <v>398</v>
      </c>
      <c r="M204" s="167">
        <v>1059</v>
      </c>
      <c r="N204" s="172">
        <v>1454</v>
      </c>
      <c r="O204" s="185">
        <v>1643</v>
      </c>
      <c r="P204" s="167">
        <v>885</v>
      </c>
      <c r="Q204" s="168">
        <v>578</v>
      </c>
      <c r="R204" s="169">
        <v>1213</v>
      </c>
      <c r="S204" s="170">
        <v>1063</v>
      </c>
      <c r="T204" s="176">
        <v>78</v>
      </c>
      <c r="U204" s="167">
        <v>126</v>
      </c>
      <c r="V204" s="169">
        <v>611</v>
      </c>
      <c r="W204" s="186">
        <v>1244</v>
      </c>
      <c r="X204" s="167">
        <v>635</v>
      </c>
      <c r="Y204" s="171">
        <v>330</v>
      </c>
      <c r="Z204" s="169">
        <v>1920</v>
      </c>
      <c r="AA204" s="167">
        <v>2185</v>
      </c>
      <c r="AB204" s="149">
        <f t="shared" si="2313"/>
        <v>12335</v>
      </c>
      <c r="AC204" s="150">
        <f t="shared" si="2314"/>
        <v>12307</v>
      </c>
      <c r="AE204" s="226" t="str">
        <f>$AE$18</f>
        <v>18:00 - 18:59</v>
      </c>
      <c r="AF204" s="120">
        <f t="shared" si="2505"/>
        <v>1431</v>
      </c>
      <c r="AG204" s="168">
        <f t="shared" si="2505"/>
        <v>1439</v>
      </c>
      <c r="AH204" s="169">
        <f t="shared" si="2505"/>
        <v>380</v>
      </c>
      <c r="AI204" s="170">
        <f t="shared" si="2505"/>
        <v>511</v>
      </c>
      <c r="AJ204" s="167">
        <f t="shared" si="2505"/>
        <v>872</v>
      </c>
      <c r="AK204" s="171">
        <f t="shared" si="2505"/>
        <v>1043</v>
      </c>
      <c r="AL204" s="169">
        <f t="shared" si="2505"/>
        <v>1976</v>
      </c>
      <c r="AM204" s="170">
        <f t="shared" si="2505"/>
        <v>2223</v>
      </c>
      <c r="AN204" s="167">
        <f t="shared" si="2505"/>
        <v>227</v>
      </c>
      <c r="AO204" s="171">
        <f t="shared" si="2505"/>
        <v>135</v>
      </c>
      <c r="AP204" s="169">
        <f t="shared" si="2506"/>
        <v>957</v>
      </c>
      <c r="AQ204" s="167">
        <f t="shared" si="2506"/>
        <v>501</v>
      </c>
      <c r="AR204" s="172">
        <f t="shared" si="2506"/>
        <v>1800</v>
      </c>
      <c r="AS204" s="173">
        <f t="shared" si="2506"/>
        <v>1609</v>
      </c>
      <c r="AT204" s="167">
        <f t="shared" si="2506"/>
        <v>693</v>
      </c>
      <c r="AU204" s="171">
        <f t="shared" si="2506"/>
        <v>1030</v>
      </c>
      <c r="AV204" s="169">
        <f t="shared" si="2506"/>
        <v>860</v>
      </c>
      <c r="AW204" s="170">
        <f t="shared" si="2506"/>
        <v>1579</v>
      </c>
      <c r="AX204" s="167">
        <f t="shared" si="2506"/>
        <v>108</v>
      </c>
      <c r="AY204" s="171">
        <f t="shared" si="2506"/>
        <v>152</v>
      </c>
      <c r="AZ204" s="169">
        <f t="shared" si="2506"/>
        <v>1269</v>
      </c>
      <c r="BA204" s="170">
        <f t="shared" si="2506"/>
        <v>976</v>
      </c>
      <c r="BB204" s="167">
        <f t="shared" si="2506"/>
        <v>637</v>
      </c>
      <c r="BC204" s="171">
        <f t="shared" si="2506"/>
        <v>397</v>
      </c>
      <c r="BD204" s="169">
        <f t="shared" si="2506"/>
        <v>2344</v>
      </c>
      <c r="BE204" s="167">
        <f t="shared" si="2506"/>
        <v>2089</v>
      </c>
      <c r="BF204" s="151">
        <f>SUM(AF204,AH204,AJ204,AL204,AN204,AP204,AR204,AT204,AV204,AX204,AZ204,BB204,BD204)</f>
        <v>13554</v>
      </c>
      <c r="BG204" s="152">
        <f>SUM(AG204,AI204,AK204,AM204,AO204,AQ204,AS204,AU204,AW204,AY204,BA204,BC204,BE204)</f>
        <v>13684</v>
      </c>
      <c r="BI204" s="131" t="s">
        <v>25</v>
      </c>
      <c r="BJ204" s="123">
        <f>B204/B219</f>
        <v>6.7671710637340385E-2</v>
      </c>
      <c r="BK204" s="124">
        <f t="shared" ref="BK204" si="2534">C204/C219</f>
        <v>7.4784949382643809E-2</v>
      </c>
      <c r="BL204" s="125">
        <f t="shared" ref="BL204" si="2535">D204/D219</f>
        <v>6.9613821138211379E-2</v>
      </c>
      <c r="BM204" s="126">
        <f t="shared" ref="BM204" si="2536">E204/E219</f>
        <v>5.0150292675209616E-2</v>
      </c>
      <c r="BN204" s="123">
        <f t="shared" ref="BN204" si="2537">F204/F219</f>
        <v>7.4127297766600805E-2</v>
      </c>
      <c r="BO204" s="124">
        <f t="shared" ref="BO204" si="2538">G204/G219</f>
        <v>4.3336709593401822E-2</v>
      </c>
      <c r="BP204" s="125">
        <f t="shared" ref="BP204" si="2539">H204/H219</f>
        <v>7.3169890693424361E-2</v>
      </c>
      <c r="BQ204" s="126">
        <f t="shared" ref="BQ204" si="2540">I204/I219</f>
        <v>6.0903663404811528E-2</v>
      </c>
      <c r="BR204" s="123">
        <f t="shared" ref="BR204" si="2541">J204/J219</f>
        <v>6.467854376452363E-2</v>
      </c>
      <c r="BS204" s="124">
        <f t="shared" ref="BS204" si="2542">K204/K219</f>
        <v>5.8038932948810379E-2</v>
      </c>
      <c r="BT204" s="125">
        <f t="shared" ref="BT204" si="2543">L204/L219</f>
        <v>4.1243523316062174E-2</v>
      </c>
      <c r="BU204" s="123">
        <f t="shared" ref="BU204" si="2544">M204/M219</f>
        <v>9.8557468590041886E-2</v>
      </c>
      <c r="BV204" s="127">
        <f t="shared" ref="BV204" si="2545">N204/N219</f>
        <v>5.9081674116212922E-2</v>
      </c>
      <c r="BW204" s="128">
        <f t="shared" ref="BW204" si="2546">O204/O219</f>
        <v>6.6691021269686637E-2</v>
      </c>
      <c r="BX204" s="123">
        <f t="shared" ref="BX204" si="2547">P204/P219</f>
        <v>7.4816129850367744E-2</v>
      </c>
      <c r="BY204" s="124">
        <f t="shared" ref="BY204" si="2548">Q204/Q219</f>
        <v>4.9465126230209669E-2</v>
      </c>
      <c r="BZ204" s="125">
        <f t="shared" ref="BZ204" si="2549">R204/R219</f>
        <v>7.4189602446483177E-2</v>
      </c>
      <c r="CA204" s="126">
        <f t="shared" ref="CA204" si="2550">S204/S219</f>
        <v>6.0076862213179608E-2</v>
      </c>
      <c r="CB204" s="123">
        <f t="shared" ref="CB204" si="2551">T204/T219</f>
        <v>4.0372670807453416E-2</v>
      </c>
      <c r="CC204" s="124">
        <f t="shared" ref="CC204" si="2552">U204/U219</f>
        <v>5.291894162116758E-2</v>
      </c>
      <c r="CD204" s="125">
        <f t="shared" ref="CD204" si="2553">V204/V219</f>
        <v>4.6780491539698342E-2</v>
      </c>
      <c r="CE204" s="126">
        <f t="shared" ref="CE204" si="2554">W204/W219</f>
        <v>7.884895734296761E-2</v>
      </c>
      <c r="CF204" s="123">
        <f t="shared" ref="CF204" si="2555">X204/X219</f>
        <v>6.7798419816357036E-2</v>
      </c>
      <c r="CG204" s="124">
        <f t="shared" ref="CG204" si="2556">Y204/Y219</f>
        <v>6.1009428729894621E-2</v>
      </c>
      <c r="CH204" s="125">
        <f t="shared" ref="CH204" si="2557">Z204/Z219</f>
        <v>6.5018625126989499E-2</v>
      </c>
      <c r="CI204" s="123">
        <f t="shared" ref="CI204" si="2558">AA204/AA219</f>
        <v>7.0900123304562274E-2</v>
      </c>
      <c r="CJ204" s="129">
        <f t="shared" ref="CJ204" si="2559">AB204/AB219</f>
        <v>6.550960471180553E-2</v>
      </c>
      <c r="CK204" s="130">
        <f t="shared" ref="CK204" si="2560">AC204/AC219</f>
        <v>6.5652039390156722E-2</v>
      </c>
    </row>
    <row r="205" spans="1:89" ht="13.5" thickBot="1" x14ac:dyDescent="0.25">
      <c r="A205" s="139" t="s">
        <v>26</v>
      </c>
      <c r="B205" s="181">
        <v>1241</v>
      </c>
      <c r="C205" s="175">
        <v>1362</v>
      </c>
      <c r="D205" s="176">
        <v>424</v>
      </c>
      <c r="E205" s="177">
        <v>398</v>
      </c>
      <c r="F205" s="174">
        <v>969</v>
      </c>
      <c r="G205" s="178">
        <v>658</v>
      </c>
      <c r="H205" s="176">
        <v>2066</v>
      </c>
      <c r="I205" s="177">
        <v>1623</v>
      </c>
      <c r="J205" s="174">
        <v>158</v>
      </c>
      <c r="K205" s="175">
        <v>146</v>
      </c>
      <c r="L205" s="176">
        <v>404</v>
      </c>
      <c r="M205" s="174">
        <v>785</v>
      </c>
      <c r="N205" s="179">
        <v>1386</v>
      </c>
      <c r="O205" s="182">
        <v>1315</v>
      </c>
      <c r="P205" s="174">
        <v>860</v>
      </c>
      <c r="Q205" s="175">
        <v>586</v>
      </c>
      <c r="R205" s="176">
        <v>1107</v>
      </c>
      <c r="S205" s="177">
        <v>1043</v>
      </c>
      <c r="T205" s="174">
        <v>110</v>
      </c>
      <c r="U205" s="178">
        <v>136</v>
      </c>
      <c r="V205" s="176">
        <v>590</v>
      </c>
      <c r="W205" s="183">
        <v>1091</v>
      </c>
      <c r="X205" s="174">
        <v>496</v>
      </c>
      <c r="Y205" s="178">
        <v>328</v>
      </c>
      <c r="Z205" s="176">
        <v>2056</v>
      </c>
      <c r="AA205" s="174">
        <v>2106</v>
      </c>
      <c r="AB205" s="149">
        <f t="shared" si="2313"/>
        <v>11867</v>
      </c>
      <c r="AC205" s="150">
        <f t="shared" si="2314"/>
        <v>11577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6.980930415705687E-2</v>
      </c>
      <c r="BK205" s="124">
        <f t="shared" ref="BK205" si="2561">C205/C219</f>
        <v>7.9700392065071096E-2</v>
      </c>
      <c r="BL205" s="125">
        <f t="shared" ref="BL205" si="2562">D205/D219</f>
        <v>7.1815718157181574E-2</v>
      </c>
      <c r="BM205" s="126">
        <f t="shared" ref="BM205" si="2563">E205/E219</f>
        <v>6.2964720772029747E-2</v>
      </c>
      <c r="BN205" s="123">
        <f t="shared" ref="BN205" si="2564">F205/F219</f>
        <v>5.8020477815699661E-2</v>
      </c>
      <c r="BO205" s="124">
        <f t="shared" ref="BO205" si="2565">G205/G219</f>
        <v>4.7605266965706841E-2</v>
      </c>
      <c r="BP205" s="125">
        <f t="shared" ref="BP205" si="2566">H205/H219</f>
        <v>7.1238922795765658E-2</v>
      </c>
      <c r="BQ205" s="126">
        <f t="shared" ref="BQ205" si="2567">I205/I219</f>
        <v>5.7335641360794151E-2</v>
      </c>
      <c r="BR205" s="123">
        <f t="shared" ref="BR205" si="2568">J205/J219</f>
        <v>6.1192873741285826E-2</v>
      </c>
      <c r="BS205" s="124">
        <f t="shared" ref="BS205" si="2569">K205/K219</f>
        <v>5.2631578947368418E-2</v>
      </c>
      <c r="BT205" s="125">
        <f t="shared" ref="BT205" si="2570">L205/L219</f>
        <v>4.1865284974093267E-2</v>
      </c>
      <c r="BU205" s="123">
        <f t="shared" ref="BU205" si="2571">M205/M219</f>
        <v>7.3057235923685432E-2</v>
      </c>
      <c r="BV205" s="127">
        <f t="shared" ref="BV205" si="2572">N205/N219</f>
        <v>5.6318569687119055E-2</v>
      </c>
      <c r="BW205" s="128">
        <f t="shared" ref="BW205" si="2573">O205/O219</f>
        <v>5.337717161876928E-2</v>
      </c>
      <c r="BX205" s="123">
        <f t="shared" ref="BX205" si="2574">P205/P219</f>
        <v>7.2702679854594637E-2</v>
      </c>
      <c r="BY205" s="124">
        <f t="shared" ref="BY205" si="2575">Q205/Q219</f>
        <v>5.0149764655541294E-2</v>
      </c>
      <c r="BZ205" s="125">
        <f t="shared" ref="BZ205" si="2576">R205/R219</f>
        <v>6.770642201834863E-2</v>
      </c>
      <c r="CA205" s="126">
        <f t="shared" ref="CA205" si="2577">S205/S219</f>
        <v>5.8946535548773597E-2</v>
      </c>
      <c r="CB205" s="123">
        <f t="shared" ref="CB205" si="2578">T205/T219</f>
        <v>5.6935817805383024E-2</v>
      </c>
      <c r="CC205" s="124">
        <f t="shared" ref="CC205" si="2579">U205/U219</f>
        <v>5.7118857622847546E-2</v>
      </c>
      <c r="CD205" s="125">
        <f t="shared" ref="CD205" si="2580">V205/V219</f>
        <v>4.5172651404946022E-2</v>
      </c>
      <c r="CE205" s="126">
        <f t="shared" ref="CE205" si="2581">W205/W219</f>
        <v>6.9151296190657283E-2</v>
      </c>
      <c r="CF205" s="123">
        <f t="shared" ref="CF205" si="2582">X205/X219</f>
        <v>5.2957505872304078E-2</v>
      </c>
      <c r="CG205" s="124">
        <f t="shared" ref="CG205" si="2583">Y205/Y219</f>
        <v>6.0639674616380104E-2</v>
      </c>
      <c r="CH205" s="125">
        <f t="shared" ref="CH205" si="2584">Z205/Z219</f>
        <v>6.9624111073484596E-2</v>
      </c>
      <c r="CI205" s="123">
        <f t="shared" ref="CI205" si="2585">AA205/AA219</f>
        <v>6.8336686352131873E-2</v>
      </c>
      <c r="CJ205" s="129">
        <f t="shared" ref="CJ205" si="2586">AB205/AB219</f>
        <v>6.302411666923359E-2</v>
      </c>
      <c r="CK205" s="130">
        <f t="shared" ref="CK205" si="2587">AC205/AC219</f>
        <v>6.1757833754761064E-2</v>
      </c>
    </row>
    <row r="206" spans="1:89" ht="14.25" thickTop="1" thickBot="1" x14ac:dyDescent="0.25">
      <c r="A206" s="131" t="s">
        <v>27</v>
      </c>
      <c r="B206" s="184">
        <v>1218</v>
      </c>
      <c r="C206" s="168">
        <v>1168</v>
      </c>
      <c r="D206" s="169">
        <v>450</v>
      </c>
      <c r="E206" s="170">
        <v>419</v>
      </c>
      <c r="F206" s="167">
        <v>941</v>
      </c>
      <c r="G206" s="171">
        <v>815</v>
      </c>
      <c r="H206" s="169">
        <v>1967</v>
      </c>
      <c r="I206" s="170">
        <v>1856</v>
      </c>
      <c r="J206" s="167">
        <v>168</v>
      </c>
      <c r="K206" s="168">
        <v>175</v>
      </c>
      <c r="L206" s="169">
        <v>500</v>
      </c>
      <c r="M206" s="167">
        <v>689</v>
      </c>
      <c r="N206" s="172">
        <v>1594</v>
      </c>
      <c r="O206" s="185">
        <v>1470</v>
      </c>
      <c r="P206" s="167">
        <v>931</v>
      </c>
      <c r="Q206" s="168">
        <v>587</v>
      </c>
      <c r="R206" s="169">
        <v>1162</v>
      </c>
      <c r="S206" s="170">
        <v>1040</v>
      </c>
      <c r="T206" s="167">
        <v>105</v>
      </c>
      <c r="U206" s="171">
        <v>108</v>
      </c>
      <c r="V206" s="169">
        <v>782</v>
      </c>
      <c r="W206" s="186">
        <v>1040</v>
      </c>
      <c r="X206" s="167">
        <v>560</v>
      </c>
      <c r="Y206" s="171">
        <v>282</v>
      </c>
      <c r="Z206" s="169">
        <v>2019</v>
      </c>
      <c r="AA206" s="167">
        <v>2671</v>
      </c>
      <c r="AB206" s="149">
        <f t="shared" si="2313"/>
        <v>12397</v>
      </c>
      <c r="AC206" s="150">
        <f t="shared" si="2314"/>
        <v>12320</v>
      </c>
      <c r="AE206" s="221" t="s">
        <v>13</v>
      </c>
      <c r="AF206" s="14">
        <f t="shared" ref="AF206:BG206" si="2588">SUM(AF203:AF205)</f>
        <v>3018</v>
      </c>
      <c r="AG206" s="1">
        <f t="shared" si="2588"/>
        <v>2856</v>
      </c>
      <c r="AH206" s="14">
        <f t="shared" si="2588"/>
        <v>763</v>
      </c>
      <c r="AI206" s="1">
        <f t="shared" si="2588"/>
        <v>941</v>
      </c>
      <c r="AJ206" s="14">
        <f t="shared" si="2588"/>
        <v>1797</v>
      </c>
      <c r="AK206" s="1">
        <f t="shared" si="2588"/>
        <v>2070</v>
      </c>
      <c r="AL206" s="14">
        <f t="shared" si="2588"/>
        <v>4060</v>
      </c>
      <c r="AM206" s="1">
        <f t="shared" si="2588"/>
        <v>4479</v>
      </c>
      <c r="AN206" s="14">
        <f t="shared" si="2588"/>
        <v>395</v>
      </c>
      <c r="AO206" s="1">
        <f t="shared" si="2588"/>
        <v>297</v>
      </c>
      <c r="AP206" s="14">
        <f t="shared" si="2588"/>
        <v>1852</v>
      </c>
      <c r="AQ206" s="1">
        <f t="shared" si="2588"/>
        <v>1075</v>
      </c>
      <c r="AR206" s="14">
        <f t="shared" si="2588"/>
        <v>3551</v>
      </c>
      <c r="AS206" s="1">
        <f t="shared" si="2588"/>
        <v>3335</v>
      </c>
      <c r="AT206" s="14">
        <f t="shared" si="2588"/>
        <v>1517</v>
      </c>
      <c r="AU206" s="1">
        <f t="shared" si="2588"/>
        <v>2084</v>
      </c>
      <c r="AV206" s="14">
        <f t="shared" si="2588"/>
        <v>1890</v>
      </c>
      <c r="AW206" s="1">
        <f t="shared" si="2588"/>
        <v>3148</v>
      </c>
      <c r="AX206" s="14">
        <f t="shared" si="2588"/>
        <v>252</v>
      </c>
      <c r="AY206" s="1">
        <f t="shared" si="2588"/>
        <v>316</v>
      </c>
      <c r="AZ206" s="14">
        <f t="shared" si="2588"/>
        <v>2306</v>
      </c>
      <c r="BA206" s="1">
        <f t="shared" si="2588"/>
        <v>2106</v>
      </c>
      <c r="BB206" s="14">
        <f t="shared" si="2588"/>
        <v>1320</v>
      </c>
      <c r="BC206" s="1">
        <f t="shared" si="2588"/>
        <v>855</v>
      </c>
      <c r="BD206" s="14">
        <f t="shared" si="2588"/>
        <v>4776</v>
      </c>
      <c r="BE206" s="1">
        <f t="shared" si="2588"/>
        <v>4125</v>
      </c>
      <c r="BF206" s="153">
        <f t="shared" si="2588"/>
        <v>27497</v>
      </c>
      <c r="BG206" s="154">
        <f t="shared" si="2588"/>
        <v>27687</v>
      </c>
      <c r="BI206" s="131" t="s">
        <v>27</v>
      </c>
      <c r="BJ206" s="123">
        <f>B206/B219</f>
        <v>6.8515497553017946E-2</v>
      </c>
      <c r="BK206" s="124">
        <f t="shared" ref="BK206" si="2589">C206/C219</f>
        <v>6.8348060155655685E-2</v>
      </c>
      <c r="BL206" s="125">
        <f t="shared" ref="BL206" si="2590">D206/D219</f>
        <v>7.621951219512195E-2</v>
      </c>
      <c r="BM206" s="126">
        <f t="shared" ref="BM206" si="2591">E206/E219</f>
        <v>6.6286979908242366E-2</v>
      </c>
      <c r="BN206" s="123">
        <f t="shared" ref="BN206" si="2592">F206/F219</f>
        <v>5.6343931501107718E-2</v>
      </c>
      <c r="BO206" s="124">
        <f t="shared" ref="BO206" si="2593">G206/G219</f>
        <v>5.8963970481840544E-2</v>
      </c>
      <c r="BP206" s="125">
        <f t="shared" ref="BP206" si="2594">H206/H219</f>
        <v>6.7825247405261885E-2</v>
      </c>
      <c r="BQ206" s="126">
        <f t="shared" ref="BQ206" si="2595">I206/I219</f>
        <v>6.5566820927685732E-2</v>
      </c>
      <c r="BR206" s="123">
        <f t="shared" ref="BR206" si="2596">J206/J219</f>
        <v>6.5065840433772268E-2</v>
      </c>
      <c r="BS206" s="124">
        <f t="shared" ref="BS206" si="2597">K206/K219</f>
        <v>6.3085796683489542E-2</v>
      </c>
      <c r="BT206" s="125">
        <f t="shared" ref="BT206" si="2598">L206/L219</f>
        <v>5.181347150259067E-2</v>
      </c>
      <c r="BU206" s="123">
        <f t="shared" ref="BU206" si="2599">M206/M219</f>
        <v>6.4122847836202881E-2</v>
      </c>
      <c r="BV206" s="127">
        <f t="shared" ref="BV206" si="2600">N206/N219</f>
        <v>6.4770418529053228E-2</v>
      </c>
      <c r="BW206" s="128">
        <f t="shared" ref="BW206" si="2601">O206/O219</f>
        <v>5.9668777398928396E-2</v>
      </c>
      <c r="BX206" s="123">
        <f t="shared" ref="BX206" si="2602">P206/P219</f>
        <v>7.870487784259024E-2</v>
      </c>
      <c r="BY206" s="124">
        <f t="shared" ref="BY206" si="2603">Q206/Q219</f>
        <v>5.0235344458707747E-2</v>
      </c>
      <c r="BZ206" s="125">
        <f t="shared" ref="BZ206" si="2604">R206/R219</f>
        <v>7.1070336391437311E-2</v>
      </c>
      <c r="CA206" s="126">
        <f t="shared" ref="CA206" si="2605">S206/S219</f>
        <v>5.8776986549112696E-2</v>
      </c>
      <c r="CB206" s="123">
        <f t="shared" ref="CB206" si="2606">T206/T219</f>
        <v>5.434782608695652E-2</v>
      </c>
      <c r="CC206" s="124">
        <f t="shared" ref="CC206" si="2607">U206/U219</f>
        <v>4.535909281814364E-2</v>
      </c>
      <c r="CD206" s="125">
        <f t="shared" ref="CD206" si="2608">V206/V219</f>
        <v>5.9872904065538628E-2</v>
      </c>
      <c r="CE206" s="126">
        <f t="shared" ref="CE206" si="2609">W206/W219</f>
        <v>6.5918742473220507E-2</v>
      </c>
      <c r="CF206" s="123">
        <f t="shared" ref="CF206" si="2610">X206/X219</f>
        <v>5.9790732436472344E-2</v>
      </c>
      <c r="CG206" s="124">
        <f t="shared" ref="CG206" si="2611">Y206/Y219</f>
        <v>5.2135330005546314E-2</v>
      </c>
      <c r="CH206" s="125">
        <f t="shared" ref="CH206" si="2612">Z206/Z219</f>
        <v>6.8371147985099898E-2</v>
      </c>
      <c r="CI206" s="123">
        <f t="shared" ref="CI206" si="2613">AA206/AA219</f>
        <v>8.667012784736193E-2</v>
      </c>
      <c r="CJ206" s="129">
        <f t="shared" ref="CJ206" si="2614">AB206/AB219</f>
        <v>6.583887876872746E-2</v>
      </c>
      <c r="CK206" s="130">
        <f t="shared" ref="CK206" si="2615">AC206/AC219</f>
        <v>6.5721388257636376E-2</v>
      </c>
    </row>
    <row r="207" spans="1:89" ht="13.5" thickTop="1" x14ac:dyDescent="0.2">
      <c r="A207" s="139" t="s">
        <v>28</v>
      </c>
      <c r="B207" s="181">
        <v>1122</v>
      </c>
      <c r="C207" s="175">
        <v>1289</v>
      </c>
      <c r="D207" s="176">
        <v>339</v>
      </c>
      <c r="E207" s="177">
        <v>344</v>
      </c>
      <c r="F207" s="174">
        <v>890</v>
      </c>
      <c r="G207" s="178">
        <v>849</v>
      </c>
      <c r="H207" s="176">
        <v>1844</v>
      </c>
      <c r="I207" s="177">
        <v>1824</v>
      </c>
      <c r="J207" s="174">
        <v>137</v>
      </c>
      <c r="K207" s="175">
        <v>120</v>
      </c>
      <c r="L207" s="176">
        <v>576</v>
      </c>
      <c r="M207" s="174">
        <v>651</v>
      </c>
      <c r="N207" s="179">
        <v>1475</v>
      </c>
      <c r="O207" s="182">
        <v>1240</v>
      </c>
      <c r="P207" s="174">
        <v>691</v>
      </c>
      <c r="Q207" s="175">
        <v>621</v>
      </c>
      <c r="R207" s="176">
        <v>849</v>
      </c>
      <c r="S207" s="177">
        <v>1179</v>
      </c>
      <c r="T207" s="174">
        <v>89</v>
      </c>
      <c r="U207" s="178">
        <v>71</v>
      </c>
      <c r="V207" s="176">
        <v>956</v>
      </c>
      <c r="W207" s="183">
        <v>981</v>
      </c>
      <c r="X207" s="174">
        <v>403</v>
      </c>
      <c r="Y207" s="178">
        <v>284</v>
      </c>
      <c r="Z207" s="176">
        <v>1953</v>
      </c>
      <c r="AA207" s="174">
        <v>2153</v>
      </c>
      <c r="AB207" s="149">
        <f t="shared" si="2313"/>
        <v>11324</v>
      </c>
      <c r="AC207" s="150">
        <f t="shared" si="2314"/>
        <v>11606</v>
      </c>
      <c r="BI207" s="139" t="s">
        <v>28</v>
      </c>
      <c r="BJ207" s="123">
        <f>B207/B219</f>
        <v>6.3115261292681551E-2</v>
      </c>
      <c r="BK207" s="124">
        <f t="shared" ref="BK207" si="2616">C207/C219</f>
        <v>7.5428638305342618E-2</v>
      </c>
      <c r="BL207" s="125">
        <f t="shared" ref="BL207" si="2617">D207/D219</f>
        <v>5.741869918699187E-2</v>
      </c>
      <c r="BM207" s="126">
        <f t="shared" ref="BM207" si="2618">E207/E219</f>
        <v>5.4421768707482991E-2</v>
      </c>
      <c r="BN207" s="123">
        <f t="shared" ref="BN207" si="2619">F207/F219</f>
        <v>5.3290222142386684E-2</v>
      </c>
      <c r="BO207" s="124">
        <f t="shared" ref="BO207" si="2620">G207/G219</f>
        <v>6.1423817103168861E-2</v>
      </c>
      <c r="BP207" s="125">
        <f t="shared" ref="BP207" si="2621">H207/H219</f>
        <v>6.3584014344332959E-2</v>
      </c>
      <c r="BQ207" s="126">
        <f t="shared" ref="BQ207" si="2622">I207/I219</f>
        <v>6.4436358497898041E-2</v>
      </c>
      <c r="BR207" s="123">
        <f t="shared" ref="BR207" si="2623">J207/J219</f>
        <v>5.3059643687064291E-2</v>
      </c>
      <c r="BS207" s="124">
        <f t="shared" ref="BS207" si="2624">K207/K219</f>
        <v>4.3258832011535686E-2</v>
      </c>
      <c r="BT207" s="125">
        <f t="shared" ref="BT207" si="2625">L207/L219</f>
        <v>5.9689119170984455E-2</v>
      </c>
      <c r="BU207" s="123">
        <f t="shared" ref="BU207" si="2626">M207/M219</f>
        <v>6.0586319218241043E-2</v>
      </c>
      <c r="BV207" s="127">
        <f t="shared" ref="BV207" si="2627">N207/N219</f>
        <v>5.9934985778138966E-2</v>
      </c>
      <c r="BW207" s="128">
        <f t="shared" ref="BW207" si="2628">O207/O219</f>
        <v>5.0332846241272933E-2</v>
      </c>
      <c r="BX207" s="123">
        <f t="shared" ref="BX207" si="2629">P207/P219</f>
        <v>5.8415757883168482E-2</v>
      </c>
      <c r="BY207" s="124">
        <f t="shared" ref="BY207" si="2630">Q207/Q219</f>
        <v>5.3145057766367139E-2</v>
      </c>
      <c r="BZ207" s="125">
        <f t="shared" ref="BZ207" si="2631">R207/R219</f>
        <v>5.1926605504587157E-2</v>
      </c>
      <c r="CA207" s="126">
        <f t="shared" ref="CA207" si="2632">S207/S219</f>
        <v>6.6632756866734491E-2</v>
      </c>
      <c r="CB207" s="123">
        <f t="shared" ref="CB207" si="2633">T207/T219</f>
        <v>4.606625258799172E-2</v>
      </c>
      <c r="CC207" s="124">
        <f t="shared" ref="CC207" si="2634">U207/U219</f>
        <v>2.981940361192776E-2</v>
      </c>
      <c r="CD207" s="125">
        <f t="shared" ref="CD207" si="2635">V207/V219</f>
        <v>7.3195008039200676E-2</v>
      </c>
      <c r="CE207" s="126">
        <f t="shared" ref="CE207" si="2636">W207/W219</f>
        <v>6.2179121505989733E-2</v>
      </c>
      <c r="CF207" s="123">
        <f t="shared" ref="CF207" si="2637">X207/X219</f>
        <v>4.3027973521247063E-2</v>
      </c>
      <c r="CG207" s="124">
        <f t="shared" ref="CG207" si="2638">Y207/Y219</f>
        <v>5.2505084119060824E-2</v>
      </c>
      <c r="CH207" s="125">
        <f t="shared" ref="CH207" si="2639">Z207/Z219</f>
        <v>6.6136132746359641E-2</v>
      </c>
      <c r="CI207" s="123">
        <f t="shared" ref="CI207" si="2640">AA207/AA219</f>
        <v>6.9861769095982865E-2</v>
      </c>
      <c r="CJ207" s="129">
        <f t="shared" ref="CJ207" si="2641">AB207/AB219</f>
        <v>6.0140313235223827E-2</v>
      </c>
      <c r="CK207" s="130">
        <f t="shared" ref="CK207" si="2642">AC207/AC219</f>
        <v>6.1912535074523357E-2</v>
      </c>
    </row>
    <row r="208" spans="1:89" x14ac:dyDescent="0.2">
      <c r="A208" s="131" t="s">
        <v>29</v>
      </c>
      <c r="B208" s="184">
        <v>1318</v>
      </c>
      <c r="C208" s="168">
        <v>1083</v>
      </c>
      <c r="D208" s="169">
        <v>395</v>
      </c>
      <c r="E208" s="170">
        <v>390</v>
      </c>
      <c r="F208" s="167">
        <v>911</v>
      </c>
      <c r="G208" s="171">
        <v>1028</v>
      </c>
      <c r="H208" s="169">
        <v>1877</v>
      </c>
      <c r="I208" s="170">
        <v>2114</v>
      </c>
      <c r="J208" s="167">
        <v>214</v>
      </c>
      <c r="K208" s="168">
        <v>118</v>
      </c>
      <c r="L208" s="169">
        <v>843</v>
      </c>
      <c r="M208" s="167">
        <v>469</v>
      </c>
      <c r="N208" s="172">
        <v>1625</v>
      </c>
      <c r="O208" s="185">
        <v>1430</v>
      </c>
      <c r="P208" s="167">
        <v>824</v>
      </c>
      <c r="Q208" s="168">
        <v>782</v>
      </c>
      <c r="R208" s="169">
        <v>954</v>
      </c>
      <c r="S208" s="170">
        <v>1339</v>
      </c>
      <c r="T208" s="167">
        <v>206</v>
      </c>
      <c r="U208" s="171">
        <v>98</v>
      </c>
      <c r="V208" s="169">
        <v>1190</v>
      </c>
      <c r="W208" s="186">
        <v>905</v>
      </c>
      <c r="X208" s="167">
        <v>642</v>
      </c>
      <c r="Y208" s="171">
        <v>275</v>
      </c>
      <c r="Z208" s="169">
        <v>2160</v>
      </c>
      <c r="AA208" s="167">
        <v>2077</v>
      </c>
      <c r="AB208" s="149">
        <f t="shared" si="2313"/>
        <v>13159</v>
      </c>
      <c r="AC208" s="150">
        <f t="shared" si="2314"/>
        <v>12108</v>
      </c>
      <c r="BI208" s="131" t="s">
        <v>29</v>
      </c>
      <c r="BJ208" s="123">
        <f>B208/B219</f>
        <v>7.4140743657535021E-2</v>
      </c>
      <c r="BK208" s="124">
        <f t="shared" ref="BK208" si="2643">C208/C219</f>
        <v>6.3374100298437597E-2</v>
      </c>
      <c r="BL208" s="125">
        <f t="shared" ref="BL208" si="2644">D208/D219</f>
        <v>6.6903794037940376E-2</v>
      </c>
      <c r="BM208" s="126">
        <f t="shared" ref="BM208" si="2645">E208/E219</f>
        <v>6.1699098243948744E-2</v>
      </c>
      <c r="BN208" s="123">
        <f t="shared" ref="BN208" si="2646">F208/F219</f>
        <v>5.4547631878330637E-2</v>
      </c>
      <c r="BO208" s="124">
        <f t="shared" ref="BO208" si="2647">G208/G219</f>
        <v>7.4374186080162066E-2</v>
      </c>
      <c r="BP208" s="125">
        <f t="shared" ref="BP208" si="2648">H208/H219</f>
        <v>6.4721906141167546E-2</v>
      </c>
      <c r="BQ208" s="126">
        <f t="shared" ref="BQ208" si="2649">I208/I219</f>
        <v>7.468117426784894E-2</v>
      </c>
      <c r="BR208" s="123">
        <f t="shared" ref="BR208" si="2650">J208/J219</f>
        <v>8.2881487219209918E-2</v>
      </c>
      <c r="BS208" s="124">
        <f t="shared" ref="BS208" si="2651">K208/K219</f>
        <v>4.2537851478010091E-2</v>
      </c>
      <c r="BT208" s="125">
        <f t="shared" ref="BT208" si="2652">L208/L219</f>
        <v>8.7357512953367869E-2</v>
      </c>
      <c r="BU208" s="123">
        <f t="shared" ref="BU208" si="2653">M208/M219</f>
        <v>4.3648208469055372E-2</v>
      </c>
      <c r="BV208" s="127">
        <f t="shared" ref="BV208" si="2654">N208/N219</f>
        <v>6.6030069077610734E-2</v>
      </c>
      <c r="BW208" s="128">
        <f t="shared" ref="BW208" si="2655">O208/O219</f>
        <v>5.8045137197597012E-2</v>
      </c>
      <c r="BX208" s="123">
        <f t="shared" ref="BX208" si="2656">P208/P219</f>
        <v>6.9659311860681375E-2</v>
      </c>
      <c r="BY208" s="124">
        <f t="shared" ref="BY208" si="2657">Q208/Q219</f>
        <v>6.6923406076166023E-2</v>
      </c>
      <c r="BZ208" s="125">
        <f t="shared" ref="BZ208" si="2658">R208/R219</f>
        <v>5.8348623853211011E-2</v>
      </c>
      <c r="CA208" s="126">
        <f t="shared" ref="CA208" si="2659">S208/S219</f>
        <v>7.5675370181982587E-2</v>
      </c>
      <c r="CB208" s="123">
        <f t="shared" ref="CB208" si="2660">T208/T219</f>
        <v>0.10662525879917184</v>
      </c>
      <c r="CC208" s="124">
        <f t="shared" ref="CC208" si="2661">U208/U219</f>
        <v>4.1159176816463673E-2</v>
      </c>
      <c r="CD208" s="125">
        <f t="shared" ref="CD208" si="2662">V208/V219</f>
        <v>9.1110940969297907E-2</v>
      </c>
      <c r="CE208" s="126">
        <f t="shared" ref="CE208" si="2663">W208/W219</f>
        <v>5.7361982632946694E-2</v>
      </c>
      <c r="CF208" s="123">
        <f t="shared" ref="CF208" si="2664">X208/X219</f>
        <v>6.8545803971812938E-2</v>
      </c>
      <c r="CG208" s="124">
        <f t="shared" ref="CG208" si="2665">Y208/Y219</f>
        <v>5.0841190608245518E-2</v>
      </c>
      <c r="CH208" s="125">
        <f t="shared" ref="CH208" si="2666">Z208/Z219</f>
        <v>7.314595326786319E-2</v>
      </c>
      <c r="CI208" s="123">
        <f t="shared" ref="CI208" si="2667">AA208/AA219</f>
        <v>6.7395677850606794E-2</v>
      </c>
      <c r="CJ208" s="129">
        <f t="shared" ref="CJ208" si="2668">AB208/AB219</f>
        <v>6.9885763145735635E-2</v>
      </c>
      <c r="CK208" s="130">
        <f t="shared" ref="CK208" si="2669">AC208/AC219</f>
        <v>6.4590468264891329E-2</v>
      </c>
    </row>
    <row r="209" spans="1:89" x14ac:dyDescent="0.2">
      <c r="A209" s="139" t="s">
        <v>30</v>
      </c>
      <c r="B209" s="181">
        <v>1587</v>
      </c>
      <c r="C209" s="175">
        <v>1417</v>
      </c>
      <c r="D209" s="176">
        <v>383</v>
      </c>
      <c r="E209" s="177">
        <v>430</v>
      </c>
      <c r="F209" s="174">
        <v>925</v>
      </c>
      <c r="G209" s="178">
        <v>1027</v>
      </c>
      <c r="H209" s="176">
        <v>2084</v>
      </c>
      <c r="I209" s="177">
        <v>2256</v>
      </c>
      <c r="J209" s="174">
        <v>168</v>
      </c>
      <c r="K209" s="175">
        <v>162</v>
      </c>
      <c r="L209" s="176">
        <v>895</v>
      </c>
      <c r="M209" s="174">
        <v>574</v>
      </c>
      <c r="N209" s="179">
        <v>1751</v>
      </c>
      <c r="O209" s="182">
        <v>1726</v>
      </c>
      <c r="P209" s="174">
        <v>824</v>
      </c>
      <c r="Q209" s="175">
        <v>1054</v>
      </c>
      <c r="R209" s="176">
        <v>1030</v>
      </c>
      <c r="S209" s="177">
        <v>1569</v>
      </c>
      <c r="T209" s="174">
        <v>144</v>
      </c>
      <c r="U209" s="178">
        <v>164</v>
      </c>
      <c r="V209" s="176">
        <v>1037</v>
      </c>
      <c r="W209" s="183">
        <v>1130</v>
      </c>
      <c r="X209" s="174">
        <v>683</v>
      </c>
      <c r="Y209" s="178">
        <v>458</v>
      </c>
      <c r="Z209" s="176">
        <v>2432</v>
      </c>
      <c r="AA209" s="174">
        <v>2036</v>
      </c>
      <c r="AB209" s="149">
        <f t="shared" si="2313"/>
        <v>13943</v>
      </c>
      <c r="AC209" s="150">
        <f t="shared" si="2314"/>
        <v>14003</v>
      </c>
      <c r="BI209" s="139" t="s">
        <v>30</v>
      </c>
      <c r="BJ209" s="123">
        <f>B209/B219</f>
        <v>8.9272655678685947E-2</v>
      </c>
      <c r="BK209" s="124">
        <f t="shared" ref="BK209" si="2670">C209/C219</f>
        <v>8.2918836678565158E-2</v>
      </c>
      <c r="BL209" s="125">
        <f t="shared" ref="BL209" si="2671">D209/D219</f>
        <v>6.4871273712737126E-2</v>
      </c>
      <c r="BM209" s="126">
        <f t="shared" ref="BM209" si="2672">E209/E219</f>
        <v>6.8027210884353748E-2</v>
      </c>
      <c r="BN209" s="123">
        <f t="shared" ref="BN209" si="2673">F209/F219</f>
        <v>5.5385905035626612E-2</v>
      </c>
      <c r="BO209" s="124">
        <f t="shared" ref="BO209" si="2674">G209/G219</f>
        <v>7.4301837650122993E-2</v>
      </c>
      <c r="BP209" s="125">
        <f t="shared" ref="BP209" si="2675">H209/H219</f>
        <v>7.1859591048584526E-2</v>
      </c>
      <c r="BQ209" s="126">
        <f t="shared" ref="BQ209" si="2676">I209/I219</f>
        <v>7.9697601300031798E-2</v>
      </c>
      <c r="BR209" s="123">
        <f t="shared" ref="BR209" si="2677">J209/J219</f>
        <v>6.5065840433772268E-2</v>
      </c>
      <c r="BS209" s="124">
        <f t="shared" ref="BS209" si="2678">K209/K219</f>
        <v>5.8399423215573176E-2</v>
      </c>
      <c r="BT209" s="125">
        <f t="shared" ref="BT209" si="2679">L209/L219</f>
        <v>9.2746113989637308E-2</v>
      </c>
      <c r="BU209" s="123">
        <f t="shared" ref="BU209" si="2680">M209/M219</f>
        <v>5.3420195439739415E-2</v>
      </c>
      <c r="BV209" s="127">
        <f t="shared" ref="BV209" si="2681">N209/N219</f>
        <v>7.1149939049166999E-2</v>
      </c>
      <c r="BW209" s="128">
        <f t="shared" ref="BW209" si="2682">O209/O219</f>
        <v>7.0060074687449264E-2</v>
      </c>
      <c r="BX209" s="123">
        <f t="shared" ref="BX209" si="2683">P209/P219</f>
        <v>6.9659311860681375E-2</v>
      </c>
      <c r="BY209" s="124">
        <f t="shared" ref="BY209" si="2684">Q209/Q219</f>
        <v>9.0201112537441161E-2</v>
      </c>
      <c r="BZ209" s="125">
        <f t="shared" ref="BZ209" si="2685">R209/R219</f>
        <v>6.2996941896024464E-2</v>
      </c>
      <c r="CA209" s="126">
        <f t="shared" ref="CA209" si="2686">S209/S219</f>
        <v>8.8674126822651744E-2</v>
      </c>
      <c r="CB209" s="123">
        <f t="shared" ref="CB209" si="2687">T209/T219</f>
        <v>7.4534161490683232E-2</v>
      </c>
      <c r="CC209" s="124">
        <f t="shared" ref="CC209" si="2688">U209/U219</f>
        <v>6.8878622427551453E-2</v>
      </c>
      <c r="CD209" s="125">
        <f t="shared" ref="CD209" si="2689">V209/V219</f>
        <v>7.9396677130388185E-2</v>
      </c>
      <c r="CE209" s="126">
        <f t="shared" ref="CE209" si="2690">W209/W219</f>
        <v>7.1623249033403058E-2</v>
      </c>
      <c r="CF209" s="123">
        <f t="shared" ref="CF209" si="2691">X209/X219</f>
        <v>7.2923339739483242E-2</v>
      </c>
      <c r="CG209" s="124">
        <f t="shared" ref="CG209" si="2692">Y209/Y219</f>
        <v>8.4673691994823441E-2</v>
      </c>
      <c r="CH209" s="125">
        <f t="shared" ref="CH209" si="2693">Z209/Z219</f>
        <v>8.235692516085337E-2</v>
      </c>
      <c r="CI209" s="123">
        <f t="shared" ref="CI209" si="2694">AA209/AA219</f>
        <v>6.6065286520864436E-2</v>
      </c>
      <c r="CJ209" s="129">
        <f t="shared" ref="CJ209" si="2695">AB209/AB219</f>
        <v>7.404948670423224E-2</v>
      </c>
      <c r="CK209" s="130">
        <f t="shared" ref="CK209" si="2696">AC209/AC219</f>
        <v>7.4699399332117056E-2</v>
      </c>
    </row>
    <row r="210" spans="1:89" x14ac:dyDescent="0.2">
      <c r="A210" s="131" t="s">
        <v>31</v>
      </c>
      <c r="B210" s="184">
        <v>1431</v>
      </c>
      <c r="C210" s="168">
        <v>1439</v>
      </c>
      <c r="D210" s="169">
        <v>380</v>
      </c>
      <c r="E210" s="170">
        <v>511</v>
      </c>
      <c r="F210" s="167">
        <v>872</v>
      </c>
      <c r="G210" s="171">
        <v>1043</v>
      </c>
      <c r="H210" s="169">
        <v>1976</v>
      </c>
      <c r="I210" s="170">
        <v>2223</v>
      </c>
      <c r="J210" s="167">
        <v>227</v>
      </c>
      <c r="K210" s="168">
        <v>135</v>
      </c>
      <c r="L210" s="169">
        <v>957</v>
      </c>
      <c r="M210" s="167">
        <v>501</v>
      </c>
      <c r="N210" s="172">
        <v>1800</v>
      </c>
      <c r="O210" s="185">
        <v>1609</v>
      </c>
      <c r="P210" s="167">
        <v>693</v>
      </c>
      <c r="Q210" s="168">
        <v>1030</v>
      </c>
      <c r="R210" s="169">
        <v>860</v>
      </c>
      <c r="S210" s="170">
        <v>1579</v>
      </c>
      <c r="T210" s="167">
        <v>108</v>
      </c>
      <c r="U210" s="171">
        <v>152</v>
      </c>
      <c r="V210" s="169">
        <v>1269</v>
      </c>
      <c r="W210" s="186">
        <v>976</v>
      </c>
      <c r="X210" s="167">
        <v>637</v>
      </c>
      <c r="Y210" s="171">
        <v>397</v>
      </c>
      <c r="Z210" s="169">
        <v>2344</v>
      </c>
      <c r="AA210" s="167">
        <v>2089</v>
      </c>
      <c r="AB210" s="149">
        <f t="shared" si="2313"/>
        <v>13554</v>
      </c>
      <c r="AC210" s="150">
        <f t="shared" si="2314"/>
        <v>13684</v>
      </c>
      <c r="BI210" s="131" t="s">
        <v>31</v>
      </c>
      <c r="BJ210" s="123">
        <f>B210/B219</f>
        <v>8.049727175563931E-2</v>
      </c>
      <c r="BK210" s="124">
        <f t="shared" ref="BK210" si="2697">C210/C219</f>
        <v>8.4206214523962777E-2</v>
      </c>
      <c r="BL210" s="125">
        <f t="shared" ref="BL210" si="2698">D210/D219</f>
        <v>6.4363143631436318E-2</v>
      </c>
      <c r="BM210" s="126">
        <f t="shared" ref="BM210" si="2699">E210/E219</f>
        <v>8.0841638981173872E-2</v>
      </c>
      <c r="BN210" s="123">
        <f t="shared" ref="BN210" si="2700">F210/F219</f>
        <v>5.2212442368720434E-2</v>
      </c>
      <c r="BO210" s="124">
        <f t="shared" ref="BO210" si="2701">G210/G219</f>
        <v>7.5459412530748088E-2</v>
      </c>
      <c r="BP210" s="125">
        <f t="shared" ref="BP210" si="2702">H210/H219</f>
        <v>6.8135581531671319E-2</v>
      </c>
      <c r="BQ210" s="126">
        <f t="shared" ref="BQ210" si="2703">I210/I219</f>
        <v>7.8531811919313244E-2</v>
      </c>
      <c r="BR210" s="123">
        <f t="shared" ref="BR210" si="2704">J210/J219</f>
        <v>8.7916343919442294E-2</v>
      </c>
      <c r="BS210" s="124">
        <f t="shared" ref="BS210" si="2705">K210/K219</f>
        <v>4.8666186012977647E-2</v>
      </c>
      <c r="BT210" s="125">
        <f t="shared" ref="BT210" si="2706">L210/L219</f>
        <v>9.9170984455958552E-2</v>
      </c>
      <c r="BU210" s="123">
        <f t="shared" ref="BU210" si="2707">M210/M219</f>
        <v>4.6626337831549555E-2</v>
      </c>
      <c r="BV210" s="127">
        <f t="shared" ref="BV210" si="2708">N210/N219</f>
        <v>7.3140999593661118E-2</v>
      </c>
      <c r="BW210" s="128">
        <f t="shared" ref="BW210" si="2709">O210/O219</f>
        <v>6.5310927098554961E-2</v>
      </c>
      <c r="BX210" s="123">
        <f t="shared" ref="BX210" si="2710">P210/P219</f>
        <v>5.8584833882830332E-2</v>
      </c>
      <c r="BY210" s="124">
        <f t="shared" ref="BY210" si="2711">Q210/Q219</f>
        <v>8.8147197261446292E-2</v>
      </c>
      <c r="BZ210" s="125">
        <f t="shared" ref="BZ210" si="2712">R210/R219</f>
        <v>5.2599388379204894E-2</v>
      </c>
      <c r="CA210" s="126">
        <f t="shared" ref="CA210" si="2713">S210/S219</f>
        <v>8.9239290154854753E-2</v>
      </c>
      <c r="CB210" s="123">
        <f t="shared" ref="CB210" si="2714">T210/T219</f>
        <v>5.5900621118012424E-2</v>
      </c>
      <c r="CC210" s="124">
        <f t="shared" ref="CC210" si="2715">U210/U219</f>
        <v>6.3838723225535493E-2</v>
      </c>
      <c r="CD210" s="125">
        <f t="shared" ref="CD210" si="2716">V210/V219</f>
        <v>9.7159482428604241E-2</v>
      </c>
      <c r="CE210" s="126">
        <f t="shared" ref="CE210" si="2717">W210/W219</f>
        <v>6.1862204474868482E-2</v>
      </c>
      <c r="CF210" s="123">
        <f t="shared" ref="CF210" si="2718">X210/X219</f>
        <v>6.8011958146487292E-2</v>
      </c>
      <c r="CG210" s="124">
        <f t="shared" ref="CG210" si="2719">Y210/Y219</f>
        <v>7.33961915326308E-2</v>
      </c>
      <c r="CH210" s="125">
        <f t="shared" ref="CH210" si="2720">Z210/Z219</f>
        <v>7.9376904842533014E-2</v>
      </c>
      <c r="CI210" s="123">
        <f t="shared" ref="CI210" si="2721">AA210/AA219</f>
        <v>6.7785060678824061E-2</v>
      </c>
      <c r="CJ210" s="129">
        <f t="shared" ref="CJ210" si="2722">AB210/AB219</f>
        <v>7.1983557540641452E-2</v>
      </c>
      <c r="CK210" s="130">
        <f t="shared" ref="CK210" si="2723">AC210/AC219</f>
        <v>7.2997684814731831E-2</v>
      </c>
    </row>
    <row r="211" spans="1:89" x14ac:dyDescent="0.2">
      <c r="A211" s="139" t="s">
        <v>32</v>
      </c>
      <c r="B211" s="181">
        <v>1472</v>
      </c>
      <c r="C211" s="175">
        <v>1064</v>
      </c>
      <c r="D211" s="176">
        <v>355</v>
      </c>
      <c r="E211" s="177">
        <v>489</v>
      </c>
      <c r="F211" s="174">
        <v>949</v>
      </c>
      <c r="G211" s="178">
        <v>1190</v>
      </c>
      <c r="H211" s="176">
        <v>1734</v>
      </c>
      <c r="I211" s="177">
        <v>2185</v>
      </c>
      <c r="J211" s="174">
        <v>246</v>
      </c>
      <c r="K211" s="175">
        <v>134</v>
      </c>
      <c r="L211" s="176">
        <v>963</v>
      </c>
      <c r="M211" s="174">
        <v>420</v>
      </c>
      <c r="N211" s="179">
        <v>1672</v>
      </c>
      <c r="O211" s="182">
        <v>1740</v>
      </c>
      <c r="P211" s="174">
        <v>505</v>
      </c>
      <c r="Q211" s="175">
        <v>1111</v>
      </c>
      <c r="R211" s="176">
        <v>875</v>
      </c>
      <c r="S211" s="177">
        <v>1597</v>
      </c>
      <c r="T211" s="174">
        <v>114</v>
      </c>
      <c r="U211" s="178">
        <v>139</v>
      </c>
      <c r="V211" s="176">
        <v>1301</v>
      </c>
      <c r="W211" s="183">
        <v>748</v>
      </c>
      <c r="X211" s="174">
        <v>588</v>
      </c>
      <c r="Y211" s="178">
        <v>442</v>
      </c>
      <c r="Z211" s="176">
        <v>2033</v>
      </c>
      <c r="AA211" s="174">
        <v>1934</v>
      </c>
      <c r="AB211" s="149">
        <f t="shared" si="2313"/>
        <v>12807</v>
      </c>
      <c r="AC211" s="150">
        <f t="shared" si="2314"/>
        <v>13193</v>
      </c>
      <c r="BI211" s="139" t="s">
        <v>32</v>
      </c>
      <c r="BJ211" s="123">
        <f>B211/B219</f>
        <v>8.280362265849131E-2</v>
      </c>
      <c r="BK211" s="124">
        <f t="shared" ref="BK211" si="2724">C211/C219</f>
        <v>6.2262273977412373E-2</v>
      </c>
      <c r="BL211" s="125">
        <f t="shared" ref="BL211" si="2725">D211/D219</f>
        <v>6.0128726287262874E-2</v>
      </c>
      <c r="BM211" s="126">
        <f t="shared" ref="BM211" si="2726">E211/E219</f>
        <v>7.7361177028951109E-2</v>
      </c>
      <c r="BN211" s="123">
        <f t="shared" ref="BN211" si="2727">F211/F219</f>
        <v>5.6822944733848274E-2</v>
      </c>
      <c r="BO211" s="124">
        <f t="shared" ref="BO211" si="2728">G211/G219</f>
        <v>8.6094631746491096E-2</v>
      </c>
      <c r="BP211" s="125">
        <f t="shared" ref="BP211" si="2729">H211/H219</f>
        <v>5.9791041688217646E-2</v>
      </c>
      <c r="BQ211" s="126">
        <f t="shared" ref="BQ211" si="2730">I211/I219</f>
        <v>7.7189387783940369E-2</v>
      </c>
      <c r="BR211" s="123">
        <f t="shared" ref="BR211" si="2731">J211/J219</f>
        <v>9.527498063516654E-2</v>
      </c>
      <c r="BS211" s="124">
        <f t="shared" ref="BS211" si="2732">K211/K219</f>
        <v>4.830569574621485E-2</v>
      </c>
      <c r="BT211" s="125">
        <f t="shared" ref="BT211" si="2733">L211/L219</f>
        <v>9.9792746113989639E-2</v>
      </c>
      <c r="BU211" s="123">
        <f t="shared" ref="BU211" si="2734">M211/M219</f>
        <v>3.9087947882736153E-2</v>
      </c>
      <c r="BV211" s="127">
        <f t="shared" ref="BV211" si="2735">N211/N219</f>
        <v>6.7939861844778543E-2</v>
      </c>
      <c r="BW211" s="128">
        <f t="shared" ref="BW211" si="2736">O211/O219</f>
        <v>7.0628348757915252E-2</v>
      </c>
      <c r="BX211" s="123">
        <f t="shared" ref="BX211" si="2737">P211/P219</f>
        <v>4.2691689914616623E-2</v>
      </c>
      <c r="BY211" s="124">
        <f t="shared" ref="BY211" si="2738">Q211/Q219</f>
        <v>9.507916131792897E-2</v>
      </c>
      <c r="BZ211" s="125">
        <f t="shared" ref="BZ211" si="2739">R211/R219</f>
        <v>5.3516819571865444E-2</v>
      </c>
      <c r="CA211" s="126">
        <f t="shared" ref="CA211" si="2740">S211/S219</f>
        <v>9.025658415282016E-2</v>
      </c>
      <c r="CB211" s="123">
        <f t="shared" ref="CB211" si="2741">T211/T219</f>
        <v>5.9006211180124224E-2</v>
      </c>
      <c r="CC211" s="124">
        <f t="shared" ref="CC211" si="2742">U211/U219</f>
        <v>5.8378832423351533E-2</v>
      </c>
      <c r="CD211" s="125">
        <f t="shared" ref="CD211" si="2743">V211/V219</f>
        <v>9.9609524538703004E-2</v>
      </c>
      <c r="CE211" s="126">
        <f t="shared" ref="CE211" si="2744">W211/W219</f>
        <v>4.7410787855739364E-2</v>
      </c>
      <c r="CF211" s="123">
        <f t="shared" ref="CF211" si="2745">X211/X219</f>
        <v>6.2780269058295965E-2</v>
      </c>
      <c r="CG211" s="124">
        <f t="shared" ref="CG211" si="2746">Y211/Y219</f>
        <v>8.1715659086707346E-2</v>
      </c>
      <c r="CH211" s="125">
        <f t="shared" ref="CH211" si="2747">Z211/Z219</f>
        <v>6.8845242126650857E-2</v>
      </c>
      <c r="CI211" s="123">
        <f t="shared" ref="CI211" si="2748">AA211/AA219</f>
        <v>6.275553248101759E-2</v>
      </c>
      <c r="CJ211" s="129">
        <f t="shared" ref="CJ211" si="2749">AB211/AB219</f>
        <v>6.8016336241920841E-2</v>
      </c>
      <c r="CK211" s="130">
        <f t="shared" ref="CK211" si="2750">AC211/AC219</f>
        <v>7.037843143530817E-2</v>
      </c>
    </row>
    <row r="212" spans="1:89" x14ac:dyDescent="0.2">
      <c r="A212" s="131" t="s">
        <v>33</v>
      </c>
      <c r="B212" s="184">
        <v>1306</v>
      </c>
      <c r="C212" s="168">
        <v>869</v>
      </c>
      <c r="D212" s="169">
        <v>238</v>
      </c>
      <c r="E212" s="170">
        <v>426</v>
      </c>
      <c r="F212" s="167">
        <v>768</v>
      </c>
      <c r="G212" s="171">
        <v>997</v>
      </c>
      <c r="H212" s="169">
        <v>1580</v>
      </c>
      <c r="I212" s="170">
        <v>1795</v>
      </c>
      <c r="J212" s="167">
        <v>203</v>
      </c>
      <c r="K212" s="168">
        <v>73</v>
      </c>
      <c r="L212" s="169">
        <v>767</v>
      </c>
      <c r="M212" s="167">
        <v>431</v>
      </c>
      <c r="N212" s="172">
        <v>1370</v>
      </c>
      <c r="O212" s="185">
        <v>1639</v>
      </c>
      <c r="P212" s="167">
        <v>392</v>
      </c>
      <c r="Q212" s="168">
        <v>1113</v>
      </c>
      <c r="R212" s="169">
        <v>715</v>
      </c>
      <c r="S212" s="170">
        <v>1263</v>
      </c>
      <c r="T212" s="167">
        <v>90</v>
      </c>
      <c r="U212" s="171">
        <v>176</v>
      </c>
      <c r="V212" s="169">
        <v>1160</v>
      </c>
      <c r="W212" s="186">
        <v>774</v>
      </c>
      <c r="X212" s="167">
        <v>452</v>
      </c>
      <c r="Y212" s="171">
        <v>380</v>
      </c>
      <c r="Z212" s="169">
        <v>1508</v>
      </c>
      <c r="AA212" s="167">
        <v>1517</v>
      </c>
      <c r="AB212" s="149">
        <f t="shared" si="2313"/>
        <v>10549</v>
      </c>
      <c r="AC212" s="150">
        <f t="shared" si="2314"/>
        <v>11453</v>
      </c>
      <c r="BI212" s="131" t="s">
        <v>33</v>
      </c>
      <c r="BJ212" s="123">
        <f>B212/B219</f>
        <v>7.3465714124992962E-2</v>
      </c>
      <c r="BK212" s="124">
        <f t="shared" ref="BK212" si="2751">C212/C219</f>
        <v>5.0851424893206154E-2</v>
      </c>
      <c r="BL212" s="125">
        <f t="shared" ref="BL212" si="2752">D212/D219</f>
        <v>4.0311653116531163E-2</v>
      </c>
      <c r="BM212" s="126">
        <f t="shared" ref="BM212" si="2753">E212/E219</f>
        <v>6.7394399620313239E-2</v>
      </c>
      <c r="BN212" s="123">
        <f t="shared" ref="BN212" si="2754">F212/F219</f>
        <v>4.5985270343093229E-2</v>
      </c>
      <c r="BO212" s="124">
        <f t="shared" ref="BO212" si="2755">G212/G219</f>
        <v>7.213138474895095E-2</v>
      </c>
      <c r="BP212" s="125">
        <f t="shared" ref="BP212" si="2756">H212/H219</f>
        <v>5.4480879969656219E-2</v>
      </c>
      <c r="BQ212" s="126">
        <f t="shared" ref="BQ212" si="2757">I212/I219</f>
        <v>6.3411876920902957E-2</v>
      </c>
      <c r="BR212" s="123">
        <f t="shared" ref="BR212" si="2758">J212/J219</f>
        <v>7.8621223857474831E-2</v>
      </c>
      <c r="BS212" s="124">
        <f t="shared" ref="BS212" si="2759">K212/K219</f>
        <v>2.6315789473684209E-2</v>
      </c>
      <c r="BT212" s="125">
        <f t="shared" ref="BT212" si="2760">L212/L219</f>
        <v>7.9481865284974099E-2</v>
      </c>
      <c r="BU212" s="123">
        <f t="shared" ref="BU212" si="2761">M212/M219</f>
        <v>4.0111679851093533E-2</v>
      </c>
      <c r="BV212" s="127">
        <f t="shared" ref="BV212" si="2762">N212/N219</f>
        <v>5.5668427468508738E-2</v>
      </c>
      <c r="BW212" s="128">
        <f t="shared" ref="BW212" si="2763">O212/O219</f>
        <v>6.6528657249553494E-2</v>
      </c>
      <c r="BX212" s="123">
        <f t="shared" ref="BX212" si="2764">P212/P219</f>
        <v>3.3138895933722205E-2</v>
      </c>
      <c r="BY212" s="124">
        <f t="shared" ref="BY212" si="2765">Q212/Q219</f>
        <v>9.5250320924261875E-2</v>
      </c>
      <c r="BZ212" s="125">
        <f t="shared" ref="BZ212" si="2766">R212/R219</f>
        <v>4.3730886850152903E-2</v>
      </c>
      <c r="CA212" s="126">
        <f t="shared" ref="CA212" si="2767">S212/S219</f>
        <v>7.1380128857239739E-2</v>
      </c>
      <c r="CB212" s="123">
        <f t="shared" ref="CB212" si="2768">T212/T219</f>
        <v>4.6583850931677016E-2</v>
      </c>
      <c r="CC212" s="124">
        <f t="shared" ref="CC212" si="2769">U212/U219</f>
        <v>7.3918521629567413E-2</v>
      </c>
      <c r="CD212" s="125">
        <f t="shared" ref="CD212" si="2770">V212/V219</f>
        <v>8.881402649108032E-2</v>
      </c>
      <c r="CE212" s="126">
        <f t="shared" ref="CE212" si="2771">W212/W219</f>
        <v>4.9058756417569883E-2</v>
      </c>
      <c r="CF212" s="123">
        <f t="shared" ref="CF212" si="2772">X212/X219</f>
        <v>4.8259662609438397E-2</v>
      </c>
      <c r="CG212" s="124">
        <f t="shared" ref="CG212" si="2773">Y212/Y219</f>
        <v>7.0253281567757439E-2</v>
      </c>
      <c r="CH212" s="125">
        <f t="shared" ref="CH212" si="2774">Z212/Z219</f>
        <v>5.1066711818489673E-2</v>
      </c>
      <c r="CI212" s="123">
        <f t="shared" ref="CI212" si="2775">AA212/AA219</f>
        <v>4.9224479200467262E-2</v>
      </c>
      <c r="CJ212" s="129">
        <f t="shared" ref="CJ212" si="2776">AB212/AB219</f>
        <v>5.6024387523699766E-2</v>
      </c>
      <c r="CK212" s="130">
        <f t="shared" ref="CK212" si="2777">AC212/AC219</f>
        <v>6.1096352249570572E-2</v>
      </c>
    </row>
    <row r="213" spans="1:89" x14ac:dyDescent="0.2">
      <c r="A213" s="139" t="s">
        <v>34</v>
      </c>
      <c r="B213" s="181">
        <v>454</v>
      </c>
      <c r="C213" s="175">
        <v>702</v>
      </c>
      <c r="D213" s="176">
        <v>89</v>
      </c>
      <c r="E213" s="177">
        <v>377</v>
      </c>
      <c r="F213" s="174">
        <v>349</v>
      </c>
      <c r="G213" s="178">
        <v>956</v>
      </c>
      <c r="H213" s="176">
        <v>1076</v>
      </c>
      <c r="I213" s="177">
        <v>1465</v>
      </c>
      <c r="J213" s="174">
        <v>225</v>
      </c>
      <c r="K213" s="175">
        <v>63</v>
      </c>
      <c r="L213" s="176">
        <v>614</v>
      </c>
      <c r="M213" s="174">
        <v>289</v>
      </c>
      <c r="N213" s="179">
        <v>1438</v>
      </c>
      <c r="O213" s="182">
        <v>1144</v>
      </c>
      <c r="P213" s="174">
        <v>339</v>
      </c>
      <c r="Q213" s="175">
        <v>805</v>
      </c>
      <c r="R213" s="176">
        <v>611</v>
      </c>
      <c r="S213" s="177">
        <v>1017</v>
      </c>
      <c r="T213" s="174">
        <v>67</v>
      </c>
      <c r="U213" s="178">
        <v>136</v>
      </c>
      <c r="V213" s="176">
        <v>954</v>
      </c>
      <c r="W213" s="183">
        <v>513</v>
      </c>
      <c r="X213" s="174">
        <v>270</v>
      </c>
      <c r="Y213" s="178">
        <v>356</v>
      </c>
      <c r="Z213" s="176">
        <v>1001</v>
      </c>
      <c r="AA213" s="174">
        <v>1433</v>
      </c>
      <c r="AB213" s="149">
        <f t="shared" si="2313"/>
        <v>7487</v>
      </c>
      <c r="AC213" s="150">
        <f t="shared" si="2314"/>
        <v>9256</v>
      </c>
      <c r="BI213" s="139" t="s">
        <v>34</v>
      </c>
      <c r="BJ213" s="123">
        <f>B213/B219</f>
        <v>2.553861731450751E-2</v>
      </c>
      <c r="BK213" s="124">
        <f t="shared" ref="BK213" si="2778">C213/C219</f>
        <v>4.1079056703142373E-2</v>
      </c>
      <c r="BL213" s="125">
        <f t="shared" ref="BL213" si="2779">D213/D219</f>
        <v>1.5074525745257453E-2</v>
      </c>
      <c r="BM213" s="126">
        <f t="shared" ref="BM213" si="2780">E213/E219</f>
        <v>5.9642461635817115E-2</v>
      </c>
      <c r="BN213" s="123">
        <f t="shared" ref="BN213" si="2781">F213/F219</f>
        <v>2.0896952278306687E-2</v>
      </c>
      <c r="BO213" s="124">
        <f t="shared" ref="BO213" si="2782">G213/G219</f>
        <v>6.9165099117349152E-2</v>
      </c>
      <c r="BP213" s="125">
        <f t="shared" ref="BP213" si="2783">H213/H219</f>
        <v>3.7102168890727906E-2</v>
      </c>
      <c r="BQ213" s="126">
        <f t="shared" ref="BQ213" si="2784">I213/I219</f>
        <v>5.1753983113717456E-2</v>
      </c>
      <c r="BR213" s="123">
        <f t="shared" ref="BR213" si="2785">J213/J219</f>
        <v>8.7141750580945004E-2</v>
      </c>
      <c r="BS213" s="124">
        <f t="shared" ref="BS213" si="2786">K213/K219</f>
        <v>2.2710886806056235E-2</v>
      </c>
      <c r="BT213" s="125">
        <f t="shared" ref="BT213" si="2787">L213/L219</f>
        <v>6.3626943005181347E-2</v>
      </c>
      <c r="BU213" s="123">
        <f t="shared" ref="BU213" si="2788">M213/M219</f>
        <v>2.6896230805025595E-2</v>
      </c>
      <c r="BV213" s="127">
        <f t="shared" ref="BV213" si="2789">N213/N219</f>
        <v>5.8431531897602598E-2</v>
      </c>
      <c r="BW213" s="128">
        <f t="shared" ref="BW213" si="2790">O213/O219</f>
        <v>4.6436109758077611E-2</v>
      </c>
      <c r="BX213" s="123">
        <f t="shared" ref="BX213" si="2791">P213/P219</f>
        <v>2.8658381942683237E-2</v>
      </c>
      <c r="BY213" s="124">
        <f t="shared" ref="BY213" si="2792">Q213/Q219</f>
        <v>6.889174154899444E-2</v>
      </c>
      <c r="BZ213" s="125">
        <f t="shared" ref="BZ213" si="2793">R213/R219</f>
        <v>3.7370030581039757E-2</v>
      </c>
      <c r="CA213" s="126">
        <f t="shared" ref="CA213" si="2794">S213/S219</f>
        <v>5.7477110885045778E-2</v>
      </c>
      <c r="CB213" s="123">
        <f t="shared" ref="CB213" si="2795">T213/T219</f>
        <v>3.4679089026915112E-2</v>
      </c>
      <c r="CC213" s="124">
        <f t="shared" ref="CC213" si="2796">U213/U219</f>
        <v>5.7118857622847546E-2</v>
      </c>
      <c r="CD213" s="125">
        <f t="shared" ref="CD213" si="2797">V213/V219</f>
        <v>7.3041880407319501E-2</v>
      </c>
      <c r="CE213" s="126">
        <f t="shared" ref="CE213" si="2798">W213/W219</f>
        <v>3.2515687393040504E-2</v>
      </c>
      <c r="CF213" s="123">
        <f t="shared" ref="CF213" si="2799">X213/X219</f>
        <v>2.8827674567584883E-2</v>
      </c>
      <c r="CG213" s="124">
        <f t="shared" ref="CG213" si="2800">Y213/Y219</f>
        <v>6.5816232205583289E-2</v>
      </c>
      <c r="CH213" s="125">
        <f t="shared" ref="CH213" si="2801">Z213/Z219</f>
        <v>3.3897731120894004E-2</v>
      </c>
      <c r="CI213" s="123">
        <f t="shared" ref="CI213" si="2802">AA213/AA219</f>
        <v>4.6498799402946329E-2</v>
      </c>
      <c r="CJ213" s="129">
        <f t="shared" ref="CJ213" si="2803">AB213/AB219</f>
        <v>3.976249780926535E-2</v>
      </c>
      <c r="CK213" s="130">
        <f t="shared" ref="CK213" si="2804">AC213/AC219</f>
        <v>4.9376393645509928E-2</v>
      </c>
    </row>
    <row r="214" spans="1:89" x14ac:dyDescent="0.2">
      <c r="A214" s="131" t="s">
        <v>35</v>
      </c>
      <c r="B214" s="184">
        <v>0</v>
      </c>
      <c r="C214" s="168">
        <v>289</v>
      </c>
      <c r="D214" s="169">
        <v>5</v>
      </c>
      <c r="E214" s="170">
        <v>236</v>
      </c>
      <c r="F214" s="167">
        <v>19</v>
      </c>
      <c r="G214" s="171">
        <v>600</v>
      </c>
      <c r="H214" s="169">
        <v>81</v>
      </c>
      <c r="I214" s="170">
        <v>675</v>
      </c>
      <c r="J214" s="167">
        <v>48</v>
      </c>
      <c r="K214" s="168">
        <v>32</v>
      </c>
      <c r="L214" s="169">
        <v>542</v>
      </c>
      <c r="M214" s="167">
        <v>69</v>
      </c>
      <c r="N214" s="172">
        <v>410</v>
      </c>
      <c r="O214" s="185">
        <v>210</v>
      </c>
      <c r="P214" s="167">
        <v>59</v>
      </c>
      <c r="Q214" s="168">
        <v>147</v>
      </c>
      <c r="R214" s="169">
        <v>116</v>
      </c>
      <c r="S214" s="170">
        <v>111</v>
      </c>
      <c r="T214" s="167">
        <v>9</v>
      </c>
      <c r="U214" s="171">
        <v>9</v>
      </c>
      <c r="V214" s="169">
        <v>226</v>
      </c>
      <c r="W214" s="186">
        <v>15</v>
      </c>
      <c r="X214" s="167">
        <v>48</v>
      </c>
      <c r="Y214" s="171">
        <v>15</v>
      </c>
      <c r="Z214" s="169">
        <v>42</v>
      </c>
      <c r="AA214" s="167">
        <v>115</v>
      </c>
      <c r="AB214" s="149">
        <f t="shared" si="2313"/>
        <v>1605</v>
      </c>
      <c r="AC214" s="150">
        <f t="shared" si="2314"/>
        <v>2523</v>
      </c>
      <c r="BI214" s="131" t="s">
        <v>35</v>
      </c>
      <c r="BJ214" s="123">
        <f>B214/B219</f>
        <v>0</v>
      </c>
      <c r="BK214" s="124">
        <f t="shared" ref="BK214" si="2805">C214/C219</f>
        <v>1.6911463514541519E-2</v>
      </c>
      <c r="BL214" s="125">
        <f t="shared" ref="BL214" si="2806">D214/D219</f>
        <v>8.468834688346884E-4</v>
      </c>
      <c r="BM214" s="126">
        <f t="shared" ref="BM214" si="2807">E214/E219</f>
        <v>3.7335864578389492E-2</v>
      </c>
      <c r="BN214" s="123">
        <f t="shared" ref="BN214" si="2808">F214/F219</f>
        <v>1.1376564277588168E-3</v>
      </c>
      <c r="BO214" s="124">
        <f t="shared" ref="BO214" si="2809">G214/G219</f>
        <v>4.3409058023440888E-2</v>
      </c>
      <c r="BP214" s="125">
        <f t="shared" ref="BP214" si="2810">H214/H219</f>
        <v>2.7930071376849074E-3</v>
      </c>
      <c r="BQ214" s="126">
        <f t="shared" ref="BQ214" si="2811">I214/I219</f>
        <v>2.3845691878333981E-2</v>
      </c>
      <c r="BR214" s="123">
        <f t="shared" ref="BR214" si="2812">J214/J219</f>
        <v>1.8590240123934933E-2</v>
      </c>
      <c r="BS214" s="124">
        <f t="shared" ref="BS214" si="2813">K214/K219</f>
        <v>1.1535688536409516E-2</v>
      </c>
      <c r="BT214" s="125">
        <f t="shared" ref="BT214" si="2814">L214/L219</f>
        <v>5.6165803108808289E-2</v>
      </c>
      <c r="BU214" s="123">
        <f t="shared" ref="BU214" si="2815">M214/M219</f>
        <v>6.4215914378780827E-3</v>
      </c>
      <c r="BV214" s="127">
        <f t="shared" ref="BV214" si="2816">N214/N219</f>
        <v>1.6659894351889477E-2</v>
      </c>
      <c r="BW214" s="128">
        <f t="shared" ref="BW214" si="2817">O214/O219</f>
        <v>8.5241110569897714E-3</v>
      </c>
      <c r="BX214" s="123">
        <f t="shared" ref="BX214" si="2818">P214/P219</f>
        <v>4.9877419900245159E-3</v>
      </c>
      <c r="BY214" s="124">
        <f t="shared" ref="BY214" si="2819">Q214/Q219</f>
        <v>1.258023106546855E-2</v>
      </c>
      <c r="BZ214" s="125">
        <f t="shared" ref="BZ214" si="2820">R214/R219</f>
        <v>7.0948012232415906E-3</v>
      </c>
      <c r="CA214" s="126">
        <f t="shared" ref="CA214" si="2821">S214/S219</f>
        <v>6.2733129874533739E-3</v>
      </c>
      <c r="CB214" s="123">
        <f t="shared" ref="CB214" si="2822">T214/T219</f>
        <v>4.658385093167702E-3</v>
      </c>
      <c r="CC214" s="124">
        <f t="shared" ref="CC214" si="2823">U214/U219</f>
        <v>3.7799244015119695E-3</v>
      </c>
      <c r="CD214" s="125">
        <f t="shared" ref="CD214" si="2824">V214/V219</f>
        <v>1.7303422402572544E-2</v>
      </c>
      <c r="CE214" s="126">
        <f t="shared" ref="CE214" si="2825">W214/W219</f>
        <v>9.5075109336375738E-4</v>
      </c>
      <c r="CF214" s="123">
        <f t="shared" ref="CF214" si="2826">X214/X219</f>
        <v>5.1249199231262008E-3</v>
      </c>
      <c r="CG214" s="124">
        <f t="shared" ref="CG214" si="2827">Y214/Y219</f>
        <v>2.7731558513588465E-3</v>
      </c>
      <c r="CH214" s="125">
        <f t="shared" ref="CH214" si="2828">Z214/Z219</f>
        <v>1.4222824246528953E-3</v>
      </c>
      <c r="CI214" s="123">
        <f t="shared" ref="CI214" si="2829">AA214/AA219</f>
        <v>3.7315854370822245E-3</v>
      </c>
      <c r="CJ214" s="129">
        <f t="shared" ref="CJ214" si="2830">AB214/AB219</f>
        <v>8.5239493767691847E-3</v>
      </c>
      <c r="CK214" s="130">
        <f t="shared" ref="CK214" si="2831">AC214/AC219</f>
        <v>1.3459014819319527E-2</v>
      </c>
    </row>
    <row r="215" spans="1:89" x14ac:dyDescent="0.2">
      <c r="A215" s="139" t="s">
        <v>36</v>
      </c>
      <c r="B215" s="181"/>
      <c r="C215" s="175"/>
      <c r="D215" s="176"/>
      <c r="E215" s="177"/>
      <c r="F215" s="174"/>
      <c r="G215" s="178"/>
      <c r="H215" s="176"/>
      <c r="I215" s="177"/>
      <c r="J215" s="174"/>
      <c r="K215" s="178"/>
      <c r="L215" s="176"/>
      <c r="M215" s="174"/>
      <c r="N215" s="179"/>
      <c r="O215" s="182"/>
      <c r="P215" s="174"/>
      <c r="Q215" s="178"/>
      <c r="R215" s="176"/>
      <c r="S215" s="177"/>
      <c r="T215" s="174"/>
      <c r="U215" s="178"/>
      <c r="V215" s="176"/>
      <c r="W215" s="177"/>
      <c r="X215" s="174"/>
      <c r="Y215" s="178"/>
      <c r="Z215" s="176"/>
      <c r="AA215" s="174"/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17777</v>
      </c>
      <c r="C219" s="1">
        <f t="shared" ref="C219" si="2943">SUM(C196:C218)</f>
        <v>17089</v>
      </c>
      <c r="D219" s="14">
        <f t="shared" ref="D219" si="2944">SUM(D196:D218)</f>
        <v>5904</v>
      </c>
      <c r="E219" s="1">
        <f t="shared" ref="E219" si="2945">SUM(E196:E218)</f>
        <v>6321</v>
      </c>
      <c r="F219" s="14">
        <f t="shared" ref="F219" si="2946">SUM(F196:F218)</f>
        <v>16701</v>
      </c>
      <c r="G219" s="1">
        <f t="shared" ref="G219" si="2947">SUM(G196:G218)</f>
        <v>13822</v>
      </c>
      <c r="H219" s="14">
        <f t="shared" ref="H219" si="2948">SUM(H196:H218)</f>
        <v>29001</v>
      </c>
      <c r="I219" s="1">
        <f t="shared" ref="I219" si="2949">SUM(I196:I218)</f>
        <v>28307</v>
      </c>
      <c r="J219" s="14">
        <f t="shared" ref="J219" si="2950">SUM(J196:J218)</f>
        <v>2582</v>
      </c>
      <c r="K219" s="1">
        <f t="shared" ref="K219" si="2951">SUM(K196:K218)</f>
        <v>2774</v>
      </c>
      <c r="L219" s="14">
        <f t="shared" ref="L219" si="2952">SUM(L196:L218)</f>
        <v>9650</v>
      </c>
      <c r="M219" s="1">
        <f t="shared" ref="M219" si="2953">SUM(M196:M218)</f>
        <v>10745</v>
      </c>
      <c r="N219" s="14">
        <f t="shared" ref="N219" si="2954">SUM(N196:N218)</f>
        <v>24610</v>
      </c>
      <c r="O219" s="1">
        <f t="shared" ref="O219" si="2955">SUM(O196:O218)</f>
        <v>24636</v>
      </c>
      <c r="P219" s="14">
        <f t="shared" ref="P219" si="2956">SUM(P196:P218)</f>
        <v>11829</v>
      </c>
      <c r="Q219" s="1">
        <f t="shared" ref="Q219" si="2957">SUM(Q196:Q218)</f>
        <v>11685</v>
      </c>
      <c r="R219" s="14">
        <f t="shared" ref="R219" si="2958">SUM(R196:R218)</f>
        <v>16350</v>
      </c>
      <c r="S219" s="1">
        <f t="shared" ref="S219" si="2959">SUM(S196:S218)</f>
        <v>17694</v>
      </c>
      <c r="T219" s="14">
        <f t="shared" ref="T219" si="2960">SUM(T196:T218)</f>
        <v>1932</v>
      </c>
      <c r="U219" s="1">
        <f t="shared" ref="U219" si="2961">SUM(U196:U218)</f>
        <v>2381</v>
      </c>
      <c r="V219" s="14">
        <f t="shared" ref="V219" si="2962">SUM(V196:V218)</f>
        <v>13061</v>
      </c>
      <c r="W219" s="1">
        <f t="shared" ref="W219" si="2963">SUM(W196:W218)</f>
        <v>15777</v>
      </c>
      <c r="X219" s="14">
        <f t="shared" ref="X219" si="2964">SUM(X196:X218)</f>
        <v>9366</v>
      </c>
      <c r="Y219" s="1">
        <f t="shared" ref="Y219" si="2965">SUM(Y196:Y218)</f>
        <v>5409</v>
      </c>
      <c r="Z219" s="14">
        <f t="shared" ref="Z219" si="2966">SUM(Z196:Z218)</f>
        <v>29530</v>
      </c>
      <c r="AA219" s="1">
        <f t="shared" ref="AA219" si="2967">SUM(AA196:AA218)</f>
        <v>30818</v>
      </c>
      <c r="AB219" s="153">
        <f t="shared" ref="AB219:AC219" si="2968">SUM(AB195:AB218)</f>
        <v>188293</v>
      </c>
      <c r="AC219" s="154">
        <f t="shared" si="2968"/>
        <v>187458</v>
      </c>
      <c r="BI219" s="221" t="s">
        <v>13</v>
      </c>
      <c r="BJ219" s="147">
        <f>SUM(BJ195:BJ218)</f>
        <v>0.99999999999999989</v>
      </c>
      <c r="BK219" s="148">
        <f t="shared" ref="BK219:CK219" si="2969">SUM(BK195:BK218)</f>
        <v>1</v>
      </c>
      <c r="BL219" s="147">
        <f t="shared" si="2969"/>
        <v>0.99999999999999989</v>
      </c>
      <c r="BM219" s="148">
        <f t="shared" si="2969"/>
        <v>0.99999999999999978</v>
      </c>
      <c r="BN219" s="147">
        <f t="shared" si="2969"/>
        <v>1</v>
      </c>
      <c r="BO219" s="148">
        <f t="shared" si="2969"/>
        <v>1</v>
      </c>
      <c r="BP219" s="147">
        <f t="shared" si="2969"/>
        <v>1</v>
      </c>
      <c r="BQ219" s="148">
        <f t="shared" si="2969"/>
        <v>1</v>
      </c>
      <c r="BR219" s="147">
        <f t="shared" si="2969"/>
        <v>1</v>
      </c>
      <c r="BS219" s="148">
        <f t="shared" si="2969"/>
        <v>0.99999999999999978</v>
      </c>
      <c r="BT219" s="147">
        <f t="shared" si="2969"/>
        <v>0.99999999999999989</v>
      </c>
      <c r="BU219" s="148">
        <f t="shared" si="2969"/>
        <v>1</v>
      </c>
      <c r="BV219" s="147">
        <f t="shared" si="2969"/>
        <v>1</v>
      </c>
      <c r="BW219" s="148">
        <f t="shared" si="2969"/>
        <v>1</v>
      </c>
      <c r="BX219" s="147">
        <f t="shared" si="2969"/>
        <v>1</v>
      </c>
      <c r="BY219" s="148">
        <f t="shared" si="2969"/>
        <v>0.99999999999999989</v>
      </c>
      <c r="BZ219" s="147">
        <f t="shared" si="2969"/>
        <v>1</v>
      </c>
      <c r="CA219" s="148">
        <f t="shared" si="2969"/>
        <v>1</v>
      </c>
      <c r="CB219" s="147">
        <f t="shared" si="2969"/>
        <v>1</v>
      </c>
      <c r="CC219" s="148">
        <f t="shared" si="2969"/>
        <v>1</v>
      </c>
      <c r="CD219" s="147">
        <f t="shared" si="2969"/>
        <v>1</v>
      </c>
      <c r="CE219" s="148">
        <f t="shared" si="2969"/>
        <v>0.99999999999999978</v>
      </c>
      <c r="CF219" s="147">
        <f t="shared" si="2969"/>
        <v>1</v>
      </c>
      <c r="CG219" s="148">
        <f t="shared" si="2969"/>
        <v>1</v>
      </c>
      <c r="CH219" s="147">
        <f t="shared" si="2969"/>
        <v>1</v>
      </c>
      <c r="CI219" s="148">
        <f t="shared" si="2969"/>
        <v>0.99999999999999989</v>
      </c>
      <c r="CJ219" s="147">
        <f t="shared" si="2969"/>
        <v>1</v>
      </c>
      <c r="CK219" s="148">
        <f t="shared" si="2969"/>
        <v>0.99999999999999989</v>
      </c>
    </row>
    <row r="220" spans="1:89" ht="13.5" thickTop="1" x14ac:dyDescent="0.2">
      <c r="A220" s="165"/>
    </row>
    <row r="222" spans="1:89" x14ac:dyDescent="0.2">
      <c r="A222" s="278">
        <f>+A191+1</f>
        <v>44781</v>
      </c>
      <c r="B222" s="278"/>
      <c r="C222" s="278"/>
      <c r="D222" s="278"/>
      <c r="BI222" s="277">
        <f>+BI191+1</f>
        <v>44781</v>
      </c>
      <c r="BJ222" s="277"/>
      <c r="BK222" s="277"/>
      <c r="BL222" s="277"/>
    </row>
    <row r="223" spans="1:89" ht="13.5" thickBot="1" x14ac:dyDescent="0.25">
      <c r="AE223" t="s">
        <v>84</v>
      </c>
    </row>
    <row r="224" spans="1:89" ht="14.25" thickTop="1" thickBot="1" x14ac:dyDescent="0.25">
      <c r="A224" s="275" t="s">
        <v>0</v>
      </c>
      <c r="B224" s="269" t="s">
        <v>1</v>
      </c>
      <c r="C224" s="270"/>
      <c r="D224" s="269" t="s">
        <v>2</v>
      </c>
      <c r="E224" s="270"/>
      <c r="F224" s="269" t="s">
        <v>3</v>
      </c>
      <c r="G224" s="270"/>
      <c r="H224" s="269" t="s">
        <v>4</v>
      </c>
      <c r="I224" s="270"/>
      <c r="J224" s="269" t="s">
        <v>5</v>
      </c>
      <c r="K224" s="270"/>
      <c r="L224" s="269" t="s">
        <v>6</v>
      </c>
      <c r="M224" s="270"/>
      <c r="N224" s="269" t="s">
        <v>7</v>
      </c>
      <c r="O224" s="270"/>
      <c r="P224" s="269" t="s">
        <v>8</v>
      </c>
      <c r="Q224" s="270"/>
      <c r="R224" s="269" t="s">
        <v>9</v>
      </c>
      <c r="S224" s="270"/>
      <c r="T224" s="269" t="s">
        <v>10</v>
      </c>
      <c r="U224" s="270"/>
      <c r="V224" s="269" t="s">
        <v>11</v>
      </c>
      <c r="W224" s="270"/>
      <c r="X224" s="269" t="s">
        <v>12</v>
      </c>
      <c r="Y224" s="270"/>
      <c r="Z224" s="271" t="s">
        <v>40</v>
      </c>
      <c r="AA224" s="272"/>
      <c r="AB224" s="273" t="s">
        <v>41</v>
      </c>
      <c r="AC224" s="274"/>
      <c r="AE224" s="275" t="s">
        <v>0</v>
      </c>
      <c r="AF224" s="269" t="s">
        <v>1</v>
      </c>
      <c r="AG224" s="270"/>
      <c r="AH224" s="269" t="s">
        <v>2</v>
      </c>
      <c r="AI224" s="270"/>
      <c r="AJ224" s="269" t="s">
        <v>3</v>
      </c>
      <c r="AK224" s="270"/>
      <c r="AL224" s="269" t="s">
        <v>4</v>
      </c>
      <c r="AM224" s="270"/>
      <c r="AN224" s="269" t="s">
        <v>5</v>
      </c>
      <c r="AO224" s="270"/>
      <c r="AP224" s="269" t="s">
        <v>6</v>
      </c>
      <c r="AQ224" s="270"/>
      <c r="AR224" s="269" t="s">
        <v>7</v>
      </c>
      <c r="AS224" s="270"/>
      <c r="AT224" s="269" t="s">
        <v>8</v>
      </c>
      <c r="AU224" s="270"/>
      <c r="AV224" s="269" t="s">
        <v>9</v>
      </c>
      <c r="AW224" s="270"/>
      <c r="AX224" s="269" t="s">
        <v>10</v>
      </c>
      <c r="AY224" s="270"/>
      <c r="AZ224" s="269" t="s">
        <v>11</v>
      </c>
      <c r="BA224" s="270"/>
      <c r="BB224" s="269" t="s">
        <v>12</v>
      </c>
      <c r="BC224" s="270"/>
      <c r="BD224" s="271" t="s">
        <v>40</v>
      </c>
      <c r="BE224" s="272"/>
      <c r="BF224" s="273" t="s">
        <v>41</v>
      </c>
      <c r="BG224" s="274"/>
      <c r="BI224" s="275" t="s">
        <v>0</v>
      </c>
      <c r="BJ224" s="269" t="s">
        <v>1</v>
      </c>
      <c r="BK224" s="270"/>
      <c r="BL224" s="269" t="s">
        <v>2</v>
      </c>
      <c r="BM224" s="270"/>
      <c r="BN224" s="269" t="s">
        <v>3</v>
      </c>
      <c r="BO224" s="270"/>
      <c r="BP224" s="269" t="s">
        <v>4</v>
      </c>
      <c r="BQ224" s="270"/>
      <c r="BR224" s="269" t="s">
        <v>5</v>
      </c>
      <c r="BS224" s="270"/>
      <c r="BT224" s="269" t="s">
        <v>6</v>
      </c>
      <c r="BU224" s="270"/>
      <c r="BV224" s="269" t="s">
        <v>7</v>
      </c>
      <c r="BW224" s="270"/>
      <c r="BX224" s="269" t="s">
        <v>8</v>
      </c>
      <c r="BY224" s="270"/>
      <c r="BZ224" s="269" t="s">
        <v>9</v>
      </c>
      <c r="CA224" s="270"/>
      <c r="CB224" s="269" t="s">
        <v>10</v>
      </c>
      <c r="CC224" s="270"/>
      <c r="CD224" s="269" t="s">
        <v>11</v>
      </c>
      <c r="CE224" s="270"/>
      <c r="CF224" s="269" t="s">
        <v>12</v>
      </c>
      <c r="CG224" s="270"/>
      <c r="CH224" s="271" t="s">
        <v>40</v>
      </c>
      <c r="CI224" s="272"/>
      <c r="CJ224" s="269" t="s">
        <v>41</v>
      </c>
      <c r="CK224" s="270"/>
    </row>
    <row r="225" spans="1:89" ht="15" thickTop="1" thickBot="1" x14ac:dyDescent="0.3">
      <c r="A225" s="276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76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76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3235</v>
      </c>
      <c r="AG226" s="164">
        <f t="shared" ref="AG226:AV227" si="2970">SUMIF($A$9:$A$32,$AE226,C$226:C$249)</f>
        <v>1072</v>
      </c>
      <c r="AH226" s="121">
        <f t="shared" si="2970"/>
        <v>1077</v>
      </c>
      <c r="AI226" s="159">
        <f t="shared" si="2970"/>
        <v>1054</v>
      </c>
      <c r="AJ226" s="120">
        <f t="shared" si="2970"/>
        <v>2828</v>
      </c>
      <c r="AK226" s="122">
        <f t="shared" si="2970"/>
        <v>1183</v>
      </c>
      <c r="AL226" s="121">
        <f t="shared" si="2970"/>
        <v>3922</v>
      </c>
      <c r="AM226" s="159">
        <f t="shared" si="2970"/>
        <v>1978</v>
      </c>
      <c r="AN226" s="120">
        <f t="shared" si="2970"/>
        <v>265</v>
      </c>
      <c r="AO226" s="122">
        <f t="shared" si="2970"/>
        <v>929</v>
      </c>
      <c r="AP226" s="121">
        <f t="shared" si="2970"/>
        <v>735</v>
      </c>
      <c r="AQ226" s="120">
        <f t="shared" si="2970"/>
        <v>3272</v>
      </c>
      <c r="AR226" s="158">
        <f t="shared" si="2970"/>
        <v>2705</v>
      </c>
      <c r="AS226" s="160">
        <f t="shared" si="2970"/>
        <v>4301</v>
      </c>
      <c r="AT226" s="120">
        <f t="shared" si="2970"/>
        <v>1826</v>
      </c>
      <c r="AU226" s="122">
        <f t="shared" si="2970"/>
        <v>1906</v>
      </c>
      <c r="AV226" s="121">
        <f t="shared" si="2970"/>
        <v>2348</v>
      </c>
      <c r="AW226" s="159">
        <f t="shared" ref="AW226:BE227" si="2971">SUMIF($A$9:$A$32,$AE226,S$226:S$249)</f>
        <v>1957</v>
      </c>
      <c r="AX226" s="120">
        <f t="shared" si="2971"/>
        <v>221</v>
      </c>
      <c r="AY226" s="122">
        <f t="shared" si="2971"/>
        <v>1574</v>
      </c>
      <c r="AZ226" s="121">
        <f t="shared" si="2971"/>
        <v>723</v>
      </c>
      <c r="BA226" s="159">
        <f t="shared" si="2971"/>
        <v>2981</v>
      </c>
      <c r="BB226" s="120">
        <f t="shared" si="2971"/>
        <v>1742</v>
      </c>
      <c r="BC226" s="122">
        <f t="shared" si="2971"/>
        <v>1776</v>
      </c>
      <c r="BD226" s="21">
        <f t="shared" si="2971"/>
        <v>3647</v>
      </c>
      <c r="BE226" s="163">
        <f t="shared" si="2971"/>
        <v>2590</v>
      </c>
      <c r="BF226" s="149">
        <f>AF226+AH226+AJ226+AL226+AN226+AP226+AR226+AT226+AV226+AX226+AZ226+BB226+BD226</f>
        <v>25274</v>
      </c>
      <c r="BG226" s="150">
        <f>AG226+AI226+AK226+AM226+AO226+AQ226+AS226+AU226+AW226+AY226+BA226+BC226+BE226</f>
        <v>26573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514</v>
      </c>
      <c r="C227" s="168">
        <v>0</v>
      </c>
      <c r="D227" s="169">
        <v>490</v>
      </c>
      <c r="E227" s="170">
        <v>2</v>
      </c>
      <c r="F227" s="167">
        <v>1165</v>
      </c>
      <c r="G227" s="171">
        <v>10</v>
      </c>
      <c r="H227" s="169">
        <v>736</v>
      </c>
      <c r="I227" s="170">
        <v>70</v>
      </c>
      <c r="J227" s="167">
        <v>9</v>
      </c>
      <c r="K227" s="171">
        <v>53</v>
      </c>
      <c r="L227" s="169">
        <v>60</v>
      </c>
      <c r="M227" s="167">
        <v>151</v>
      </c>
      <c r="N227" s="172">
        <v>318</v>
      </c>
      <c r="O227" s="173">
        <v>265</v>
      </c>
      <c r="P227" s="167">
        <v>80</v>
      </c>
      <c r="Q227" s="171">
        <v>88</v>
      </c>
      <c r="R227" s="169">
        <v>35</v>
      </c>
      <c r="S227" s="170">
        <v>107</v>
      </c>
      <c r="T227" s="167">
        <v>1</v>
      </c>
      <c r="U227" s="171">
        <v>31</v>
      </c>
      <c r="V227" s="169">
        <v>10</v>
      </c>
      <c r="W227" s="170">
        <v>111</v>
      </c>
      <c r="X227" s="167">
        <v>3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3421</v>
      </c>
      <c r="AC227" s="150">
        <f t="shared" ref="AC227:AC246" si="3000">C227+E227+G227+I227+K227+M227+O227+Q227+S227+U227+W227+Y227+AA227</f>
        <v>888</v>
      </c>
      <c r="AE227" s="226" t="str">
        <f>$AE$10</f>
        <v>08:00 - 08:59</v>
      </c>
      <c r="AF227" s="120">
        <f>SUMIF($A$9:$A$32,$AE227,B$226:B$249)</f>
        <v>2852</v>
      </c>
      <c r="AG227" s="168">
        <f t="shared" si="2970"/>
        <v>822</v>
      </c>
      <c r="AH227" s="169">
        <f t="shared" si="2970"/>
        <v>924</v>
      </c>
      <c r="AI227" s="170">
        <f t="shared" si="2970"/>
        <v>762</v>
      </c>
      <c r="AJ227" s="167">
        <f t="shared" si="2970"/>
        <v>2518</v>
      </c>
      <c r="AK227" s="171">
        <f t="shared" si="2970"/>
        <v>887</v>
      </c>
      <c r="AL227" s="169">
        <f t="shared" si="2970"/>
        <v>3375</v>
      </c>
      <c r="AM227" s="170">
        <f t="shared" si="2970"/>
        <v>2010</v>
      </c>
      <c r="AN227" s="167">
        <f t="shared" si="2970"/>
        <v>224</v>
      </c>
      <c r="AO227" s="171">
        <f t="shared" si="2970"/>
        <v>810</v>
      </c>
      <c r="AP227" s="169">
        <f t="shared" si="2970"/>
        <v>663</v>
      </c>
      <c r="AQ227" s="167">
        <f t="shared" si="2970"/>
        <v>2876</v>
      </c>
      <c r="AR227" s="172">
        <f t="shared" si="2970"/>
        <v>2015</v>
      </c>
      <c r="AS227" s="173">
        <f t="shared" si="2970"/>
        <v>3656</v>
      </c>
      <c r="AT227" s="167">
        <f t="shared" si="2970"/>
        <v>1534</v>
      </c>
      <c r="AU227" s="171">
        <f t="shared" si="2970"/>
        <v>1684</v>
      </c>
      <c r="AV227" s="169">
        <f t="shared" si="2970"/>
        <v>2047</v>
      </c>
      <c r="AW227" s="170">
        <f t="shared" si="2971"/>
        <v>1588</v>
      </c>
      <c r="AX227" s="167">
        <f t="shared" si="2971"/>
        <v>168</v>
      </c>
      <c r="AY227" s="171">
        <f t="shared" si="2971"/>
        <v>1085</v>
      </c>
      <c r="AZ227" s="169">
        <f t="shared" si="2971"/>
        <v>614</v>
      </c>
      <c r="BA227" s="170">
        <f t="shared" si="2971"/>
        <v>2354</v>
      </c>
      <c r="BB227" s="167">
        <f t="shared" si="2971"/>
        <v>1548</v>
      </c>
      <c r="BC227" s="171">
        <f t="shared" si="2971"/>
        <v>1509</v>
      </c>
      <c r="BD227" s="169">
        <f t="shared" si="2971"/>
        <v>3515</v>
      </c>
      <c r="BE227" s="167">
        <f t="shared" si="2971"/>
        <v>2094</v>
      </c>
      <c r="BF227" s="151">
        <f>SUM(AF227,AH227,AJ227,AL227,AN227,AP227,AR227,AT227,AV227,AX227,AZ227,BB227,BD227)</f>
        <v>21997</v>
      </c>
      <c r="BG227" s="152">
        <f>SUM(AG227,AI227,AK227,AM227,AO227,AQ227,AS227,AU227,AW227,AY227,BA227,BC227,BE227)</f>
        <v>22137</v>
      </c>
      <c r="BI227" s="131" t="s">
        <v>17</v>
      </c>
      <c r="BJ227" s="123">
        <f>B227/B250</f>
        <v>1.7983346161920089E-2</v>
      </c>
      <c r="BK227" s="124">
        <f t="shared" ref="BK227" si="3001">C227/C250</f>
        <v>0</v>
      </c>
      <c r="BL227" s="125">
        <f t="shared" ref="BL227" si="3002">D227/D250</f>
        <v>3.8070080024862091E-2</v>
      </c>
      <c r="BM227" s="126">
        <f t="shared" ref="BM227" si="3003">E227/E250</f>
        <v>1.6159004605316313E-4</v>
      </c>
      <c r="BN227" s="123">
        <f t="shared" ref="BN227" si="3004">F227/F250</f>
        <v>3.6840274483761822E-2</v>
      </c>
      <c r="BO227" s="124">
        <f t="shared" ref="BO227" si="3005">G227/G250</f>
        <v>4.5150803684305583E-4</v>
      </c>
      <c r="BP227" s="125">
        <f t="shared" ref="BP227" si="3006">H227/H250</f>
        <v>1.7900138628791012E-2</v>
      </c>
      <c r="BQ227" s="126">
        <f t="shared" ref="BQ227" si="3007">I227/I250</f>
        <v>1.7127058305399917E-3</v>
      </c>
      <c r="BR227" s="123">
        <f t="shared" ref="BR227" si="3008">J227/J250</f>
        <v>1.5587114651887772E-3</v>
      </c>
      <c r="BS227" s="124">
        <f t="shared" ref="BS227" si="3009">K227/K250</f>
        <v>8.0376099484379734E-3</v>
      </c>
      <c r="BT227" s="125">
        <f t="shared" ref="BT227" si="3010">L227/L250</f>
        <v>2.8304557033682421E-3</v>
      </c>
      <c r="BU227" s="123">
        <f t="shared" ref="BU227" si="3011">M227/M250</f>
        <v>6.3758814339399568E-3</v>
      </c>
      <c r="BV227" s="127">
        <f t="shared" ref="BV227" si="3012">N227/N250</f>
        <v>8.0500215173531127E-3</v>
      </c>
      <c r="BW227" s="128">
        <f t="shared" ref="BW227" si="3013">O227/O250</f>
        <v>6.3248842426846148E-3</v>
      </c>
      <c r="BX227" s="123">
        <f t="shared" ref="BX227" si="3014">P227/P250</f>
        <v>3.9213764031174941E-3</v>
      </c>
      <c r="BY227" s="124">
        <f t="shared" ref="BY227" si="3015">Q227/Q250</f>
        <v>3.9180765805877111E-3</v>
      </c>
      <c r="BZ227" s="125">
        <f t="shared" ref="BZ227" si="3016">R227/R250</f>
        <v>1.4598540145985401E-3</v>
      </c>
      <c r="CA227" s="126">
        <f t="shared" ref="CA227" si="3017">S227/S250</f>
        <v>3.9289123889256075E-3</v>
      </c>
      <c r="CB227" s="123">
        <f t="shared" ref="CB227" si="3018">T227/T250</f>
        <v>1.5306903413439462E-4</v>
      </c>
      <c r="CC227" s="124">
        <f t="shared" ref="CC227" si="3019">U227/U250</f>
        <v>3.6651690707022937E-3</v>
      </c>
      <c r="CD227" s="125">
        <f t="shared" ref="CD227" si="3020">V227/V250</f>
        <v>4.640586570142466E-4</v>
      </c>
      <c r="CE227" s="126">
        <f t="shared" ref="CE227" si="3021">W227/W250</f>
        <v>3.9163109056909997E-3</v>
      </c>
      <c r="CF227" s="123">
        <f t="shared" ref="CF227" si="3022">X227/X250</f>
        <v>1.4363688595231256E-4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1.0829033585514862E-2</v>
      </c>
      <c r="CK227" s="130">
        <f t="shared" ref="CK227" si="3027">AC227/AC250</f>
        <v>2.8220578140492718E-3</v>
      </c>
    </row>
    <row r="228" spans="1:89" ht="13.5" thickBot="1" x14ac:dyDescent="0.25">
      <c r="A228" s="139" t="s">
        <v>18</v>
      </c>
      <c r="B228" s="174">
        <v>1896</v>
      </c>
      <c r="C228" s="175">
        <v>151</v>
      </c>
      <c r="D228" s="176">
        <v>1135</v>
      </c>
      <c r="E228" s="177">
        <v>220</v>
      </c>
      <c r="F228" s="174">
        <v>3304</v>
      </c>
      <c r="G228" s="178">
        <v>355</v>
      </c>
      <c r="H228" s="176">
        <v>2566</v>
      </c>
      <c r="I228" s="177">
        <v>752</v>
      </c>
      <c r="J228" s="174">
        <v>81</v>
      </c>
      <c r="K228" s="178">
        <v>398</v>
      </c>
      <c r="L228" s="176">
        <v>369</v>
      </c>
      <c r="M228" s="174">
        <v>1165</v>
      </c>
      <c r="N228" s="179">
        <v>1540</v>
      </c>
      <c r="O228" s="180">
        <v>2120</v>
      </c>
      <c r="P228" s="174">
        <v>601</v>
      </c>
      <c r="Q228" s="178">
        <v>1024</v>
      </c>
      <c r="R228" s="176">
        <v>868</v>
      </c>
      <c r="S228" s="177">
        <v>1194</v>
      </c>
      <c r="T228" s="174">
        <v>62</v>
      </c>
      <c r="U228" s="178">
        <v>597</v>
      </c>
      <c r="V228" s="176">
        <v>425</v>
      </c>
      <c r="W228" s="177">
        <v>1571</v>
      </c>
      <c r="X228" s="174">
        <v>789</v>
      </c>
      <c r="Y228" s="178">
        <v>821</v>
      </c>
      <c r="Z228" s="176">
        <v>2393</v>
      </c>
      <c r="AA228" s="174">
        <v>1418</v>
      </c>
      <c r="AB228" s="149">
        <f t="shared" si="2999"/>
        <v>16029</v>
      </c>
      <c r="AC228" s="150">
        <f t="shared" si="3000"/>
        <v>11786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6.6335455881323904E-2</v>
      </c>
      <c r="BK228" s="124">
        <f t="shared" ref="BK228" si="3028">C228/C250</f>
        <v>6.1930932655237473E-3</v>
      </c>
      <c r="BL228" s="125">
        <f t="shared" ref="BL228" si="3029">D228/D250</f>
        <v>8.8182736384119331E-2</v>
      </c>
      <c r="BM228" s="126">
        <f t="shared" ref="BM228" si="3030">E228/E250</f>
        <v>1.7774905065847942E-2</v>
      </c>
      <c r="BN228" s="123">
        <f t="shared" ref="BN228" si="3031">F228/F250</f>
        <v>0.10448091578914082</v>
      </c>
      <c r="BO228" s="124">
        <f t="shared" ref="BO228" si="3032">G228/G250</f>
        <v>1.6028535307928481E-2</v>
      </c>
      <c r="BP228" s="125">
        <f t="shared" ref="BP228" si="3033">H228/H250</f>
        <v>6.240727679548605E-2</v>
      </c>
      <c r="BQ228" s="126">
        <f t="shared" ref="BQ228" si="3034">I228/I250</f>
        <v>1.8399354065229623E-2</v>
      </c>
      <c r="BR228" s="123">
        <f t="shared" ref="BR228" si="3035">J228/J250</f>
        <v>1.4028403186698995E-2</v>
      </c>
      <c r="BS228" s="124">
        <f t="shared" ref="BS228" si="3036">K228/K250</f>
        <v>6.0357901122232334E-2</v>
      </c>
      <c r="BT228" s="125">
        <f t="shared" ref="BT228" si="3037">L228/L250</f>
        <v>1.7407302575714691E-2</v>
      </c>
      <c r="BU228" s="123">
        <f t="shared" ref="BU228" si="3038">M228/M250</f>
        <v>4.9191403116159271E-2</v>
      </c>
      <c r="BV228" s="127">
        <f t="shared" ref="BV228" si="3039">N228/N250</f>
        <v>3.8984380933093692E-2</v>
      </c>
      <c r="BW228" s="128">
        <f t="shared" ref="BW228" si="3040">O228/O250</f>
        <v>5.0599073941476919E-2</v>
      </c>
      <c r="BX228" s="123">
        <f t="shared" ref="BX228" si="3041">P228/P250</f>
        <v>2.9459340228420176E-2</v>
      </c>
      <c r="BY228" s="124">
        <f t="shared" ref="BY228" si="3042">Q228/Q250</f>
        <v>4.5592163846838826E-2</v>
      </c>
      <c r="BZ228" s="125">
        <f t="shared" ref="BZ228" si="3043">R228/R250</f>
        <v>3.6204379562043795E-2</v>
      </c>
      <c r="CA228" s="126">
        <f t="shared" ref="CA228" si="3044">S228/S250</f>
        <v>4.3842256003525003E-2</v>
      </c>
      <c r="CB228" s="123">
        <f t="shared" ref="CB228" si="3045">T228/T250</f>
        <v>9.4902801163324665E-3</v>
      </c>
      <c r="CC228" s="124">
        <f t="shared" ref="CC228" si="3046">U228/U250</f>
        <v>7.0584062426105459E-2</v>
      </c>
      <c r="CD228" s="125">
        <f t="shared" ref="CD228" si="3047">V228/V250</f>
        <v>1.9722492923105482E-2</v>
      </c>
      <c r="CE228" s="126">
        <f t="shared" ref="CE228" si="3048">W228/W250</f>
        <v>5.5428148043608648E-2</v>
      </c>
      <c r="CF228" s="123">
        <f t="shared" ref="CF228" si="3049">X228/X250</f>
        <v>3.77765010054582E-2</v>
      </c>
      <c r="CG228" s="124">
        <f t="shared" ref="CG228" si="3050">Y228/Y250</f>
        <v>5.9957642591104941E-2</v>
      </c>
      <c r="CH228" s="125">
        <f t="shared" ref="CH228" si="3051">Z228/Z250</f>
        <v>5.7114898085827488E-2</v>
      </c>
      <c r="CI228" s="123">
        <f t="shared" ref="CI228" si="3052">AA228/AA250</f>
        <v>3.3346659454883243E-2</v>
      </c>
      <c r="CJ228" s="129">
        <f t="shared" ref="CJ228" si="3053">AB228/AB250</f>
        <v>5.0739134563641541E-2</v>
      </c>
      <c r="CK228" s="130">
        <f t="shared" ref="CK228" si="3054">AC228/AC250</f>
        <v>3.7455825896829636E-2</v>
      </c>
    </row>
    <row r="229" spans="1:89" ht="14.25" thickTop="1" thickBot="1" x14ac:dyDescent="0.25">
      <c r="A229" s="131" t="s">
        <v>19</v>
      </c>
      <c r="B229" s="167">
        <v>2470</v>
      </c>
      <c r="C229" s="168">
        <v>726</v>
      </c>
      <c r="D229" s="169">
        <v>1156</v>
      </c>
      <c r="E229" s="170">
        <v>687</v>
      </c>
      <c r="F229" s="167">
        <v>3212</v>
      </c>
      <c r="G229" s="171">
        <v>927</v>
      </c>
      <c r="H229" s="169">
        <v>3120</v>
      </c>
      <c r="I229" s="170">
        <v>1469</v>
      </c>
      <c r="J229" s="167">
        <v>188</v>
      </c>
      <c r="K229" s="171">
        <v>620</v>
      </c>
      <c r="L229" s="169">
        <v>614</v>
      </c>
      <c r="M229" s="167">
        <v>1977</v>
      </c>
      <c r="N229" s="172">
        <v>2555</v>
      </c>
      <c r="O229" s="173">
        <v>3196</v>
      </c>
      <c r="P229" s="167">
        <v>1443</v>
      </c>
      <c r="Q229" s="171">
        <v>1718</v>
      </c>
      <c r="R229" s="169">
        <v>1712</v>
      </c>
      <c r="S229" s="170">
        <v>2025</v>
      </c>
      <c r="T229" s="167">
        <v>196</v>
      </c>
      <c r="U229" s="171">
        <v>1312</v>
      </c>
      <c r="V229" s="169">
        <v>713</v>
      </c>
      <c r="W229" s="170">
        <v>2920</v>
      </c>
      <c r="X229" s="167">
        <v>1779</v>
      </c>
      <c r="Y229" s="171">
        <v>1370</v>
      </c>
      <c r="Z229" s="169">
        <v>3154</v>
      </c>
      <c r="AA229" s="167">
        <v>2123</v>
      </c>
      <c r="AB229" s="149">
        <f t="shared" si="2999"/>
        <v>22312</v>
      </c>
      <c r="AC229" s="150">
        <f t="shared" si="3000"/>
        <v>21070</v>
      </c>
      <c r="AE229" s="221" t="s">
        <v>13</v>
      </c>
      <c r="AF229" s="14">
        <f t="shared" ref="AF229:BG229" si="3055">SUM(AF226:AF228)</f>
        <v>6087</v>
      </c>
      <c r="AG229" s="1">
        <f t="shared" si="3055"/>
        <v>1894</v>
      </c>
      <c r="AH229" s="14">
        <f t="shared" si="3055"/>
        <v>2001</v>
      </c>
      <c r="AI229" s="1">
        <f t="shared" si="3055"/>
        <v>1816</v>
      </c>
      <c r="AJ229" s="14">
        <f t="shared" si="3055"/>
        <v>5346</v>
      </c>
      <c r="AK229" s="1">
        <f t="shared" si="3055"/>
        <v>2070</v>
      </c>
      <c r="AL229" s="14">
        <f t="shared" si="3055"/>
        <v>7297</v>
      </c>
      <c r="AM229" s="1">
        <f t="shared" si="3055"/>
        <v>3988</v>
      </c>
      <c r="AN229" s="14">
        <f t="shared" si="3055"/>
        <v>489</v>
      </c>
      <c r="AO229" s="1">
        <f t="shared" si="3055"/>
        <v>1739</v>
      </c>
      <c r="AP229" s="14">
        <f t="shared" si="3055"/>
        <v>1398</v>
      </c>
      <c r="AQ229" s="1">
        <f t="shared" si="3055"/>
        <v>6148</v>
      </c>
      <c r="AR229" s="14">
        <f t="shared" si="3055"/>
        <v>4720</v>
      </c>
      <c r="AS229" s="1">
        <f t="shared" si="3055"/>
        <v>7957</v>
      </c>
      <c r="AT229" s="14">
        <f t="shared" si="3055"/>
        <v>3360</v>
      </c>
      <c r="AU229" s="1">
        <f t="shared" si="3055"/>
        <v>3590</v>
      </c>
      <c r="AV229" s="14">
        <f t="shared" si="3055"/>
        <v>4395</v>
      </c>
      <c r="AW229" s="1">
        <f t="shared" si="3055"/>
        <v>3545</v>
      </c>
      <c r="AX229" s="14">
        <f t="shared" si="3055"/>
        <v>389</v>
      </c>
      <c r="AY229" s="1">
        <f t="shared" si="3055"/>
        <v>2659</v>
      </c>
      <c r="AZ229" s="14">
        <f t="shared" si="3055"/>
        <v>1337</v>
      </c>
      <c r="BA229" s="1">
        <f t="shared" si="3055"/>
        <v>5335</v>
      </c>
      <c r="BB229" s="14">
        <f t="shared" si="3055"/>
        <v>3290</v>
      </c>
      <c r="BC229" s="1">
        <f t="shared" si="3055"/>
        <v>3285</v>
      </c>
      <c r="BD229" s="14">
        <f t="shared" si="3055"/>
        <v>7162</v>
      </c>
      <c r="BE229" s="1">
        <f t="shared" si="3055"/>
        <v>4684</v>
      </c>
      <c r="BF229" s="153">
        <f t="shared" si="3055"/>
        <v>47271</v>
      </c>
      <c r="BG229" s="154">
        <f t="shared" si="3055"/>
        <v>48710</v>
      </c>
      <c r="BI229" s="131" t="s">
        <v>19</v>
      </c>
      <c r="BJ229" s="123">
        <f>B229/B250</f>
        <v>8.6418025330627674E-2</v>
      </c>
      <c r="BK229" s="124">
        <f t="shared" ref="BK229" si="3056">C229/C250</f>
        <v>2.9776064309736693E-2</v>
      </c>
      <c r="BL229" s="125">
        <f t="shared" ref="BL229" si="3057">D229/D250</f>
        <v>8.9814311242327707E-2</v>
      </c>
      <c r="BM229" s="126">
        <f t="shared" ref="BM229" si="3058">E229/E250</f>
        <v>5.5506180819261536E-2</v>
      </c>
      <c r="BN229" s="123">
        <f t="shared" ref="BN229" si="3059">F229/F250</f>
        <v>0.1015716408942858</v>
      </c>
      <c r="BO229" s="124">
        <f t="shared" ref="BO229" si="3060">G229/G250</f>
        <v>4.1854795015351276E-2</v>
      </c>
      <c r="BP229" s="125">
        <f t="shared" ref="BP229" si="3061">H229/H250</f>
        <v>7.5881022448135813E-2</v>
      </c>
      <c r="BQ229" s="126">
        <f t="shared" ref="BQ229" si="3062">I229/I250</f>
        <v>3.5942355215189251E-2</v>
      </c>
      <c r="BR229" s="123">
        <f t="shared" ref="BR229" si="3063">J229/J250</f>
        <v>3.2559750606165568E-2</v>
      </c>
      <c r="BS229" s="124">
        <f t="shared" ref="BS229" si="3064">K229/K250</f>
        <v>9.4024871094934792E-2</v>
      </c>
      <c r="BT229" s="125">
        <f t="shared" ref="BT229" si="3065">L229/L250</f>
        <v>2.8964996697801681E-2</v>
      </c>
      <c r="BU229" s="123">
        <f t="shared" ref="BU229" si="3066">M229/M250</f>
        <v>8.3477599966220492E-2</v>
      </c>
      <c r="BV229" s="127">
        <f t="shared" ref="BV229" si="3067">N229/N250</f>
        <v>6.4678632002632713E-2</v>
      </c>
      <c r="BW229" s="128">
        <f t="shared" ref="BW229" si="3068">O229/O250</f>
        <v>7.6280490715547281E-2</v>
      </c>
      <c r="BX229" s="123">
        <f t="shared" ref="BX229" si="3069">P229/P250</f>
        <v>7.0731826871231807E-2</v>
      </c>
      <c r="BY229" s="124">
        <f t="shared" ref="BY229" si="3070">Q229/Q250</f>
        <v>7.6491540516473736E-2</v>
      </c>
      <c r="BZ229" s="125">
        <f t="shared" ref="BZ229" si="3071">R229/R250</f>
        <v>7.1407716371220023E-2</v>
      </c>
      <c r="CA229" s="126">
        <f t="shared" ref="CA229" si="3072">S229/S250</f>
        <v>7.4355584930601459E-2</v>
      </c>
      <c r="CB229" s="123">
        <f t="shared" ref="CB229" si="3073">T229/T250</f>
        <v>3.0001530690341345E-2</v>
      </c>
      <c r="CC229" s="124">
        <f t="shared" ref="CC229" si="3074">U229/U250</f>
        <v>0.1551194135729487</v>
      </c>
      <c r="CD229" s="125">
        <f t="shared" ref="CD229" si="3075">V229/V250</f>
        <v>3.308738224511578E-2</v>
      </c>
      <c r="CE229" s="126">
        <f t="shared" ref="CE229" si="3076">W229/W250</f>
        <v>0.10302367427583531</v>
      </c>
      <c r="CF229" s="123">
        <f t="shared" ref="CF229" si="3077">X229/X250</f>
        <v>8.5176673369721345E-2</v>
      </c>
      <c r="CG229" s="124">
        <f t="shared" ref="CG229" si="3078">Y229/Y250</f>
        <v>0.10005112101073541</v>
      </c>
      <c r="CH229" s="125">
        <f t="shared" ref="CH229" si="3079">Z229/Z250</f>
        <v>7.5278056231801047E-2</v>
      </c>
      <c r="CI229" s="123">
        <f t="shared" ref="CI229" si="3080">AA229/AA250</f>
        <v>4.9925922441972581E-2</v>
      </c>
      <c r="CJ229" s="129">
        <f t="shared" ref="CJ229" si="3081">AB229/AB250</f>
        <v>7.0627710423854892E-2</v>
      </c>
      <c r="CK229" s="130">
        <f t="shared" ref="CK229" si="3082">AC229/AC250</f>
        <v>6.6960313222993409E-2</v>
      </c>
    </row>
    <row r="230" spans="1:89" ht="13.5" thickTop="1" x14ac:dyDescent="0.2">
      <c r="A230" s="139" t="s">
        <v>20</v>
      </c>
      <c r="B230" s="174">
        <v>3235</v>
      </c>
      <c r="C230" s="175">
        <v>1072</v>
      </c>
      <c r="D230" s="176">
        <v>1077</v>
      </c>
      <c r="E230" s="177">
        <v>1054</v>
      </c>
      <c r="F230" s="174">
        <v>2828</v>
      </c>
      <c r="G230" s="178">
        <v>1183</v>
      </c>
      <c r="H230" s="176">
        <v>3922</v>
      </c>
      <c r="I230" s="177">
        <v>1978</v>
      </c>
      <c r="J230" s="174">
        <v>265</v>
      </c>
      <c r="K230" s="178">
        <v>929</v>
      </c>
      <c r="L230" s="176">
        <v>735</v>
      </c>
      <c r="M230" s="174">
        <v>3272</v>
      </c>
      <c r="N230" s="179">
        <v>2705</v>
      </c>
      <c r="O230" s="180">
        <v>4301</v>
      </c>
      <c r="P230" s="174">
        <v>1826</v>
      </c>
      <c r="Q230" s="178">
        <v>1906</v>
      </c>
      <c r="R230" s="176">
        <v>2348</v>
      </c>
      <c r="S230" s="177">
        <v>1957</v>
      </c>
      <c r="T230" s="174">
        <v>221</v>
      </c>
      <c r="U230" s="178">
        <v>1574</v>
      </c>
      <c r="V230" s="176">
        <v>723</v>
      </c>
      <c r="W230" s="177">
        <v>2981</v>
      </c>
      <c r="X230" s="174">
        <v>1742</v>
      </c>
      <c r="Y230" s="178">
        <v>1776</v>
      </c>
      <c r="Z230" s="176">
        <v>3647</v>
      </c>
      <c r="AA230" s="174">
        <v>2590</v>
      </c>
      <c r="AB230" s="149">
        <f t="shared" si="2999"/>
        <v>25274</v>
      </c>
      <c r="AC230" s="150">
        <f t="shared" si="3000"/>
        <v>26573</v>
      </c>
      <c r="BI230" s="139" t="s">
        <v>20</v>
      </c>
      <c r="BJ230" s="123">
        <f>B230/B250</f>
        <v>0.11318312224476944</v>
      </c>
      <c r="BK230" s="124">
        <f t="shared" ref="BK230" si="3083">C230/C250</f>
        <v>4.3966860798950048E-2</v>
      </c>
      <c r="BL230" s="125">
        <f t="shared" ref="BL230" si="3084">D230/D250</f>
        <v>8.3676482013829545E-2</v>
      </c>
      <c r="BM230" s="126">
        <f t="shared" ref="BM230" si="3085">E230/E250</f>
        <v>8.5157954270016961E-2</v>
      </c>
      <c r="BN230" s="123">
        <f t="shared" ref="BN230" si="3086">F230/F250</f>
        <v>8.9428580463586635E-2</v>
      </c>
      <c r="BO230" s="124">
        <f t="shared" ref="BO230" si="3087">G230/G250</f>
        <v>5.34134007585335E-2</v>
      </c>
      <c r="BP230" s="125">
        <f t="shared" ref="BP230" si="3088">H230/H250</f>
        <v>9.5386336551791226E-2</v>
      </c>
      <c r="BQ230" s="126">
        <f t="shared" ref="BQ230" si="3089">I230/I250</f>
        <v>4.8396173325830051E-2</v>
      </c>
      <c r="BR230" s="123">
        <f t="shared" ref="BR230" si="3090">J230/J250</f>
        <v>4.5895393141669551E-2</v>
      </c>
      <c r="BS230" s="124">
        <f t="shared" ref="BS230" si="3091">K230/K250</f>
        <v>0.14088565362450714</v>
      </c>
      <c r="BT230" s="125">
        <f t="shared" ref="BT230" si="3092">L230/L250</f>
        <v>3.4673082366260967E-2</v>
      </c>
      <c r="BU230" s="123">
        <f t="shared" ref="BU230" si="3093">M230/M250</f>
        <v>0.13815817252881815</v>
      </c>
      <c r="BV230" s="127">
        <f t="shared" ref="BV230" si="3094">N230/N250</f>
        <v>6.8475811963648325E-2</v>
      </c>
      <c r="BW230" s="128">
        <f t="shared" ref="BW230" si="3095">O230/O250</f>
        <v>0.10265406463315671</v>
      </c>
      <c r="BX230" s="123">
        <f t="shared" ref="BX230" si="3096">P230/P250</f>
        <v>8.9505416401156807E-2</v>
      </c>
      <c r="BY230" s="124">
        <f t="shared" ref="BY230" si="3097">Q230/Q250</f>
        <v>8.4861976847729295E-2</v>
      </c>
      <c r="BZ230" s="125">
        <f t="shared" ref="BZ230" si="3098">R230/R250</f>
        <v>9.7935349322210638E-2</v>
      </c>
      <c r="CA230" s="126">
        <f t="shared" ref="CA230" si="3099">S230/S250</f>
        <v>7.185870602922817E-2</v>
      </c>
      <c r="CB230" s="123">
        <f t="shared" ref="CB230" si="3100">T230/T250</f>
        <v>3.382825654370121E-2</v>
      </c>
      <c r="CC230" s="124">
        <f t="shared" ref="CC230" si="3101">U230/U250</f>
        <v>0.18609600378340033</v>
      </c>
      <c r="CD230" s="125">
        <f t="shared" ref="CD230" si="3102">V230/V250</f>
        <v>3.3551440902130032E-2</v>
      </c>
      <c r="CE230" s="126">
        <f t="shared" ref="CE230" si="3103">W230/W250</f>
        <v>0.10517588116995379</v>
      </c>
      <c r="CF230" s="123">
        <f t="shared" ref="CF230" si="3104">X230/X250</f>
        <v>8.3405151776309486E-2</v>
      </c>
      <c r="CG230" s="124">
        <f t="shared" ref="CG230" si="3105">Y230/Y250</f>
        <v>0.12970130723727452</v>
      </c>
      <c r="CH230" s="125">
        <f t="shared" ref="CH230" si="3106">Z230/Z250</f>
        <v>8.704472767196525E-2</v>
      </c>
      <c r="CI230" s="123">
        <f t="shared" ref="CI230" si="3107">AA230/AA250</f>
        <v>6.0908214378101261E-2</v>
      </c>
      <c r="CJ230" s="129">
        <f t="shared" ref="CJ230" si="3108">AB230/AB250</f>
        <v>8.0003798550219996E-2</v>
      </c>
      <c r="CK230" s="130">
        <f t="shared" ref="CK230" si="3109">AC230/AC250</f>
        <v>8.4448808888210922E-2</v>
      </c>
    </row>
    <row r="231" spans="1:89" ht="13.5" thickBot="1" x14ac:dyDescent="0.25">
      <c r="A231" s="131" t="s">
        <v>21</v>
      </c>
      <c r="B231" s="167">
        <v>2852</v>
      </c>
      <c r="C231" s="168">
        <v>822</v>
      </c>
      <c r="D231" s="169">
        <v>924</v>
      </c>
      <c r="E231" s="170">
        <v>762</v>
      </c>
      <c r="F231" s="167">
        <v>2518</v>
      </c>
      <c r="G231" s="171">
        <v>887</v>
      </c>
      <c r="H231" s="169">
        <v>3375</v>
      </c>
      <c r="I231" s="170">
        <v>2010</v>
      </c>
      <c r="J231" s="167">
        <v>224</v>
      </c>
      <c r="K231" s="171">
        <v>810</v>
      </c>
      <c r="L231" s="169">
        <v>663</v>
      </c>
      <c r="M231" s="167">
        <v>2876</v>
      </c>
      <c r="N231" s="172">
        <v>2015</v>
      </c>
      <c r="O231" s="173">
        <v>3656</v>
      </c>
      <c r="P231" s="167">
        <v>1534</v>
      </c>
      <c r="Q231" s="171">
        <v>1684</v>
      </c>
      <c r="R231" s="169">
        <v>2047</v>
      </c>
      <c r="S231" s="170">
        <v>1588</v>
      </c>
      <c r="T231" s="167">
        <v>168</v>
      </c>
      <c r="U231" s="171">
        <v>1085</v>
      </c>
      <c r="V231" s="169">
        <v>614</v>
      </c>
      <c r="W231" s="170">
        <v>2354</v>
      </c>
      <c r="X231" s="167">
        <v>1548</v>
      </c>
      <c r="Y231" s="171">
        <v>1509</v>
      </c>
      <c r="Z231" s="169">
        <v>3515</v>
      </c>
      <c r="AA231" s="167">
        <v>2094</v>
      </c>
      <c r="AB231" s="149">
        <f t="shared" si="2999"/>
        <v>21997</v>
      </c>
      <c r="AC231" s="150">
        <f t="shared" si="3000"/>
        <v>22137</v>
      </c>
      <c r="AE231" t="s">
        <v>85</v>
      </c>
      <c r="BI231" s="131" t="s">
        <v>21</v>
      </c>
      <c r="BJ231" s="123">
        <f>B231/B250</f>
        <v>9.9783080260303691E-2</v>
      </c>
      <c r="BK231" s="124">
        <f t="shared" ref="BK231" si="3110">C231/C250</f>
        <v>3.3713395127553114E-2</v>
      </c>
      <c r="BL231" s="125">
        <f t="shared" ref="BL231" si="3111">D231/D250</f>
        <v>7.1789293761168521E-2</v>
      </c>
      <c r="BM231" s="126">
        <f t="shared" ref="BM231" si="3112">E231/E250</f>
        <v>6.1565807546255152E-2</v>
      </c>
      <c r="BN231" s="123">
        <f t="shared" ref="BN231" si="3113">F231/F250</f>
        <v>7.9625588970053437E-2</v>
      </c>
      <c r="BO231" s="124">
        <f t="shared" ref="BO231" si="3114">G231/G250</f>
        <v>4.0048762867979051E-2</v>
      </c>
      <c r="BP231" s="125">
        <f t="shared" ref="BP231" si="3115">H231/H250</f>
        <v>8.2082836782839216E-2</v>
      </c>
      <c r="BQ231" s="126">
        <f t="shared" ref="BQ231" si="3116">I231/I250</f>
        <v>4.9179124562648335E-2</v>
      </c>
      <c r="BR231" s="123">
        <f t="shared" ref="BR231" si="3117">J231/J250</f>
        <v>3.8794596466920676E-2</v>
      </c>
      <c r="BS231" s="124">
        <f t="shared" ref="BS231" si="3118">K231/K250</f>
        <v>0.12283894449499545</v>
      </c>
      <c r="BT231" s="125">
        <f t="shared" ref="BT231" si="3119">L231/L250</f>
        <v>3.1276535522219075E-2</v>
      </c>
      <c r="BU231" s="123">
        <f t="shared" ref="BU231" si="3120">M231/M250</f>
        <v>0.1214373179073597</v>
      </c>
      <c r="BV231" s="127">
        <f t="shared" ref="BV231" si="3121">N231/N250</f>
        <v>5.1008784142976479E-2</v>
      </c>
      <c r="BW231" s="128">
        <f t="shared" ref="BW231" si="3122">O231/O250</f>
        <v>8.7259535061339447E-2</v>
      </c>
      <c r="BX231" s="123">
        <f t="shared" ref="BX231" si="3123">P231/P250</f>
        <v>7.5192392529777954E-2</v>
      </c>
      <c r="BY231" s="124">
        <f t="shared" ref="BY231" si="3124">Q231/Q250</f>
        <v>7.497773820124666E-2</v>
      </c>
      <c r="BZ231" s="125">
        <f t="shared" ref="BZ231" si="3125">R231/R250</f>
        <v>8.5380604796663193E-2</v>
      </c>
      <c r="CA231" s="126">
        <f t="shared" ref="CA231" si="3126">S231/S250</f>
        <v>5.8309466108540792E-2</v>
      </c>
      <c r="CB231" s="123">
        <f t="shared" ref="CB231" si="3127">T231/T250</f>
        <v>2.5715597734578294E-2</v>
      </c>
      <c r="CC231" s="124">
        <f t="shared" ref="CC231" si="3128">U231/U250</f>
        <v>0.12828091747458029</v>
      </c>
      <c r="CD231" s="125">
        <f t="shared" ref="CD231" si="3129">V231/V250</f>
        <v>2.849320154067474E-2</v>
      </c>
      <c r="CE231" s="126">
        <f t="shared" ref="CE231" si="3130">W231/W250</f>
        <v>8.3054016864834351E-2</v>
      </c>
      <c r="CF231" s="123">
        <f t="shared" ref="CF231" si="3131">X231/X250</f>
        <v>7.4116633151393274E-2</v>
      </c>
      <c r="CG231" s="124">
        <f t="shared" ref="CG231" si="3132">Y231/Y250</f>
        <v>0.11020229314248156</v>
      </c>
      <c r="CH231" s="125">
        <f t="shared" ref="CH231" si="3133">Z231/Z250</f>
        <v>8.389421929447706E-2</v>
      </c>
      <c r="CI231" s="123">
        <f t="shared" ref="CI231" si="3134">AA231/AA250</f>
        <v>4.9243938574418548E-2</v>
      </c>
      <c r="CJ231" s="129">
        <f t="shared" ref="CJ231" si="3135">AB231/AB250</f>
        <v>6.9630590991105065E-2</v>
      </c>
      <c r="CK231" s="130">
        <f t="shared" ref="CK231" si="3136">AC231/AC250</f>
        <v>7.0351231790099916E-2</v>
      </c>
    </row>
    <row r="232" spans="1:89" ht="14.25" thickTop="1" thickBot="1" x14ac:dyDescent="0.25">
      <c r="A232" s="139" t="s">
        <v>22</v>
      </c>
      <c r="B232" s="174">
        <v>2304</v>
      </c>
      <c r="C232" s="175">
        <v>927</v>
      </c>
      <c r="D232" s="176">
        <v>770</v>
      </c>
      <c r="E232" s="177">
        <v>721</v>
      </c>
      <c r="F232" s="174">
        <v>2599</v>
      </c>
      <c r="G232" s="178">
        <v>830</v>
      </c>
      <c r="H232" s="176">
        <v>2903</v>
      </c>
      <c r="I232" s="177">
        <v>1882</v>
      </c>
      <c r="J232" s="174">
        <v>257</v>
      </c>
      <c r="K232" s="178">
        <v>675</v>
      </c>
      <c r="L232" s="176">
        <v>684</v>
      </c>
      <c r="M232" s="174">
        <v>2347</v>
      </c>
      <c r="N232" s="179">
        <v>1787</v>
      </c>
      <c r="O232" s="180">
        <v>3518</v>
      </c>
      <c r="P232" s="174">
        <v>1051</v>
      </c>
      <c r="Q232" s="178">
        <v>1452</v>
      </c>
      <c r="R232" s="176">
        <v>1545</v>
      </c>
      <c r="S232" s="177">
        <v>1380</v>
      </c>
      <c r="T232" s="174">
        <v>196</v>
      </c>
      <c r="U232" s="178">
        <v>676</v>
      </c>
      <c r="V232" s="176">
        <v>605</v>
      </c>
      <c r="W232" s="177">
        <v>2182</v>
      </c>
      <c r="X232" s="174">
        <v>1339</v>
      </c>
      <c r="Y232" s="178">
        <v>1043</v>
      </c>
      <c r="Z232" s="176">
        <v>2730</v>
      </c>
      <c r="AA232" s="174">
        <v>2296</v>
      </c>
      <c r="AB232" s="149">
        <f t="shared" si="2999"/>
        <v>18770</v>
      </c>
      <c r="AC232" s="150">
        <f t="shared" si="3000"/>
        <v>19929</v>
      </c>
      <c r="AE232" s="275" t="s">
        <v>0</v>
      </c>
      <c r="AF232" s="269" t="s">
        <v>1</v>
      </c>
      <c r="AG232" s="270"/>
      <c r="AH232" s="269" t="s">
        <v>2</v>
      </c>
      <c r="AI232" s="270"/>
      <c r="AJ232" s="269" t="s">
        <v>3</v>
      </c>
      <c r="AK232" s="270"/>
      <c r="AL232" s="269" t="s">
        <v>4</v>
      </c>
      <c r="AM232" s="270"/>
      <c r="AN232" s="269" t="s">
        <v>5</v>
      </c>
      <c r="AO232" s="270"/>
      <c r="AP232" s="269" t="s">
        <v>6</v>
      </c>
      <c r="AQ232" s="270"/>
      <c r="AR232" s="269" t="s">
        <v>7</v>
      </c>
      <c r="AS232" s="270"/>
      <c r="AT232" s="269" t="s">
        <v>8</v>
      </c>
      <c r="AU232" s="270"/>
      <c r="AV232" s="269" t="s">
        <v>9</v>
      </c>
      <c r="AW232" s="270"/>
      <c r="AX232" s="269" t="s">
        <v>10</v>
      </c>
      <c r="AY232" s="270"/>
      <c r="AZ232" s="269" t="s">
        <v>11</v>
      </c>
      <c r="BA232" s="270"/>
      <c r="BB232" s="269" t="s">
        <v>12</v>
      </c>
      <c r="BC232" s="270"/>
      <c r="BD232" s="271" t="s">
        <v>40</v>
      </c>
      <c r="BE232" s="272"/>
      <c r="BF232" s="273" t="s">
        <v>41</v>
      </c>
      <c r="BG232" s="274"/>
      <c r="BI232" s="139" t="s">
        <v>22</v>
      </c>
      <c r="BJ232" s="123">
        <f>B232/B250</f>
        <v>8.061017423553285E-2</v>
      </c>
      <c r="BK232" s="124">
        <f t="shared" ref="BK232" si="3137">C232/C250</f>
        <v>3.8019850709539824E-2</v>
      </c>
      <c r="BL232" s="125">
        <f t="shared" ref="BL232" si="3138">D232/D250</f>
        <v>5.9824411467640434E-2</v>
      </c>
      <c r="BM232" s="126">
        <f t="shared" ref="BM232" si="3139">E232/E250</f>
        <v>5.825321160216531E-2</v>
      </c>
      <c r="BN232" s="123">
        <f t="shared" ref="BN232" si="3140">F232/F250</f>
        <v>8.2187015779654052E-2</v>
      </c>
      <c r="BO232" s="124">
        <f t="shared" ref="BO232" si="3141">G232/G250</f>
        <v>3.747516705797363E-2</v>
      </c>
      <c r="BP232" s="125">
        <f t="shared" ref="BP232" si="3142">H232/H250</f>
        <v>7.0603400053505849E-2</v>
      </c>
      <c r="BQ232" s="126">
        <f t="shared" ref="BQ232" si="3143">I232/I250</f>
        <v>4.6047319615375205E-2</v>
      </c>
      <c r="BR232" s="123">
        <f t="shared" ref="BR232" si="3144">J232/J250</f>
        <v>4.4509871839279527E-2</v>
      </c>
      <c r="BS232" s="124">
        <f t="shared" ref="BS232" si="3145">K232/K250</f>
        <v>0.10236578707916287</v>
      </c>
      <c r="BT232" s="125">
        <f t="shared" ref="BT232" si="3146">L232/L250</f>
        <v>3.2267195018397962E-2</v>
      </c>
      <c r="BU232" s="123">
        <f t="shared" ref="BU232" si="3147">M232/M250</f>
        <v>9.9100620698391248E-2</v>
      </c>
      <c r="BV232" s="127">
        <f t="shared" ref="BV232" si="3148">N232/N250</f>
        <v>4.523707060223274E-2</v>
      </c>
      <c r="BW232" s="128">
        <f t="shared" ref="BW232" si="3149">O232/O250</f>
        <v>8.3965821757601797E-2</v>
      </c>
      <c r="BX232" s="123">
        <f t="shared" ref="BX232" si="3150">P232/P250</f>
        <v>5.1517082495956081E-2</v>
      </c>
      <c r="BY232" s="124">
        <f t="shared" ref="BY232" si="3151">Q232/Q250</f>
        <v>6.4648263579697246E-2</v>
      </c>
      <c r="BZ232" s="125">
        <f t="shared" ref="BZ232" si="3152">R232/R250</f>
        <v>6.444212721584984E-2</v>
      </c>
      <c r="CA232" s="126">
        <f t="shared" ref="CA232" si="3153">S232/S250</f>
        <v>5.0671954174928396E-2</v>
      </c>
      <c r="CB232" s="123">
        <f t="shared" ref="CB232" si="3154">T232/T250</f>
        <v>3.0001530690341345E-2</v>
      </c>
      <c r="CC232" s="124">
        <f t="shared" ref="CC232" si="3155">U232/U250</f>
        <v>7.9924331993379047E-2</v>
      </c>
      <c r="CD232" s="125">
        <f t="shared" ref="CD232" si="3156">V232/V250</f>
        <v>2.8075548749361919E-2</v>
      </c>
      <c r="CE232" s="126">
        <f t="shared" ref="CE232" si="3157">W232/W250</f>
        <v>7.6985499065024873E-2</v>
      </c>
      <c r="CF232" s="123">
        <f t="shared" ref="CF232" si="3158">X232/X250</f>
        <v>6.4109930096715506E-2</v>
      </c>
      <c r="CG232" s="124">
        <f t="shared" ref="CG232" si="3159">Y232/Y250</f>
        <v>7.6170305995764256E-2</v>
      </c>
      <c r="CH232" s="125">
        <f t="shared" ref="CH232" si="3160">Z232/Z250</f>
        <v>6.5158241443505654E-2</v>
      </c>
      <c r="CI232" s="123">
        <f t="shared" ref="CI232" si="3161">AA232/AA250</f>
        <v>5.3994308962208686E-2</v>
      </c>
      <c r="CJ232" s="129">
        <f t="shared" ref="CJ232" si="3162">AB232/AB250</f>
        <v>5.9415656357823428E-2</v>
      </c>
      <c r="CK232" s="130">
        <f t="shared" ref="CK232" si="3163">AC232/AC250</f>
        <v>6.3334223171382806E-2</v>
      </c>
    </row>
    <row r="233" spans="1:89" ht="15" thickTop="1" thickBot="1" x14ac:dyDescent="0.3">
      <c r="A233" s="131" t="s">
        <v>23</v>
      </c>
      <c r="B233" s="167">
        <v>1519</v>
      </c>
      <c r="C233" s="168">
        <v>1003</v>
      </c>
      <c r="D233" s="169">
        <v>597</v>
      </c>
      <c r="E233" s="170">
        <v>570</v>
      </c>
      <c r="F233" s="167">
        <v>1997</v>
      </c>
      <c r="G233" s="171">
        <v>731</v>
      </c>
      <c r="H233" s="169">
        <v>2278</v>
      </c>
      <c r="I233" s="170">
        <v>1852</v>
      </c>
      <c r="J233" s="167">
        <v>231</v>
      </c>
      <c r="K233" s="171">
        <v>562</v>
      </c>
      <c r="L233" s="169">
        <v>697</v>
      </c>
      <c r="M233" s="167">
        <v>1569</v>
      </c>
      <c r="N233" s="172">
        <v>1728</v>
      </c>
      <c r="O233" s="173">
        <v>2473</v>
      </c>
      <c r="P233" s="167">
        <v>932</v>
      </c>
      <c r="Q233" s="171">
        <v>1117</v>
      </c>
      <c r="R233" s="169">
        <v>1481</v>
      </c>
      <c r="S233" s="170">
        <v>1194</v>
      </c>
      <c r="T233" s="167">
        <v>213</v>
      </c>
      <c r="U233" s="171">
        <v>375</v>
      </c>
      <c r="V233" s="169">
        <v>680</v>
      </c>
      <c r="W233" s="170">
        <v>1466</v>
      </c>
      <c r="X233" s="167">
        <v>1018</v>
      </c>
      <c r="Y233" s="171">
        <v>814</v>
      </c>
      <c r="Z233" s="169">
        <v>2291</v>
      </c>
      <c r="AA233" s="167">
        <v>2236</v>
      </c>
      <c r="AB233" s="149">
        <f t="shared" si="2999"/>
        <v>15662</v>
      </c>
      <c r="AC233" s="150">
        <f t="shared" si="3000"/>
        <v>15962</v>
      </c>
      <c r="AE233" s="276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5.3145336225596529E-2</v>
      </c>
      <c r="BK233" s="124">
        <f t="shared" ref="BK233" si="3164">C233/C250</f>
        <v>4.1136904273644491E-2</v>
      </c>
      <c r="BL233" s="125">
        <f t="shared" ref="BL233" si="3165">D233/D250</f>
        <v>4.6383342397638104E-2</v>
      </c>
      <c r="BM233" s="126">
        <f t="shared" ref="BM233" si="3166">E233/E250</f>
        <v>4.6053163125151488E-2</v>
      </c>
      <c r="BN233" s="123">
        <f t="shared" ref="BN233" si="3167">F233/F250</f>
        <v>6.3150238750276699E-2</v>
      </c>
      <c r="BO233" s="124">
        <f t="shared" ref="BO233" si="3168">G233/G250</f>
        <v>3.3005237493227382E-2</v>
      </c>
      <c r="BP233" s="125">
        <f t="shared" ref="BP233" si="3169">H233/H250</f>
        <v>5.540287472335044E-2</v>
      </c>
      <c r="BQ233" s="126">
        <f t="shared" ref="BQ233" si="3170">I233/I250</f>
        <v>4.5313302830858063E-2</v>
      </c>
      <c r="BR233" s="123">
        <f t="shared" ref="BR233" si="3171">J233/J250</f>
        <v>4.0006927606511949E-2</v>
      </c>
      <c r="BS233" s="124">
        <f t="shared" ref="BS233" si="3172">K233/K250</f>
        <v>8.5228996057021542E-2</v>
      </c>
      <c r="BT233" s="125">
        <f t="shared" ref="BT233" si="3173">L233/L250</f>
        <v>3.2880460420794413E-2</v>
      </c>
      <c r="BU233" s="123">
        <f t="shared" ref="BU233" si="3174">M233/M250</f>
        <v>6.6250052780475452E-2</v>
      </c>
      <c r="BV233" s="127">
        <f t="shared" ref="BV233" si="3175">N233/N250</f>
        <v>4.3743513150899929E-2</v>
      </c>
      <c r="BW233" s="128">
        <f t="shared" ref="BW233" si="3176">O233/O250</f>
        <v>5.9024297102486994E-2</v>
      </c>
      <c r="BX233" s="123">
        <f t="shared" ref="BX233" si="3177">P233/P250</f>
        <v>4.5684035096318805E-2</v>
      </c>
      <c r="BY233" s="124">
        <f t="shared" ref="BY233" si="3178">Q233/Q250</f>
        <v>4.9732858414959925E-2</v>
      </c>
      <c r="BZ233" s="125">
        <f t="shared" ref="BZ233" si="3179">R233/R250</f>
        <v>6.1772679874869653E-2</v>
      </c>
      <c r="CA233" s="126">
        <f t="shared" ref="CA233" si="3180">S233/S250</f>
        <v>4.3842256003525003E-2</v>
      </c>
      <c r="CB233" s="123">
        <f t="shared" ref="CB233" si="3181">T233/T250</f>
        <v>3.2603704270626054E-2</v>
      </c>
      <c r="CC233" s="124">
        <f t="shared" ref="CC233" si="3182">U233/U250</f>
        <v>4.4336722629463227E-2</v>
      </c>
      <c r="CD233" s="125">
        <f t="shared" ref="CD233" si="3183">V233/V250</f>
        <v>3.1555988676968766E-2</v>
      </c>
      <c r="CE233" s="126">
        <f t="shared" ref="CE233" si="3184">W233/W250</f>
        <v>5.1723529619306353E-2</v>
      </c>
      <c r="CF233" s="123">
        <f t="shared" ref="CF233" si="3185">X233/X250</f>
        <v>4.8740783299818062E-2</v>
      </c>
      <c r="CG233" s="124">
        <f t="shared" ref="CG233" si="3186">Y233/Y250</f>
        <v>5.9446432483750825E-2</v>
      </c>
      <c r="CH233" s="125">
        <f t="shared" ref="CH233" si="3187">Z233/Z250</f>
        <v>5.4680414339586612E-2</v>
      </c>
      <c r="CI233" s="123">
        <f t="shared" ref="CI233" si="3188">AA233/AA250</f>
        <v>5.2583307856924486E-2</v>
      </c>
      <c r="CJ233" s="129">
        <f t="shared" ref="CJ233" si="3189">AB233/AB250</f>
        <v>4.9577411288025071E-2</v>
      </c>
      <c r="CK233" s="130">
        <f t="shared" ref="CK233" si="3190">AC233/AC250</f>
        <v>5.0727124806142422E-2</v>
      </c>
    </row>
    <row r="234" spans="1:89" ht="13.5" thickTop="1" x14ac:dyDescent="0.2">
      <c r="A234" s="139" t="s">
        <v>24</v>
      </c>
      <c r="B234" s="181">
        <v>1357</v>
      </c>
      <c r="C234" s="175">
        <v>1224</v>
      </c>
      <c r="D234" s="176">
        <v>586</v>
      </c>
      <c r="E234" s="177">
        <v>596</v>
      </c>
      <c r="F234" s="174">
        <v>2010</v>
      </c>
      <c r="G234" s="178">
        <v>810</v>
      </c>
      <c r="H234" s="176">
        <v>2204</v>
      </c>
      <c r="I234" s="177">
        <v>1866</v>
      </c>
      <c r="J234" s="174">
        <v>247</v>
      </c>
      <c r="K234" s="178">
        <v>392</v>
      </c>
      <c r="L234" s="176">
        <v>772</v>
      </c>
      <c r="M234" s="174">
        <v>1261</v>
      </c>
      <c r="N234" s="179">
        <v>1702</v>
      </c>
      <c r="O234" s="182">
        <v>2116</v>
      </c>
      <c r="P234" s="174">
        <v>987</v>
      </c>
      <c r="Q234" s="178">
        <v>842</v>
      </c>
      <c r="R234" s="176">
        <v>1312</v>
      </c>
      <c r="S234" s="177">
        <v>1224</v>
      </c>
      <c r="T234" s="174">
        <v>195</v>
      </c>
      <c r="U234" s="178">
        <v>336</v>
      </c>
      <c r="V234" s="176">
        <v>729</v>
      </c>
      <c r="W234" s="183">
        <v>1582</v>
      </c>
      <c r="X234" s="174">
        <v>888</v>
      </c>
      <c r="Y234" s="178">
        <v>688</v>
      </c>
      <c r="Z234" s="176">
        <v>2221</v>
      </c>
      <c r="AA234" s="174">
        <v>2385</v>
      </c>
      <c r="AB234" s="149">
        <f t="shared" si="2999"/>
        <v>15210</v>
      </c>
      <c r="AC234" s="150">
        <f t="shared" si="3000"/>
        <v>15322</v>
      </c>
      <c r="AE234" s="224" t="str">
        <f>$AE$17</f>
        <v>17:00 - 17:59</v>
      </c>
      <c r="AF234" s="120">
        <f t="shared" ref="AF234:AU235" si="3191">SUMIF($A$9:$A$32,$AE234,B$226:B$249)</f>
        <v>1464</v>
      </c>
      <c r="AG234" s="164">
        <f t="shared" si="3191"/>
        <v>3187</v>
      </c>
      <c r="AH234" s="121">
        <f t="shared" si="3191"/>
        <v>1058</v>
      </c>
      <c r="AI234" s="159">
        <f t="shared" si="3191"/>
        <v>1117</v>
      </c>
      <c r="AJ234" s="120">
        <f t="shared" si="3191"/>
        <v>1408</v>
      </c>
      <c r="AK234" s="122">
        <f t="shared" si="3191"/>
        <v>2510</v>
      </c>
      <c r="AL234" s="121">
        <f t="shared" si="3191"/>
        <v>2533</v>
      </c>
      <c r="AM234" s="159">
        <f t="shared" si="3191"/>
        <v>4411</v>
      </c>
      <c r="AN234" s="120">
        <f t="shared" si="3191"/>
        <v>968</v>
      </c>
      <c r="AO234" s="122">
        <f t="shared" si="3191"/>
        <v>238</v>
      </c>
      <c r="AP234" s="121">
        <f t="shared" si="3191"/>
        <v>2863</v>
      </c>
      <c r="AQ234" s="120">
        <f t="shared" si="3191"/>
        <v>824</v>
      </c>
      <c r="AR234" s="158">
        <f t="shared" si="3191"/>
        <v>3942</v>
      </c>
      <c r="AS234" s="160">
        <f t="shared" si="3191"/>
        <v>2592</v>
      </c>
      <c r="AT234" s="120">
        <f t="shared" si="3191"/>
        <v>2035</v>
      </c>
      <c r="AU234" s="122">
        <f t="shared" si="3191"/>
        <v>1781</v>
      </c>
      <c r="AV234" s="121">
        <f t="shared" ref="AP234:BE235" si="3192">SUMIF($A$9:$A$32,$AE234,R$226:R$249)</f>
        <v>1583</v>
      </c>
      <c r="AW234" s="159">
        <f t="shared" si="3192"/>
        <v>2429</v>
      </c>
      <c r="AX234" s="120">
        <f t="shared" si="3192"/>
        <v>1183</v>
      </c>
      <c r="AY234" s="122">
        <f t="shared" si="3192"/>
        <v>231</v>
      </c>
      <c r="AZ234" s="121">
        <f t="shared" si="3192"/>
        <v>2891</v>
      </c>
      <c r="BA234" s="159">
        <f t="shared" si="3192"/>
        <v>1460</v>
      </c>
      <c r="BB234" s="120">
        <f t="shared" si="3192"/>
        <v>2165</v>
      </c>
      <c r="BC234" s="122">
        <f t="shared" si="3192"/>
        <v>738</v>
      </c>
      <c r="BD234" s="21">
        <f t="shared" si="3192"/>
        <v>2845</v>
      </c>
      <c r="BE234" s="163">
        <f t="shared" si="3192"/>
        <v>4120</v>
      </c>
      <c r="BF234" s="149">
        <f>AF234+AH234+AJ234+AL234+AN234+AP234+AR234+AT234+AV234+AX234+AZ234+BB234+BD234</f>
        <v>26938</v>
      </c>
      <c r="BG234" s="150">
        <f>AG234+AI234+AK234+AM234+AO234+AQ234+AS234+AU234+AW234+AY234+BA234+BC234+BE234</f>
        <v>25638</v>
      </c>
      <c r="BI234" s="139" t="s">
        <v>24</v>
      </c>
      <c r="BJ234" s="123">
        <f>B234/B250</f>
        <v>4.7477433349660626E-2</v>
      </c>
      <c r="BK234" s="124">
        <f t="shared" ref="BK234" si="3193">C234/C250</f>
        <v>5.0200967927159383E-2</v>
      </c>
      <c r="BL234" s="125">
        <f t="shared" ref="BL234" si="3194">D234/D250</f>
        <v>4.5528707948100378E-2</v>
      </c>
      <c r="BM234" s="126">
        <f t="shared" ref="BM234" si="3195">E234/E250</f>
        <v>4.8153833723842611E-2</v>
      </c>
      <c r="BN234" s="123">
        <f t="shared" ref="BN234" si="3196">F234/F250</f>
        <v>6.3561331941940996E-2</v>
      </c>
      <c r="BO234" s="124">
        <f t="shared" ref="BO234" si="3197">G234/G250</f>
        <v>3.6572150984287517E-2</v>
      </c>
      <c r="BP234" s="125">
        <f t="shared" ref="BP234" si="3198">H234/H250</f>
        <v>5.3603132524260036E-2</v>
      </c>
      <c r="BQ234" s="126">
        <f t="shared" ref="BQ234" si="3199">I234/I250</f>
        <v>4.5655843996966067E-2</v>
      </c>
      <c r="BR234" s="123">
        <f t="shared" ref="BR234" si="3200">J234/J250</f>
        <v>4.2777970211291996E-2</v>
      </c>
      <c r="BS234" s="124">
        <f t="shared" ref="BS234" si="3201">K234/K250</f>
        <v>5.9447983014861996E-2</v>
      </c>
      <c r="BT234" s="125">
        <f t="shared" ref="BT234" si="3202">L234/L250</f>
        <v>3.641853005000472E-2</v>
      </c>
      <c r="BU234" s="123">
        <f t="shared" ref="BU234" si="3203">M234/M250</f>
        <v>5.3244943630452221E-2</v>
      </c>
      <c r="BV234" s="127">
        <f t="shared" ref="BV234" si="3204">N234/N250</f>
        <v>4.308533529099056E-2</v>
      </c>
      <c r="BW234" s="128">
        <f t="shared" ref="BW234" si="3205">O234/O250</f>
        <v>5.0503603990643943E-2</v>
      </c>
      <c r="BX234" s="123">
        <f t="shared" ref="BX234" si="3206">P234/P250</f>
        <v>4.8379981373462083E-2</v>
      </c>
      <c r="BY234" s="124">
        <f t="shared" ref="BY234" si="3207">Q234/Q250</f>
        <v>3.748886910062333E-2</v>
      </c>
      <c r="BZ234" s="125">
        <f t="shared" ref="BZ234" si="3208">R234/R250</f>
        <v>5.4723670490093849E-2</v>
      </c>
      <c r="CA234" s="126">
        <f t="shared" ref="CA234" si="3209">S234/S250</f>
        <v>4.49438202247191E-2</v>
      </c>
      <c r="CB234" s="123">
        <f t="shared" ref="CB234" si="3210">T234/T250</f>
        <v>2.984846165620695E-2</v>
      </c>
      <c r="CC234" s="124">
        <f t="shared" ref="CC234" si="3211">U234/U250</f>
        <v>3.9725703475999054E-2</v>
      </c>
      <c r="CD234" s="125">
        <f t="shared" ref="CD234" si="3212">V234/V250</f>
        <v>3.3829876096338578E-2</v>
      </c>
      <c r="CE234" s="126">
        <f t="shared" ref="CE234" si="3213">W234/W250</f>
        <v>5.5816250926154609E-2</v>
      </c>
      <c r="CF234" s="123">
        <f t="shared" ref="CF234" si="3214">X234/X250</f>
        <v>4.2516518241884516E-2</v>
      </c>
      <c r="CG234" s="124">
        <f t="shared" ref="CG234" si="3215">Y234/Y250</f>
        <v>5.0244650551376613E-2</v>
      </c>
      <c r="CH234" s="125">
        <f t="shared" ref="CH234" si="3216">Z234/Z250</f>
        <v>5.3009690200009549E-2</v>
      </c>
      <c r="CI234" s="123">
        <f t="shared" ref="CI234" si="3217">AA234/AA250</f>
        <v>5.6087293935046918E-2</v>
      </c>
      <c r="CJ234" s="129">
        <f t="shared" ref="CJ234" si="3218">AB234/AB250</f>
        <v>4.8146624038491972E-2</v>
      </c>
      <c r="CK234" s="130">
        <f t="shared" ref="CK234" si="3219">AC234/AC250</f>
        <v>4.8693209264485289E-2</v>
      </c>
    </row>
    <row r="235" spans="1:89" x14ac:dyDescent="0.2">
      <c r="A235" s="131" t="s">
        <v>25</v>
      </c>
      <c r="B235" s="184">
        <v>1267</v>
      </c>
      <c r="C235" s="168">
        <v>1207</v>
      </c>
      <c r="D235" s="169">
        <v>611</v>
      </c>
      <c r="E235" s="170">
        <v>519</v>
      </c>
      <c r="F235" s="167">
        <v>1663</v>
      </c>
      <c r="G235" s="171">
        <v>805</v>
      </c>
      <c r="H235" s="169">
        <v>2236</v>
      </c>
      <c r="I235" s="170">
        <v>1899</v>
      </c>
      <c r="J235" s="167">
        <v>212</v>
      </c>
      <c r="K235" s="168">
        <v>259</v>
      </c>
      <c r="L235" s="169">
        <v>802</v>
      </c>
      <c r="M235" s="167">
        <v>1450</v>
      </c>
      <c r="N235" s="172">
        <v>1698</v>
      </c>
      <c r="O235" s="185">
        <v>2074</v>
      </c>
      <c r="P235" s="167">
        <v>908</v>
      </c>
      <c r="Q235" s="168">
        <v>880</v>
      </c>
      <c r="R235" s="169">
        <v>1207</v>
      </c>
      <c r="S235" s="170">
        <v>1143</v>
      </c>
      <c r="T235" s="176">
        <v>201</v>
      </c>
      <c r="U235" s="167">
        <v>331</v>
      </c>
      <c r="V235" s="169">
        <v>746</v>
      </c>
      <c r="W235" s="186">
        <v>1477</v>
      </c>
      <c r="X235" s="167">
        <v>880</v>
      </c>
      <c r="Y235" s="171">
        <v>454</v>
      </c>
      <c r="Z235" s="169">
        <v>2174</v>
      </c>
      <c r="AA235" s="167">
        <v>2060</v>
      </c>
      <c r="AB235" s="149">
        <f t="shared" si="2999"/>
        <v>14605</v>
      </c>
      <c r="AC235" s="150">
        <f t="shared" si="3000"/>
        <v>14558</v>
      </c>
      <c r="AE235" s="226" t="str">
        <f>$AE$18</f>
        <v>18:00 - 18:59</v>
      </c>
      <c r="AF235" s="120">
        <f t="shared" si="3191"/>
        <v>1686</v>
      </c>
      <c r="AG235" s="168">
        <f t="shared" si="3191"/>
        <v>3398</v>
      </c>
      <c r="AH235" s="169">
        <f t="shared" si="3191"/>
        <v>837</v>
      </c>
      <c r="AI235" s="170">
        <f t="shared" si="3191"/>
        <v>1169</v>
      </c>
      <c r="AJ235" s="167">
        <f t="shared" si="3191"/>
        <v>1389</v>
      </c>
      <c r="AK235" s="171">
        <f t="shared" si="3191"/>
        <v>2530</v>
      </c>
      <c r="AL235" s="169">
        <f t="shared" si="3191"/>
        <v>2402</v>
      </c>
      <c r="AM235" s="170">
        <f t="shared" si="3191"/>
        <v>4821</v>
      </c>
      <c r="AN235" s="167">
        <f t="shared" si="3191"/>
        <v>602</v>
      </c>
      <c r="AO235" s="171">
        <f t="shared" si="3191"/>
        <v>315</v>
      </c>
      <c r="AP235" s="169">
        <f t="shared" si="3192"/>
        <v>2870</v>
      </c>
      <c r="AQ235" s="167">
        <f t="shared" si="3192"/>
        <v>848</v>
      </c>
      <c r="AR235" s="172">
        <f t="shared" si="3192"/>
        <v>4010</v>
      </c>
      <c r="AS235" s="173">
        <f t="shared" si="3192"/>
        <v>2605</v>
      </c>
      <c r="AT235" s="167">
        <f t="shared" si="3192"/>
        <v>1755</v>
      </c>
      <c r="AU235" s="171">
        <f t="shared" si="3192"/>
        <v>2099</v>
      </c>
      <c r="AV235" s="169">
        <f t="shared" si="3192"/>
        <v>1703</v>
      </c>
      <c r="AW235" s="170">
        <f t="shared" si="3192"/>
        <v>2611</v>
      </c>
      <c r="AX235" s="167">
        <f t="shared" si="3192"/>
        <v>1088</v>
      </c>
      <c r="AY235" s="171">
        <f t="shared" si="3192"/>
        <v>252</v>
      </c>
      <c r="AZ235" s="169">
        <f t="shared" si="3192"/>
        <v>3081</v>
      </c>
      <c r="BA235" s="170">
        <f t="shared" si="3192"/>
        <v>1545</v>
      </c>
      <c r="BB235" s="167">
        <f t="shared" si="3192"/>
        <v>2056</v>
      </c>
      <c r="BC235" s="171">
        <f t="shared" si="3192"/>
        <v>800</v>
      </c>
      <c r="BD235" s="169">
        <f t="shared" si="3192"/>
        <v>2793</v>
      </c>
      <c r="BE235" s="167">
        <f t="shared" si="3192"/>
        <v>3980</v>
      </c>
      <c r="BF235" s="151">
        <f>SUM(AF235,AH235,AJ235,AL235,AN235,AP235,AR235,AT235,AV235,AX235,AZ235,BB235,BD235)</f>
        <v>26272</v>
      </c>
      <c r="BG235" s="152">
        <f>SUM(AG235,AI235,AK235,AM235,AO235,AQ235,AS235,AU235,AW235,AY235,BA235,BC235,BE235)</f>
        <v>26973</v>
      </c>
      <c r="BI235" s="131" t="s">
        <v>25</v>
      </c>
      <c r="BJ235" s="123">
        <f>B235/B250</f>
        <v>4.4328598418585122E-2</v>
      </c>
      <c r="BK235" s="124">
        <f t="shared" ref="BK235" si="3220">C235/C250</f>
        <v>4.9503732261504389E-2</v>
      </c>
      <c r="BL235" s="125">
        <f t="shared" ref="BL235" si="3221">D235/D250</f>
        <v>4.7471058969777019E-2</v>
      </c>
      <c r="BM235" s="126">
        <f t="shared" ref="BM235" si="3222">E235/E250</f>
        <v>4.193261695079583E-2</v>
      </c>
      <c r="BN235" s="123">
        <f t="shared" ref="BN235" si="3223">F235/F250</f>
        <v>5.2588305979824813E-2</v>
      </c>
      <c r="BO235" s="124">
        <f t="shared" ref="BO235" si="3224">G235/G250</f>
        <v>3.6346396965865994E-2</v>
      </c>
      <c r="BP235" s="125">
        <f t="shared" ref="BP235" si="3225">H235/H250</f>
        <v>5.4381399421163996E-2</v>
      </c>
      <c r="BQ235" s="126">
        <f t="shared" ref="BQ235" si="3226">I235/I250</f>
        <v>4.6463262459934915E-2</v>
      </c>
      <c r="BR235" s="123">
        <f t="shared" ref="BR235" si="3227">J235/J250</f>
        <v>3.6716314513335645E-2</v>
      </c>
      <c r="BS235" s="124">
        <f t="shared" ref="BS235" si="3228">K235/K250</f>
        <v>3.9278131634819531E-2</v>
      </c>
      <c r="BT235" s="125">
        <f t="shared" ref="BT235" si="3229">L235/L250</f>
        <v>3.7833757901688837E-2</v>
      </c>
      <c r="BU235" s="123">
        <f t="shared" ref="BU235" si="3230">M235/M250</f>
        <v>6.1225351517966473E-2</v>
      </c>
      <c r="BV235" s="127">
        <f t="shared" ref="BV235" si="3231">N235/N250</f>
        <v>4.2984077158696808E-2</v>
      </c>
      <c r="BW235" s="128">
        <f t="shared" ref="BW235" si="3232">O235/O250</f>
        <v>4.9501169506897702E-2</v>
      </c>
      <c r="BX235" s="123">
        <f t="shared" ref="BX235" si="3233">P235/P250</f>
        <v>4.4507622175383559E-2</v>
      </c>
      <c r="BY235" s="124">
        <f t="shared" ref="BY235" si="3234">Q235/Q250</f>
        <v>3.9180765805877114E-2</v>
      </c>
      <c r="BZ235" s="125">
        <f t="shared" ref="BZ235" si="3235">R235/R250</f>
        <v>5.0344108446298226E-2</v>
      </c>
      <c r="CA235" s="126">
        <f t="shared" ref="CA235" si="3236">S235/S250</f>
        <v>4.1969596827495043E-2</v>
      </c>
      <c r="CB235" s="123">
        <f t="shared" ref="CB235" si="3237">T235/T250</f>
        <v>3.0766875861013315E-2</v>
      </c>
      <c r="CC235" s="124">
        <f t="shared" ref="CC235" si="3238">U235/U250</f>
        <v>3.913454717427288E-2</v>
      </c>
      <c r="CD235" s="125">
        <f t="shared" ref="CD235" si="3239">V235/V250</f>
        <v>3.4618775813262795E-2</v>
      </c>
      <c r="CE235" s="126">
        <f t="shared" ref="CE235" si="3240">W235/W250</f>
        <v>5.2111632501852308E-2</v>
      </c>
      <c r="CF235" s="123">
        <f t="shared" ref="CF235" si="3241">X235/X250</f>
        <v>4.2133486546011685E-2</v>
      </c>
      <c r="CG235" s="124">
        <f t="shared" ref="CG235" si="3242">Y235/Y250</f>
        <v>3.3155626962681664E-2</v>
      </c>
      <c r="CH235" s="125">
        <f t="shared" ref="CH235" si="3243">Z235/Z250</f>
        <v>5.1887918277722087E-2</v>
      </c>
      <c r="CI235" s="123">
        <f t="shared" ref="CI235" si="3244">AA235/AA250</f>
        <v>4.8444371281424169E-2</v>
      </c>
      <c r="CJ235" s="129">
        <f t="shared" ref="CJ235" si="3245">AB235/AB250</f>
        <v>4.6231521635908962E-2</v>
      </c>
      <c r="CK235" s="130">
        <f t="shared" ref="CK235" si="3246">AC235/AC250</f>
        <v>4.6265222586632092E-2</v>
      </c>
    </row>
    <row r="236" spans="1:89" ht="13.5" thickBot="1" x14ac:dyDescent="0.25">
      <c r="A236" s="139" t="s">
        <v>26</v>
      </c>
      <c r="B236" s="181">
        <v>1178</v>
      </c>
      <c r="C236" s="175">
        <v>983</v>
      </c>
      <c r="D236" s="176">
        <v>499</v>
      </c>
      <c r="E236" s="177">
        <v>550</v>
      </c>
      <c r="F236" s="174">
        <v>1308</v>
      </c>
      <c r="G236" s="178">
        <v>876</v>
      </c>
      <c r="H236" s="176">
        <v>1943</v>
      </c>
      <c r="I236" s="177">
        <v>1742</v>
      </c>
      <c r="J236" s="174">
        <v>265</v>
      </c>
      <c r="K236" s="175">
        <v>268</v>
      </c>
      <c r="L236" s="176">
        <v>803</v>
      </c>
      <c r="M236" s="174">
        <v>1027</v>
      </c>
      <c r="N236" s="179">
        <v>1732</v>
      </c>
      <c r="O236" s="182">
        <v>1792</v>
      </c>
      <c r="P236" s="174">
        <v>953</v>
      </c>
      <c r="Q236" s="175">
        <v>834</v>
      </c>
      <c r="R236" s="176">
        <v>1185</v>
      </c>
      <c r="S236" s="177">
        <v>1173</v>
      </c>
      <c r="T236" s="174">
        <v>177</v>
      </c>
      <c r="U236" s="178">
        <v>291</v>
      </c>
      <c r="V236" s="176">
        <v>665</v>
      </c>
      <c r="W236" s="183">
        <v>1413</v>
      </c>
      <c r="X236" s="174">
        <v>797</v>
      </c>
      <c r="Y236" s="178">
        <v>542</v>
      </c>
      <c r="Z236" s="176">
        <v>2198</v>
      </c>
      <c r="AA236" s="174">
        <v>2535</v>
      </c>
      <c r="AB236" s="149">
        <f t="shared" si="2999"/>
        <v>13703</v>
      </c>
      <c r="AC236" s="150">
        <f t="shared" si="3000"/>
        <v>14026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4.1214750542299353E-2</v>
      </c>
      <c r="BK236" s="124">
        <f t="shared" ref="BK236" si="3247">C236/C250</f>
        <v>4.0316627019932737E-2</v>
      </c>
      <c r="BL236" s="125">
        <f t="shared" ref="BL236" si="3248">D236/D250</f>
        <v>3.8769326392665684E-2</v>
      </c>
      <c r="BM236" s="126">
        <f t="shared" ref="BM236" si="3249">E236/E250</f>
        <v>4.4437262664619857E-2</v>
      </c>
      <c r="BN236" s="123">
        <f t="shared" ref="BN236" si="3250">F236/F250</f>
        <v>4.1362299592069066E-2</v>
      </c>
      <c r="BO236" s="124">
        <f t="shared" ref="BO236" si="3251">G236/G250</f>
        <v>3.9552104027451691E-2</v>
      </c>
      <c r="BP236" s="125">
        <f t="shared" ref="BP236" si="3252">H236/H250</f>
        <v>4.7255393146387138E-2</v>
      </c>
      <c r="BQ236" s="126">
        <f t="shared" ref="BQ236" si="3253">I236/I250</f>
        <v>4.262190795429522E-2</v>
      </c>
      <c r="BR236" s="123">
        <f t="shared" ref="BR236" si="3254">J236/J250</f>
        <v>4.5895393141669551E-2</v>
      </c>
      <c r="BS236" s="124">
        <f t="shared" ref="BS236" si="3255">K236/K250</f>
        <v>4.0643008795875041E-2</v>
      </c>
      <c r="BT236" s="125">
        <f t="shared" ref="BT236" si="3256">L236/L250</f>
        <v>3.7880932163411644E-2</v>
      </c>
      <c r="BU236" s="123">
        <f t="shared" ref="BU236" si="3257">M236/M250</f>
        <v>4.336443862686315E-2</v>
      </c>
      <c r="BV236" s="127">
        <f t="shared" ref="BV236" si="3258">N236/N250</f>
        <v>4.3844771283193681E-2</v>
      </c>
      <c r="BW236" s="128">
        <f t="shared" ref="BW236" si="3259">O236/O250</f>
        <v>4.2770537973172942E-2</v>
      </c>
      <c r="BX236" s="123">
        <f t="shared" ref="BX236" si="3260">P236/P250</f>
        <v>4.6713396402137147E-2</v>
      </c>
      <c r="BY236" s="124">
        <f t="shared" ref="BY236" si="3261">Q236/Q250</f>
        <v>3.7132680320569905E-2</v>
      </c>
      <c r="BZ236" s="125">
        <f t="shared" ref="BZ236" si="3262">R236/R250</f>
        <v>4.9426485922836286E-2</v>
      </c>
      <c r="CA236" s="126">
        <f t="shared" ref="CA236" si="3263">S236/S250</f>
        <v>4.307116104868914E-2</v>
      </c>
      <c r="CB236" s="123">
        <f t="shared" ref="CB236" si="3264">T236/T250</f>
        <v>2.7093219041787846E-2</v>
      </c>
      <c r="CC236" s="124">
        <f t="shared" ref="CC236" si="3265">U236/U250</f>
        <v>3.4405296760463465E-2</v>
      </c>
      <c r="CD236" s="125">
        <f t="shared" ref="CD236" si="3266">V236/V250</f>
        <v>3.0859900691447398E-2</v>
      </c>
      <c r="CE236" s="126">
        <f t="shared" ref="CE236" si="3267">W236/W250</f>
        <v>4.9853579367039477E-2</v>
      </c>
      <c r="CF236" s="123">
        <f t="shared" ref="CF236" si="3268">X236/X250</f>
        <v>3.8159532701331038E-2</v>
      </c>
      <c r="CG236" s="124">
        <f t="shared" ref="CG236" si="3269">Y236/Y250</f>
        <v>3.9582268312276347E-2</v>
      </c>
      <c r="CH236" s="125">
        <f t="shared" ref="CH236" si="3270">Z236/Z250</f>
        <v>5.246073798271994E-2</v>
      </c>
      <c r="CI236" s="123">
        <f t="shared" ref="CI236" si="3271">AA236/AA250</f>
        <v>5.9614796698257415E-2</v>
      </c>
      <c r="CJ236" s="129">
        <f t="shared" ref="CJ236" si="3272">AB236/AB250</f>
        <v>4.3376278053876102E-2</v>
      </c>
      <c r="CK236" s="130">
        <f t="shared" ref="CK236" si="3273">AC236/AC250</f>
        <v>4.4574530292629595E-2</v>
      </c>
    </row>
    <row r="237" spans="1:89" ht="14.25" thickTop="1" thickBot="1" x14ac:dyDescent="0.25">
      <c r="A237" s="131" t="s">
        <v>27</v>
      </c>
      <c r="B237" s="184">
        <v>1078</v>
      </c>
      <c r="C237" s="168">
        <v>1181</v>
      </c>
      <c r="D237" s="169">
        <v>475</v>
      </c>
      <c r="E237" s="170">
        <v>601</v>
      </c>
      <c r="F237" s="167">
        <v>1110</v>
      </c>
      <c r="G237" s="171">
        <v>1006</v>
      </c>
      <c r="H237" s="169">
        <v>1910</v>
      </c>
      <c r="I237" s="170">
        <v>1946</v>
      </c>
      <c r="J237" s="167">
        <v>285</v>
      </c>
      <c r="K237" s="168">
        <v>221</v>
      </c>
      <c r="L237" s="169">
        <v>1024</v>
      </c>
      <c r="M237" s="167">
        <v>893</v>
      </c>
      <c r="N237" s="172">
        <v>1750</v>
      </c>
      <c r="O237" s="185">
        <v>1611</v>
      </c>
      <c r="P237" s="167">
        <v>1014</v>
      </c>
      <c r="Q237" s="168">
        <v>840</v>
      </c>
      <c r="R237" s="169">
        <v>1063</v>
      </c>
      <c r="S237" s="170">
        <v>1162</v>
      </c>
      <c r="T237" s="167">
        <v>285</v>
      </c>
      <c r="U237" s="171">
        <v>209</v>
      </c>
      <c r="V237" s="169">
        <v>900</v>
      </c>
      <c r="W237" s="186">
        <v>1153</v>
      </c>
      <c r="X237" s="167">
        <v>839</v>
      </c>
      <c r="Y237" s="171">
        <v>416</v>
      </c>
      <c r="Z237" s="169">
        <v>2189</v>
      </c>
      <c r="AA237" s="167">
        <v>2232</v>
      </c>
      <c r="AB237" s="149">
        <f t="shared" si="2999"/>
        <v>13922</v>
      </c>
      <c r="AC237" s="150">
        <f t="shared" si="3000"/>
        <v>13471</v>
      </c>
      <c r="AE237" s="221" t="s">
        <v>13</v>
      </c>
      <c r="AF237" s="14">
        <f t="shared" ref="AF237:BG237" si="3274">SUM(AF234:AF236)</f>
        <v>3150</v>
      </c>
      <c r="AG237" s="1">
        <f t="shared" si="3274"/>
        <v>6585</v>
      </c>
      <c r="AH237" s="14">
        <f t="shared" si="3274"/>
        <v>1895</v>
      </c>
      <c r="AI237" s="1">
        <f t="shared" si="3274"/>
        <v>2286</v>
      </c>
      <c r="AJ237" s="14">
        <f t="shared" si="3274"/>
        <v>2797</v>
      </c>
      <c r="AK237" s="1">
        <f t="shared" si="3274"/>
        <v>5040</v>
      </c>
      <c r="AL237" s="14">
        <f t="shared" si="3274"/>
        <v>4935</v>
      </c>
      <c r="AM237" s="1">
        <f t="shared" si="3274"/>
        <v>9232</v>
      </c>
      <c r="AN237" s="14">
        <f t="shared" si="3274"/>
        <v>1570</v>
      </c>
      <c r="AO237" s="1">
        <f t="shared" si="3274"/>
        <v>553</v>
      </c>
      <c r="AP237" s="14">
        <f t="shared" si="3274"/>
        <v>5733</v>
      </c>
      <c r="AQ237" s="1">
        <f t="shared" si="3274"/>
        <v>1672</v>
      </c>
      <c r="AR237" s="14">
        <f t="shared" si="3274"/>
        <v>7952</v>
      </c>
      <c r="AS237" s="1">
        <f t="shared" si="3274"/>
        <v>5197</v>
      </c>
      <c r="AT237" s="14">
        <f t="shared" si="3274"/>
        <v>3790</v>
      </c>
      <c r="AU237" s="1">
        <f t="shared" si="3274"/>
        <v>3880</v>
      </c>
      <c r="AV237" s="14">
        <f t="shared" si="3274"/>
        <v>3286</v>
      </c>
      <c r="AW237" s="1">
        <f t="shared" si="3274"/>
        <v>5040</v>
      </c>
      <c r="AX237" s="14">
        <f t="shared" si="3274"/>
        <v>2271</v>
      </c>
      <c r="AY237" s="1">
        <f t="shared" si="3274"/>
        <v>483</v>
      </c>
      <c r="AZ237" s="14">
        <f t="shared" si="3274"/>
        <v>5972</v>
      </c>
      <c r="BA237" s="1">
        <f t="shared" si="3274"/>
        <v>3005</v>
      </c>
      <c r="BB237" s="14">
        <f t="shared" si="3274"/>
        <v>4221</v>
      </c>
      <c r="BC237" s="1">
        <f t="shared" si="3274"/>
        <v>1538</v>
      </c>
      <c r="BD237" s="14">
        <f t="shared" si="3274"/>
        <v>5638</v>
      </c>
      <c r="BE237" s="1">
        <f t="shared" si="3274"/>
        <v>8100</v>
      </c>
      <c r="BF237" s="153">
        <f t="shared" si="3274"/>
        <v>53210</v>
      </c>
      <c r="BG237" s="154">
        <f t="shared" si="3274"/>
        <v>52611</v>
      </c>
      <c r="BI237" s="131" t="s">
        <v>27</v>
      </c>
      <c r="BJ237" s="123">
        <f>B237/B250</f>
        <v>3.771604506332657E-2</v>
      </c>
      <c r="BK237" s="124">
        <f t="shared" ref="BK237" si="3275">C237/C250</f>
        <v>4.8437371831679107E-2</v>
      </c>
      <c r="BL237" s="125">
        <f t="shared" ref="BL237" si="3276">D237/D250</f>
        <v>3.6904669411856113E-2</v>
      </c>
      <c r="BM237" s="126">
        <f t="shared" ref="BM237" si="3277">E237/E250</f>
        <v>4.8557808838975522E-2</v>
      </c>
      <c r="BN237" s="123">
        <f t="shared" ref="BN237" si="3278">F237/F250</f>
        <v>3.5101034057489801E-2</v>
      </c>
      <c r="BO237" s="124">
        <f t="shared" ref="BO237" si="3279">G237/G250</f>
        <v>4.5421708506411411E-2</v>
      </c>
      <c r="BP237" s="125">
        <f t="shared" ref="BP237" si="3280">H237/H250</f>
        <v>4.6452805408954932E-2</v>
      </c>
      <c r="BQ237" s="126">
        <f t="shared" ref="BQ237" si="3281">I237/I250</f>
        <v>4.7613222089011767E-2</v>
      </c>
      <c r="BR237" s="123">
        <f t="shared" ref="BR237" si="3282">J237/J250</f>
        <v>4.9359196397644613E-2</v>
      </c>
      <c r="BS237" s="124">
        <f t="shared" ref="BS237" si="3283">K237/K250</f>
        <v>3.3515316954807403E-2</v>
      </c>
      <c r="BT237" s="125">
        <f t="shared" ref="BT237" si="3284">L237/L250</f>
        <v>4.8306444004151336E-2</v>
      </c>
      <c r="BU237" s="123">
        <f t="shared" ref="BU237" si="3285">M237/M250</f>
        <v>3.7706371658995902E-2</v>
      </c>
      <c r="BV237" s="127">
        <f t="shared" ref="BV237" si="3286">N237/N250</f>
        <v>4.4300432878515553E-2</v>
      </c>
      <c r="BW237" s="128">
        <f t="shared" ref="BW237" si="3287">O237/O250</f>
        <v>3.8450522697980813E-2</v>
      </c>
      <c r="BX237" s="123">
        <f t="shared" ref="BX237" si="3288">P237/P250</f>
        <v>4.9703445909514241E-2</v>
      </c>
      <c r="BY237" s="124">
        <f t="shared" ref="BY237" si="3289">Q237/Q250</f>
        <v>3.7399821905609976E-2</v>
      </c>
      <c r="BZ237" s="125">
        <f t="shared" ref="BZ237" si="3290">R237/R250</f>
        <v>4.4337851929092807E-2</v>
      </c>
      <c r="CA237" s="126">
        <f t="shared" ref="CA237" si="3291">S237/S250</f>
        <v>4.2667254167584635E-2</v>
      </c>
      <c r="CB237" s="123">
        <f t="shared" ref="CB237" si="3292">T237/T250</f>
        <v>4.3624674728302462E-2</v>
      </c>
      <c r="CC237" s="124">
        <f t="shared" ref="CC237" si="3293">U237/U250</f>
        <v>2.4710333412154173E-2</v>
      </c>
      <c r="CD237" s="125">
        <f t="shared" ref="CD237" si="3294">V237/V250</f>
        <v>4.1765279131282196E-2</v>
      </c>
      <c r="CE237" s="126">
        <f t="shared" ref="CE237" si="3295">W237/W250</f>
        <v>4.0680238506862365E-2</v>
      </c>
      <c r="CF237" s="123">
        <f t="shared" ref="CF237" si="3296">X237/X250</f>
        <v>4.0170449104663414E-2</v>
      </c>
      <c r="CG237" s="124">
        <f t="shared" ref="CG237" si="3297">Y237/Y250</f>
        <v>3.0380486379902139E-2</v>
      </c>
      <c r="CH237" s="125">
        <f t="shared" ref="CH237" si="3298">Z237/Z250</f>
        <v>5.2245930593345744E-2</v>
      </c>
      <c r="CI237" s="123">
        <f t="shared" ref="CI237" si="3299">AA237/AA250</f>
        <v>5.2489241116572209E-2</v>
      </c>
      <c r="CJ237" s="129">
        <f t="shared" ref="CJ237" si="3300">AB237/AB250</f>
        <v>4.4069513469025989E-2</v>
      </c>
      <c r="CK237" s="130">
        <f t="shared" ref="CK237" si="3301">AC237/AC250</f>
        <v>4.2810744158848807E-2</v>
      </c>
    </row>
    <row r="238" spans="1:89" ht="13.5" thickTop="1" x14ac:dyDescent="0.2">
      <c r="A238" s="139" t="s">
        <v>28</v>
      </c>
      <c r="B238" s="181">
        <v>1096</v>
      </c>
      <c r="C238" s="175">
        <v>1404</v>
      </c>
      <c r="D238" s="176">
        <v>579</v>
      </c>
      <c r="E238" s="177">
        <v>615</v>
      </c>
      <c r="F238" s="174">
        <v>1118</v>
      </c>
      <c r="G238" s="178">
        <v>1479</v>
      </c>
      <c r="H238" s="176">
        <v>2006</v>
      </c>
      <c r="I238" s="177">
        <v>2495</v>
      </c>
      <c r="J238" s="174">
        <v>323</v>
      </c>
      <c r="K238" s="175">
        <v>220</v>
      </c>
      <c r="L238" s="176">
        <v>1573</v>
      </c>
      <c r="M238" s="174">
        <v>819</v>
      </c>
      <c r="N238" s="179">
        <v>2200</v>
      </c>
      <c r="O238" s="182">
        <v>1676</v>
      </c>
      <c r="P238" s="174">
        <v>1108</v>
      </c>
      <c r="Q238" s="175">
        <v>888</v>
      </c>
      <c r="R238" s="176">
        <v>1196</v>
      </c>
      <c r="S238" s="177">
        <v>1450</v>
      </c>
      <c r="T238" s="174">
        <v>406</v>
      </c>
      <c r="U238" s="178">
        <v>202</v>
      </c>
      <c r="V238" s="176">
        <v>1361</v>
      </c>
      <c r="W238" s="183">
        <v>1148</v>
      </c>
      <c r="X238" s="174">
        <v>965</v>
      </c>
      <c r="Y238" s="178">
        <v>448</v>
      </c>
      <c r="Z238" s="176">
        <v>2067</v>
      </c>
      <c r="AA238" s="174">
        <v>2644</v>
      </c>
      <c r="AB238" s="149">
        <f t="shared" si="2999"/>
        <v>15998</v>
      </c>
      <c r="AC238" s="150">
        <f t="shared" si="3000"/>
        <v>15488</v>
      </c>
      <c r="BI238" s="139" t="s">
        <v>28</v>
      </c>
      <c r="BJ238" s="123">
        <f>B238/B250</f>
        <v>3.8345812049541669E-2</v>
      </c>
      <c r="BK238" s="124">
        <f t="shared" ref="BK238" si="3302">C238/C250</f>
        <v>5.7583463210565171E-2</v>
      </c>
      <c r="BL238" s="125">
        <f t="shared" ref="BL238" si="3303">D238/D250</f>
        <v>4.4984849662030924E-2</v>
      </c>
      <c r="BM238" s="126">
        <f t="shared" ref="BM238" si="3304">E238/E250</f>
        <v>4.9688939161347659E-2</v>
      </c>
      <c r="BN238" s="123">
        <f t="shared" ref="BN238" si="3305">F238/F250</f>
        <v>3.5354014483129366E-2</v>
      </c>
      <c r="BO238" s="124">
        <f t="shared" ref="BO238" si="3306">G238/G250</f>
        <v>6.6778038649087948E-2</v>
      </c>
      <c r="BP238" s="125">
        <f t="shared" ref="BP238" si="3307">H238/H250</f>
        <v>4.8787606099666807E-2</v>
      </c>
      <c r="BQ238" s="126">
        <f t="shared" ref="BQ238" si="3308">I238/I250</f>
        <v>6.1045729245675417E-2</v>
      </c>
      <c r="BR238" s="123">
        <f t="shared" ref="BR238" si="3309">J238/J250</f>
        <v>5.5940422583997229E-2</v>
      </c>
      <c r="BS238" s="124">
        <f t="shared" ref="BS238" si="3310">K238/K250</f>
        <v>3.3363663936912341E-2</v>
      </c>
      <c r="BT238" s="125">
        <f t="shared" ref="BT238" si="3311">L238/L250</f>
        <v>7.420511368997075E-2</v>
      </c>
      <c r="BU238" s="123">
        <f t="shared" ref="BU238" si="3312">M238/M250</f>
        <v>3.4581767512561756E-2</v>
      </c>
      <c r="BV238" s="127">
        <f t="shared" ref="BV238" si="3313">N238/N250</f>
        <v>5.569197276156241E-2</v>
      </c>
      <c r="BW238" s="128">
        <f t="shared" ref="BW238" si="3314">O238/O250</f>
        <v>4.0001909399016662E-2</v>
      </c>
      <c r="BX238" s="123">
        <f t="shared" ref="BX238" si="3315">P238/P250</f>
        <v>5.4311063183177292E-2</v>
      </c>
      <c r="BY238" s="124">
        <f t="shared" ref="BY238" si="3316">Q238/Q250</f>
        <v>3.9536954585930546E-2</v>
      </c>
      <c r="BZ238" s="125">
        <f t="shared" ref="BZ238" si="3317">R238/R250</f>
        <v>4.9885297184567259E-2</v>
      </c>
      <c r="CA238" s="126">
        <f t="shared" ref="CA238" si="3318">S238/S250</f>
        <v>5.3242270691047956E-2</v>
      </c>
      <c r="CB238" s="123">
        <f t="shared" ref="CB238" si="3319">T238/T250</f>
        <v>6.2146027858564212E-2</v>
      </c>
      <c r="CC238" s="124">
        <f t="shared" ref="CC238" si="3320">U238/U250</f>
        <v>2.3882714589737526E-2</v>
      </c>
      <c r="CD238" s="125">
        <f t="shared" ref="CD238" si="3321">V238/V250</f>
        <v>6.3158383219638958E-2</v>
      </c>
      <c r="CE238" s="126">
        <f t="shared" ref="CE238" si="3322">W238/W250</f>
        <v>4.050382810570511E-2</v>
      </c>
      <c r="CF238" s="123">
        <f t="shared" ref="CF238" si="3323">X238/X250</f>
        <v>4.6203198314660542E-2</v>
      </c>
      <c r="CG238" s="124">
        <f t="shared" ref="CG238" si="3324">Y238/Y250</f>
        <v>3.2717446870663844E-2</v>
      </c>
      <c r="CH238" s="125">
        <f t="shared" ref="CH238" si="3325">Z238/Z250</f>
        <v>4.9334097092939996E-2</v>
      </c>
      <c r="CI238" s="123">
        <f t="shared" ref="CI238" si="3326">AA238/AA250</f>
        <v>6.2178115372857043E-2</v>
      </c>
      <c r="CJ238" s="129">
        <f t="shared" ref="CJ238" si="3327">AB238/AB250</f>
        <v>5.0641005349624894E-2</v>
      </c>
      <c r="CK238" s="130">
        <f t="shared" ref="CK238" si="3328">AC238/AC250</f>
        <v>4.9220756108102608E-2</v>
      </c>
    </row>
    <row r="239" spans="1:89" x14ac:dyDescent="0.2">
      <c r="A239" s="131" t="s">
        <v>29</v>
      </c>
      <c r="B239" s="184">
        <v>1274</v>
      </c>
      <c r="C239" s="168">
        <v>2287</v>
      </c>
      <c r="D239" s="169">
        <v>888</v>
      </c>
      <c r="E239" s="170">
        <v>779</v>
      </c>
      <c r="F239" s="167">
        <v>1443</v>
      </c>
      <c r="G239" s="171">
        <v>1932</v>
      </c>
      <c r="H239" s="169">
        <v>2167</v>
      </c>
      <c r="I239" s="170">
        <v>3138</v>
      </c>
      <c r="J239" s="167">
        <v>689</v>
      </c>
      <c r="K239" s="168">
        <v>221</v>
      </c>
      <c r="L239" s="169">
        <v>2145</v>
      </c>
      <c r="M239" s="167">
        <v>732</v>
      </c>
      <c r="N239" s="172">
        <v>2810</v>
      </c>
      <c r="O239" s="185">
        <v>1933</v>
      </c>
      <c r="P239" s="167">
        <v>1545</v>
      </c>
      <c r="Q239" s="168">
        <v>1113</v>
      </c>
      <c r="R239" s="169">
        <v>1369</v>
      </c>
      <c r="S239" s="170">
        <v>2023</v>
      </c>
      <c r="T239" s="167">
        <v>940</v>
      </c>
      <c r="U239" s="171">
        <v>185</v>
      </c>
      <c r="V239" s="169">
        <v>1985</v>
      </c>
      <c r="W239" s="186">
        <v>1311</v>
      </c>
      <c r="X239" s="167">
        <v>1551</v>
      </c>
      <c r="Y239" s="171">
        <v>488</v>
      </c>
      <c r="Z239" s="169">
        <v>2442</v>
      </c>
      <c r="AA239" s="167">
        <v>3118</v>
      </c>
      <c r="AB239" s="149">
        <f t="shared" si="2999"/>
        <v>21248</v>
      </c>
      <c r="AC239" s="150">
        <f t="shared" si="3000"/>
        <v>19260</v>
      </c>
      <c r="BI239" s="131" t="s">
        <v>29</v>
      </c>
      <c r="BJ239" s="123">
        <f>B239/B250</f>
        <v>4.4573507802113221E-2</v>
      </c>
      <c r="BK239" s="124">
        <f t="shared" ref="BK239" si="3329">C239/C250</f>
        <v>9.3798703961939137E-2</v>
      </c>
      <c r="BL239" s="125">
        <f t="shared" ref="BL239" si="3330">D239/D250</f>
        <v>6.899230828995416E-2</v>
      </c>
      <c r="BM239" s="126">
        <f t="shared" ref="BM239" si="3331">E239/E250</f>
        <v>6.2939322937707043E-2</v>
      </c>
      <c r="BN239" s="123">
        <f t="shared" ref="BN239" si="3332">F239/F250</f>
        <v>4.5631344274736745E-2</v>
      </c>
      <c r="BO239" s="124">
        <f t="shared" ref="BO239" si="3333">G239/G250</f>
        <v>8.7231352718078387E-2</v>
      </c>
      <c r="BP239" s="125">
        <f t="shared" ref="BP239" si="3334">H239/H250</f>
        <v>5.2703261424714841E-2</v>
      </c>
      <c r="BQ239" s="126">
        <f t="shared" ref="BQ239" si="3335">I239/I250</f>
        <v>7.6778155660492772E-2</v>
      </c>
      <c r="BR239" s="123">
        <f t="shared" ref="BR239" si="3336">J239/J250</f>
        <v>0.11932802216834083</v>
      </c>
      <c r="BS239" s="124">
        <f t="shared" ref="BS239" si="3337">K239/K250</f>
        <v>3.3515316954807403E-2</v>
      </c>
      <c r="BT239" s="125">
        <f t="shared" ref="BT239" si="3338">L239/L250</f>
        <v>0.10118879139541466</v>
      </c>
      <c r="BU239" s="123">
        <f t="shared" ref="BU239" si="3339">M239/M250</f>
        <v>3.0908246421483765E-2</v>
      </c>
      <c r="BV239" s="127">
        <f t="shared" ref="BV239" si="3340">N239/N250</f>
        <v>7.1133837936359259E-2</v>
      </c>
      <c r="BW239" s="128">
        <f t="shared" ref="BW239" si="3341">O239/O250</f>
        <v>4.6135853740035322E-2</v>
      </c>
      <c r="BX239" s="123">
        <f t="shared" ref="BX239" si="3342">P239/P250</f>
        <v>7.5731581785206614E-2</v>
      </c>
      <c r="BY239" s="124">
        <f t="shared" ref="BY239" si="3343">Q239/Q250</f>
        <v>4.9554764024933216E-2</v>
      </c>
      <c r="BZ239" s="125">
        <f t="shared" ref="BZ239" si="3344">R239/R250</f>
        <v>5.7101147028154324E-2</v>
      </c>
      <c r="CA239" s="126">
        <f t="shared" ref="CA239" si="3345">S239/S250</f>
        <v>7.4282147315855182E-2</v>
      </c>
      <c r="CB239" s="123">
        <f t="shared" ref="CB239" si="3346">T239/T250</f>
        <v>0.14388489208633093</v>
      </c>
      <c r="CC239" s="124">
        <f t="shared" ref="CC239" si="3347">U239/U250</f>
        <v>2.1872783163868526E-2</v>
      </c>
      <c r="CD239" s="125">
        <f t="shared" ref="CD239" si="3348">V239/V250</f>
        <v>9.2115643417327947E-2</v>
      </c>
      <c r="CE239" s="126">
        <f t="shared" ref="CE239" si="3349">W239/W250</f>
        <v>4.6254807183431536E-2</v>
      </c>
      <c r="CF239" s="123">
        <f t="shared" ref="CF239" si="3350">X239/X250</f>
        <v>7.4260270037345588E-2</v>
      </c>
      <c r="CG239" s="124">
        <f t="shared" ref="CG239" si="3351">Y239/Y250</f>
        <v>3.5638647484115972E-2</v>
      </c>
      <c r="CH239" s="125">
        <f t="shared" ref="CH239" si="3352">Z239/Z250</f>
        <v>5.8284404983531435E-2</v>
      </c>
      <c r="CI239" s="123">
        <f t="shared" ref="CI239" si="3353">AA239/AA250</f>
        <v>7.3325024104602218E-2</v>
      </c>
      <c r="CJ239" s="129">
        <f t="shared" ref="CJ239" si="3354">AB239/AB250</f>
        <v>6.7259662562122124E-2</v>
      </c>
      <c r="CK239" s="130">
        <f t="shared" ref="CK239" si="3355">AC239/AC250</f>
        <v>6.1208145831744339E-2</v>
      </c>
    </row>
    <row r="240" spans="1:89" x14ac:dyDescent="0.2">
      <c r="A240" s="139" t="s">
        <v>30</v>
      </c>
      <c r="B240" s="181">
        <v>1464</v>
      </c>
      <c r="C240" s="175">
        <v>3187</v>
      </c>
      <c r="D240" s="176">
        <v>1058</v>
      </c>
      <c r="E240" s="177">
        <v>1117</v>
      </c>
      <c r="F240" s="174">
        <v>1408</v>
      </c>
      <c r="G240" s="178">
        <v>2510</v>
      </c>
      <c r="H240" s="176">
        <v>2533</v>
      </c>
      <c r="I240" s="177">
        <v>4411</v>
      </c>
      <c r="J240" s="174">
        <v>968</v>
      </c>
      <c r="K240" s="175">
        <v>238</v>
      </c>
      <c r="L240" s="176">
        <v>2863</v>
      </c>
      <c r="M240" s="174">
        <v>824</v>
      </c>
      <c r="N240" s="179">
        <v>3942</v>
      </c>
      <c r="O240" s="182">
        <v>2592</v>
      </c>
      <c r="P240" s="174">
        <v>2035</v>
      </c>
      <c r="Q240" s="175">
        <v>1781</v>
      </c>
      <c r="R240" s="176">
        <v>1583</v>
      </c>
      <c r="S240" s="177">
        <v>2429</v>
      </c>
      <c r="T240" s="174">
        <v>1183</v>
      </c>
      <c r="U240" s="178">
        <v>231</v>
      </c>
      <c r="V240" s="176">
        <v>2891</v>
      </c>
      <c r="W240" s="183">
        <v>1460</v>
      </c>
      <c r="X240" s="174">
        <v>2165</v>
      </c>
      <c r="Y240" s="178">
        <v>738</v>
      </c>
      <c r="Z240" s="176">
        <v>2845</v>
      </c>
      <c r="AA240" s="174">
        <v>4120</v>
      </c>
      <c r="AB240" s="149">
        <f t="shared" si="2999"/>
        <v>26938</v>
      </c>
      <c r="AC240" s="150">
        <f t="shared" si="3000"/>
        <v>25638</v>
      </c>
      <c r="BI240" s="139" t="s">
        <v>30</v>
      </c>
      <c r="BJ240" s="123">
        <f>B240/B250</f>
        <v>5.1221048212161502E-2</v>
      </c>
      <c r="BK240" s="124">
        <f t="shared" ref="BK240" si="3356">C240/C250</f>
        <v>0.13071118037896809</v>
      </c>
      <c r="BL240" s="125">
        <f t="shared" ref="BL240" si="3357">D240/D250</f>
        <v>8.2200295237355295E-2</v>
      </c>
      <c r="BM240" s="126">
        <f t="shared" ref="BM240" si="3358">E240/E250</f>
        <v>9.0248040720691605E-2</v>
      </c>
      <c r="BN240" s="123">
        <f t="shared" ref="BN240" si="3359">F240/F250</f>
        <v>4.4524554912563644E-2</v>
      </c>
      <c r="BO240" s="124">
        <f t="shared" ref="BO240" si="3360">G240/G250</f>
        <v>0.11332851724760701</v>
      </c>
      <c r="BP240" s="125">
        <f t="shared" ref="BP240" si="3361">H240/H250</f>
        <v>6.1604689058053844E-2</v>
      </c>
      <c r="BQ240" s="126">
        <f t="shared" ref="BQ240" si="3362">I240/I250</f>
        <v>0.10792493455017005</v>
      </c>
      <c r="BR240" s="123">
        <f t="shared" ref="BR240" si="3363">J240/J250</f>
        <v>0.16764807758919292</v>
      </c>
      <c r="BS240" s="124">
        <f t="shared" ref="BS240" si="3364">K240/K250</f>
        <v>3.6093418259023353E-2</v>
      </c>
      <c r="BT240" s="125">
        <f t="shared" ref="BT240" si="3365">L240/L250</f>
        <v>0.13505991131238795</v>
      </c>
      <c r="BU240" s="123">
        <f t="shared" ref="BU240" si="3366">M240/M250</f>
        <v>3.4792889414347841E-2</v>
      </c>
      <c r="BV240" s="127">
        <f t="shared" ref="BV240" si="3367">N240/N250</f>
        <v>9.9789889375490465E-2</v>
      </c>
      <c r="BW240" s="128">
        <f t="shared" ref="BW240" si="3368">O240/O250</f>
        <v>6.1864528139768005E-2</v>
      </c>
      <c r="BX240" s="123">
        <f t="shared" ref="BX240" si="3369">P240/P250</f>
        <v>9.975001225430126E-2</v>
      </c>
      <c r="BY240" s="124">
        <f t="shared" ref="BY240" si="3370">Q240/Q250</f>
        <v>7.9296527159394475E-2</v>
      </c>
      <c r="BZ240" s="125">
        <f t="shared" ref="BZ240" si="3371">R240/R250</f>
        <v>6.6027111574556832E-2</v>
      </c>
      <c r="CA240" s="126">
        <f t="shared" ref="CA240" si="3372">S240/S250</f>
        <v>8.9189983109348614E-2</v>
      </c>
      <c r="CB240" s="123">
        <f t="shared" ref="CB240" si="3373">T240/T250</f>
        <v>0.18108066738098882</v>
      </c>
      <c r="CC240" s="124">
        <f t="shared" ref="CC240" si="3374">U240/U250</f>
        <v>2.731142113974935E-2</v>
      </c>
      <c r="CD240" s="125">
        <f t="shared" ref="CD240" si="3375">V240/V250</f>
        <v>0.1341593577428187</v>
      </c>
      <c r="CE240" s="126">
        <f t="shared" ref="CE240" si="3376">W240/W250</f>
        <v>5.1511837137917654E-2</v>
      </c>
      <c r="CF240" s="123">
        <f t="shared" ref="CF240" si="3377">X240/X250</f>
        <v>0.10365795269558556</v>
      </c>
      <c r="CG240" s="124">
        <f t="shared" ref="CG240" si="3378">Y240/Y250</f>
        <v>5.3896151318191775E-2</v>
      </c>
      <c r="CH240" s="125">
        <f t="shared" ref="CH240" si="3379">Z240/Z250</f>
        <v>6.7903002529953696E-2</v>
      </c>
      <c r="CI240" s="123">
        <f t="shared" ref="CI240" si="3380">AA240/AA250</f>
        <v>9.6888742562848337E-2</v>
      </c>
      <c r="CJ240" s="129">
        <f t="shared" ref="CJ240" si="3381">AB240/AB250</f>
        <v>8.5271121521952459E-2</v>
      </c>
      <c r="CK240" s="130">
        <f t="shared" ref="CK240" si="3382">AC240/AC250</f>
        <v>8.1477385401571206E-2</v>
      </c>
    </row>
    <row r="241" spans="1:89" x14ac:dyDescent="0.2">
      <c r="A241" s="131" t="s">
        <v>31</v>
      </c>
      <c r="B241" s="184">
        <v>1686</v>
      </c>
      <c r="C241" s="168">
        <v>3398</v>
      </c>
      <c r="D241" s="169">
        <v>837</v>
      </c>
      <c r="E241" s="170">
        <v>1169</v>
      </c>
      <c r="F241" s="167">
        <v>1389</v>
      </c>
      <c r="G241" s="171">
        <v>2530</v>
      </c>
      <c r="H241" s="169">
        <v>2402</v>
      </c>
      <c r="I241" s="170">
        <v>4821</v>
      </c>
      <c r="J241" s="167">
        <v>602</v>
      </c>
      <c r="K241" s="168">
        <v>315</v>
      </c>
      <c r="L241" s="169">
        <v>2870</v>
      </c>
      <c r="M241" s="167">
        <v>848</v>
      </c>
      <c r="N241" s="172">
        <v>4010</v>
      </c>
      <c r="O241" s="185">
        <v>2605</v>
      </c>
      <c r="P241" s="167">
        <v>1755</v>
      </c>
      <c r="Q241" s="168">
        <v>2099</v>
      </c>
      <c r="R241" s="169">
        <v>1703</v>
      </c>
      <c r="S241" s="170">
        <v>2611</v>
      </c>
      <c r="T241" s="167">
        <v>1088</v>
      </c>
      <c r="U241" s="171">
        <v>252</v>
      </c>
      <c r="V241" s="169">
        <v>3081</v>
      </c>
      <c r="W241" s="186">
        <v>1545</v>
      </c>
      <c r="X241" s="167">
        <v>2056</v>
      </c>
      <c r="Y241" s="171">
        <v>800</v>
      </c>
      <c r="Z241" s="169">
        <v>2793</v>
      </c>
      <c r="AA241" s="167">
        <v>3980</v>
      </c>
      <c r="AB241" s="149">
        <f t="shared" si="2999"/>
        <v>26272</v>
      </c>
      <c r="AC241" s="150">
        <f t="shared" si="3000"/>
        <v>26973</v>
      </c>
      <c r="BI241" s="131" t="s">
        <v>31</v>
      </c>
      <c r="BJ241" s="123">
        <f>B241/B250</f>
        <v>5.8988174375481074E-2</v>
      </c>
      <c r="BK241" s="124">
        <f t="shared" ref="BK241" si="3383">C241/C250</f>
        <v>0.1393651054056271</v>
      </c>
      <c r="BL241" s="125">
        <f t="shared" ref="BL241" si="3384">D241/D250</f>
        <v>6.5029912205733814E-2</v>
      </c>
      <c r="BM241" s="126">
        <f t="shared" ref="BM241" si="3385">E241/E250</f>
        <v>9.4449381918073852E-2</v>
      </c>
      <c r="BN241" s="123">
        <f t="shared" ref="BN241" si="3386">F241/F250</f>
        <v>4.3923726401669673E-2</v>
      </c>
      <c r="BO241" s="124">
        <f t="shared" ref="BO241" si="3387">G241/G250</f>
        <v>0.11423153332129311</v>
      </c>
      <c r="BP241" s="125">
        <f t="shared" ref="BP241" si="3388">H241/H250</f>
        <v>5.8418658948853272E-2</v>
      </c>
      <c r="BQ241" s="126">
        <f t="shared" ref="BQ241" si="3389">I241/I250</f>
        <v>0.11795649727190428</v>
      </c>
      <c r="BR241" s="123">
        <f t="shared" ref="BR241" si="3390">J241/J250</f>
        <v>0.10426047800484932</v>
      </c>
      <c r="BS241" s="124">
        <f t="shared" ref="BS241" si="3391">K241/K250</f>
        <v>4.7770700636942678E-2</v>
      </c>
      <c r="BT241" s="125">
        <f t="shared" ref="BT241" si="3392">L241/L250</f>
        <v>0.13539013114444759</v>
      </c>
      <c r="BU241" s="123">
        <f t="shared" ref="BU241" si="3393">M241/M250</f>
        <v>3.5806274542921082E-2</v>
      </c>
      <c r="BV241" s="127">
        <f t="shared" ref="BV241" si="3394">N241/N250</f>
        <v>0.10151127762448421</v>
      </c>
      <c r="BW241" s="128">
        <f t="shared" ref="BW241" si="3395">O241/O250</f>
        <v>6.2174805479975177E-2</v>
      </c>
      <c r="BX241" s="123">
        <f t="shared" ref="BX241" si="3396">P241/P250</f>
        <v>8.6025194843390024E-2</v>
      </c>
      <c r="BY241" s="124">
        <f t="shared" ref="BY241" si="3397">Q241/Q250</f>
        <v>9.3455031166518251E-2</v>
      </c>
      <c r="BZ241" s="125">
        <f t="shared" ref="BZ241" si="3398">R241/R250</f>
        <v>7.1032325338894683E-2</v>
      </c>
      <c r="CA241" s="126">
        <f t="shared" ref="CA241" si="3399">S241/S250</f>
        <v>9.587280605125946E-2</v>
      </c>
      <c r="CB241" s="123">
        <f t="shared" ref="CB241" si="3400">T241/T250</f>
        <v>0.16653910913822134</v>
      </c>
      <c r="CC241" s="124">
        <f t="shared" ref="CC241" si="3401">U241/U250</f>
        <v>2.9794277606999292E-2</v>
      </c>
      <c r="CD241" s="125">
        <f t="shared" ref="CD241" si="3402">V241/V250</f>
        <v>0.14297647222608939</v>
      </c>
      <c r="CE241" s="126">
        <f t="shared" ref="CE241" si="3403">W241/W250</f>
        <v>5.4510813957590942E-2</v>
      </c>
      <c r="CF241" s="123">
        <f t="shared" ref="CF241" si="3404">X241/X250</f>
        <v>9.8439145839318204E-2</v>
      </c>
      <c r="CG241" s="124">
        <f t="shared" ref="CG241" si="3405">Y241/Y250</f>
        <v>5.8424012269042577E-2</v>
      </c>
      <c r="CH241" s="125">
        <f t="shared" ref="CH241" si="3406">Z241/Z250</f>
        <v>6.6661893169125019E-2</v>
      </c>
      <c r="CI241" s="123">
        <f t="shared" ref="CI241" si="3407">AA241/AA250</f>
        <v>9.3596406650518549E-2</v>
      </c>
      <c r="CJ241" s="129">
        <f t="shared" ref="CJ241" si="3408">AB241/AB250</f>
        <v>8.3162926149852809E-2</v>
      </c>
      <c r="CK241" s="130">
        <f t="shared" ref="CK241" si="3409">AC241/AC250</f>
        <v>8.5720006101746626E-2</v>
      </c>
    </row>
    <row r="242" spans="1:89" x14ac:dyDescent="0.2">
      <c r="A242" s="139" t="s">
        <v>32</v>
      </c>
      <c r="B242" s="181">
        <v>1605</v>
      </c>
      <c r="C242" s="175">
        <v>2265</v>
      </c>
      <c r="D242" s="176">
        <v>632</v>
      </c>
      <c r="E242" s="177">
        <v>1015</v>
      </c>
      <c r="F242" s="174">
        <v>1078</v>
      </c>
      <c r="G242" s="178">
        <v>2115</v>
      </c>
      <c r="H242" s="176">
        <v>2208</v>
      </c>
      <c r="I242" s="177">
        <v>3596</v>
      </c>
      <c r="J242" s="174">
        <v>391</v>
      </c>
      <c r="K242" s="175">
        <v>190</v>
      </c>
      <c r="L242" s="176">
        <v>2054</v>
      </c>
      <c r="M242" s="174">
        <v>958</v>
      </c>
      <c r="N242" s="179">
        <v>2977</v>
      </c>
      <c r="O242" s="182">
        <v>2347</v>
      </c>
      <c r="P242" s="174">
        <v>1196</v>
      </c>
      <c r="Q242" s="175">
        <v>1727</v>
      </c>
      <c r="R242" s="176">
        <v>1327</v>
      </c>
      <c r="S242" s="177">
        <v>2048</v>
      </c>
      <c r="T242" s="174">
        <v>506</v>
      </c>
      <c r="U242" s="178">
        <v>315</v>
      </c>
      <c r="V242" s="176">
        <v>2206</v>
      </c>
      <c r="W242" s="183">
        <v>1620</v>
      </c>
      <c r="X242" s="174">
        <v>1197</v>
      </c>
      <c r="Y242" s="178">
        <v>696</v>
      </c>
      <c r="Z242" s="176">
        <v>2259</v>
      </c>
      <c r="AA242" s="174">
        <v>3212</v>
      </c>
      <c r="AB242" s="149">
        <f t="shared" si="2999"/>
        <v>19636</v>
      </c>
      <c r="AC242" s="150">
        <f t="shared" si="3000"/>
        <v>22104</v>
      </c>
      <c r="BI242" s="139" t="s">
        <v>32</v>
      </c>
      <c r="BJ242" s="123">
        <f>B242/B250</f>
        <v>5.6154222937513119E-2</v>
      </c>
      <c r="BK242" s="124">
        <f t="shared" ref="BK242" si="3410">C242/C250</f>
        <v>9.2896398982856204E-2</v>
      </c>
      <c r="BL242" s="125">
        <f t="shared" ref="BL242" si="3411">D242/D250</f>
        <v>4.9102633827985395E-2</v>
      </c>
      <c r="BM242" s="126">
        <f t="shared" ref="BM242" si="3412">E242/E250</f>
        <v>8.200694837198029E-2</v>
      </c>
      <c r="BN242" s="123">
        <f t="shared" ref="BN242" si="3413">F242/F250</f>
        <v>3.408911235493154E-2</v>
      </c>
      <c r="BO242" s="124">
        <f t="shared" ref="BO242" si="3414">G242/G250</f>
        <v>9.5493949792306299E-2</v>
      </c>
      <c r="BP242" s="125">
        <f t="shared" ref="BP242" si="3415">H242/H250</f>
        <v>5.3700415886373032E-2</v>
      </c>
      <c r="BQ242" s="126">
        <f t="shared" ref="BQ242" si="3416">I242/I250</f>
        <v>8.7984145237454431E-2</v>
      </c>
      <c r="BR242" s="123">
        <f t="shared" ref="BR242" si="3417">J242/J250</f>
        <v>6.7717353654312432E-2</v>
      </c>
      <c r="BS242" s="124">
        <f t="shared" ref="BS242" si="3418">K242/K250</f>
        <v>2.8814073400060661E-2</v>
      </c>
      <c r="BT242" s="125">
        <f t="shared" ref="BT242" si="3419">L242/L250</f>
        <v>9.6895933578639501E-2</v>
      </c>
      <c r="BU242" s="123">
        <f t="shared" ref="BU242" si="3420">M242/M250</f>
        <v>4.0450956382215089E-2</v>
      </c>
      <c r="BV242" s="127">
        <f t="shared" ref="BV242" si="3421">N242/N250</f>
        <v>7.5361364959623325E-2</v>
      </c>
      <c r="BW242" s="128">
        <f t="shared" ref="BW242" si="3422">O242/O250</f>
        <v>5.6016993651248272E-2</v>
      </c>
      <c r="BX242" s="123">
        <f t="shared" ref="BX242" si="3423">P242/P250</f>
        <v>5.8624577226606536E-2</v>
      </c>
      <c r="BY242" s="124">
        <f t="shared" ref="BY242" si="3424">Q242/Q250</f>
        <v>7.6892252894033841E-2</v>
      </c>
      <c r="BZ242" s="125">
        <f t="shared" ref="BZ242" si="3425">R242/R250</f>
        <v>5.5349322210636077E-2</v>
      </c>
      <c r="CA242" s="126">
        <f t="shared" ref="CA242" si="3426">S242/S250</f>
        <v>7.52001175001836E-2</v>
      </c>
      <c r="CB242" s="123">
        <f t="shared" ref="CB242" si="3427">T242/T250</f>
        <v>7.7452931272003672E-2</v>
      </c>
      <c r="CC242" s="124">
        <f t="shared" ref="CC242" si="3428">U242/U250</f>
        <v>3.7242847008749115E-2</v>
      </c>
      <c r="CD242" s="125">
        <f t="shared" ref="CD242" si="3429">V242/V250</f>
        <v>0.1023713397373428</v>
      </c>
      <c r="CE242" s="126">
        <f t="shared" ref="CE242" si="3430">W242/W250</f>
        <v>5.715696997494972E-2</v>
      </c>
      <c r="CF242" s="123">
        <f t="shared" ref="CF242" si="3431">X242/X250</f>
        <v>5.731111749497271E-2</v>
      </c>
      <c r="CG242" s="124">
        <f t="shared" ref="CG242" si="3432">Y242/Y250</f>
        <v>5.082889067406704E-2</v>
      </c>
      <c r="CH242" s="125">
        <f t="shared" ref="CH242" si="3433">Z242/Z250</f>
        <v>5.3916654732922814E-2</v>
      </c>
      <c r="CI242" s="123">
        <f t="shared" ref="CI242" si="3434">AA242/AA250</f>
        <v>7.5535592502880791E-2</v>
      </c>
      <c r="CJ242" s="129">
        <f t="shared" ref="CJ242" si="3435">AB242/AB250</f>
        <v>6.2156943433256305E-2</v>
      </c>
      <c r="CK242" s="130">
        <f t="shared" ref="CK242" si="3436">AC242/AC250</f>
        <v>7.0246358019983218E-2</v>
      </c>
    </row>
    <row r="243" spans="1:89" x14ac:dyDescent="0.2">
      <c r="A243" s="131" t="s">
        <v>33</v>
      </c>
      <c r="B243" s="184">
        <v>1279</v>
      </c>
      <c r="C243" s="168">
        <v>1296</v>
      </c>
      <c r="D243" s="169">
        <v>350</v>
      </c>
      <c r="E243" s="170">
        <v>601</v>
      </c>
      <c r="F243" s="167">
        <v>945</v>
      </c>
      <c r="G243" s="171">
        <v>1445</v>
      </c>
      <c r="H243" s="169">
        <v>1648</v>
      </c>
      <c r="I243" s="170">
        <v>2374</v>
      </c>
      <c r="J243" s="167">
        <v>336</v>
      </c>
      <c r="K243" s="168">
        <v>109</v>
      </c>
      <c r="L243" s="169">
        <v>1106</v>
      </c>
      <c r="M243" s="167">
        <v>812</v>
      </c>
      <c r="N243" s="172">
        <v>1872</v>
      </c>
      <c r="O243" s="185">
        <v>1775</v>
      </c>
      <c r="P243" s="167">
        <v>758</v>
      </c>
      <c r="Q243" s="168">
        <v>1300</v>
      </c>
      <c r="R243" s="169">
        <v>1046</v>
      </c>
      <c r="S243" s="170">
        <v>1276</v>
      </c>
      <c r="T243" s="167">
        <v>267</v>
      </c>
      <c r="U243" s="171">
        <v>204</v>
      </c>
      <c r="V243" s="169">
        <v>1706</v>
      </c>
      <c r="W243" s="186">
        <v>1079</v>
      </c>
      <c r="X243" s="167">
        <v>751</v>
      </c>
      <c r="Y243" s="171">
        <v>561</v>
      </c>
      <c r="Z243" s="169">
        <v>1581</v>
      </c>
      <c r="AA243" s="167">
        <v>1879</v>
      </c>
      <c r="AB243" s="149">
        <f t="shared" si="2999"/>
        <v>13645</v>
      </c>
      <c r="AC243" s="150">
        <f t="shared" si="3000"/>
        <v>14711</v>
      </c>
      <c r="BI243" s="131" t="s">
        <v>33</v>
      </c>
      <c r="BJ243" s="123">
        <f>B243/B250</f>
        <v>4.4748443076061857E-2</v>
      </c>
      <c r="BK243" s="124">
        <f t="shared" ref="BK243" si="3437">C243/C250</f>
        <v>5.3153966040521694E-2</v>
      </c>
      <c r="BL243" s="125">
        <f t="shared" ref="BL243" si="3438">D243/D250</f>
        <v>2.7192914303472922E-2</v>
      </c>
      <c r="BM243" s="126">
        <f t="shared" ref="BM243" si="3439">E243/E250</f>
        <v>4.8557808838975522E-2</v>
      </c>
      <c r="BN243" s="123">
        <f t="shared" ref="BN243" si="3440">F243/F250</f>
        <v>2.9883312778673749E-2</v>
      </c>
      <c r="BO243" s="124">
        <f t="shared" ref="BO243" si="3441">G243/G250</f>
        <v>6.5242911323821567E-2</v>
      </c>
      <c r="BP243" s="125">
        <f t="shared" ref="BP243" si="3442">H243/H250</f>
        <v>4.0080745190553789E-2</v>
      </c>
      <c r="BQ243" s="126">
        <f t="shared" ref="BQ243" si="3443">I243/I250</f>
        <v>5.808519488145629E-2</v>
      </c>
      <c r="BR243" s="123">
        <f t="shared" ref="BR243" si="3444">J243/J250</f>
        <v>5.8191894700381018E-2</v>
      </c>
      <c r="BS243" s="124">
        <f t="shared" ref="BS243" si="3445">K243/K250</f>
        <v>1.6530178950561115E-2</v>
      </c>
      <c r="BT243" s="125">
        <f t="shared" ref="BT243" si="3446">L243/L250</f>
        <v>5.2174733465421265E-2</v>
      </c>
      <c r="BU243" s="123">
        <f t="shared" ref="BU243" si="3447">M243/M250</f>
        <v>3.4286196850061228E-2</v>
      </c>
      <c r="BV243" s="127">
        <f t="shared" ref="BV243" si="3448">N243/N250</f>
        <v>4.7388805913474927E-2</v>
      </c>
      <c r="BW243" s="128">
        <f t="shared" ref="BW243" si="3449">O243/O250</f>
        <v>4.2364790682132801E-2</v>
      </c>
      <c r="BX243" s="123">
        <f t="shared" ref="BX243" si="3450">P243/P250</f>
        <v>3.7155041419538258E-2</v>
      </c>
      <c r="BY243" s="124">
        <f t="shared" ref="BY243" si="3451">Q243/Q250</f>
        <v>5.7880676758682102E-2</v>
      </c>
      <c r="BZ243" s="125">
        <f t="shared" ref="BZ243" si="3452">R243/R250</f>
        <v>4.3628779979144945E-2</v>
      </c>
      <c r="CA243" s="126">
        <f t="shared" ref="CA243" si="3453">S243/S250</f>
        <v>4.6853198208122199E-2</v>
      </c>
      <c r="CB243" s="123">
        <f t="shared" ref="CB243" si="3454">T243/T250</f>
        <v>4.0869432113883358E-2</v>
      </c>
      <c r="CC243" s="124">
        <f t="shared" ref="CC243" si="3455">U243/U250</f>
        <v>2.4119177110427999E-2</v>
      </c>
      <c r="CD243" s="125">
        <f t="shared" ref="CD243" si="3456">V243/V250</f>
        <v>7.9168406886630474E-2</v>
      </c>
      <c r="CE243" s="126">
        <f t="shared" ref="CE243" si="3457">W243/W250</f>
        <v>3.8069364569735031E-2</v>
      </c>
      <c r="CF243" s="123">
        <f t="shared" ref="CF243" si="3458">X243/X250</f>
        <v>3.5957100450062243E-2</v>
      </c>
      <c r="CG243" s="124">
        <f t="shared" ref="CG243" si="3459">Y243/Y250</f>
        <v>4.0969838603666105E-2</v>
      </c>
      <c r="CH243" s="125">
        <f t="shared" ref="CH243" si="3460">Z243/Z250</f>
        <v>3.7734498066733499E-2</v>
      </c>
      <c r="CI243" s="123">
        <f t="shared" ref="CI243" si="3461">AA243/AA250</f>
        <v>4.4187851280483505E-2</v>
      </c>
      <c r="CJ243" s="129">
        <f t="shared" ref="CJ243" si="3462">AB243/AB250</f>
        <v>4.3192681459909468E-2</v>
      </c>
      <c r="CK243" s="130">
        <f t="shared" ref="CK243" si="3463">AC243/AC250</f>
        <v>4.6751455520809497E-2</v>
      </c>
    </row>
    <row r="244" spans="1:89" x14ac:dyDescent="0.2">
      <c r="A244" s="139" t="s">
        <v>34</v>
      </c>
      <c r="B244" s="181">
        <v>508</v>
      </c>
      <c r="C244" s="175">
        <v>850</v>
      </c>
      <c r="D244" s="176">
        <v>204</v>
      </c>
      <c r="E244" s="177">
        <v>573</v>
      </c>
      <c r="F244" s="174">
        <v>514</v>
      </c>
      <c r="G244" s="178">
        <v>1071</v>
      </c>
      <c r="H244" s="176">
        <v>886</v>
      </c>
      <c r="I244" s="177">
        <v>1809</v>
      </c>
      <c r="J244" s="174">
        <v>173</v>
      </c>
      <c r="K244" s="175">
        <v>64</v>
      </c>
      <c r="L244" s="176">
        <v>832</v>
      </c>
      <c r="M244" s="174">
        <v>599</v>
      </c>
      <c r="N244" s="179">
        <v>1765</v>
      </c>
      <c r="O244" s="182">
        <v>1618</v>
      </c>
      <c r="P244" s="174">
        <v>557</v>
      </c>
      <c r="Q244" s="175">
        <v>993</v>
      </c>
      <c r="R244" s="176">
        <v>792</v>
      </c>
      <c r="S244" s="177">
        <v>1162</v>
      </c>
      <c r="T244" s="174">
        <v>196</v>
      </c>
      <c r="U244" s="178">
        <v>233</v>
      </c>
      <c r="V244" s="176">
        <v>1366</v>
      </c>
      <c r="W244" s="183">
        <v>940</v>
      </c>
      <c r="X244" s="174">
        <v>518</v>
      </c>
      <c r="Y244" s="178">
        <v>508</v>
      </c>
      <c r="Z244" s="176">
        <v>1324</v>
      </c>
      <c r="AA244" s="174">
        <v>1378</v>
      </c>
      <c r="AB244" s="149">
        <f t="shared" si="2999"/>
        <v>9635</v>
      </c>
      <c r="AC244" s="150">
        <f t="shared" si="3000"/>
        <v>11798</v>
      </c>
      <c r="BI244" s="139" t="s">
        <v>34</v>
      </c>
      <c r="BJ244" s="123">
        <f>B244/B250</f>
        <v>1.7773423833181722E-2</v>
      </c>
      <c r="BK244" s="124">
        <f t="shared" ref="BK244" si="3464">C244/C250</f>
        <v>3.4861783282749567E-2</v>
      </c>
      <c r="BL244" s="125">
        <f t="shared" ref="BL244" si="3465">D244/D250</f>
        <v>1.584958433688136E-2</v>
      </c>
      <c r="BM244" s="126">
        <f t="shared" ref="BM244" si="3466">E244/E250</f>
        <v>4.6295548194231234E-2</v>
      </c>
      <c r="BN244" s="123">
        <f t="shared" ref="BN244" si="3467">F244/F250</f>
        <v>1.6253992347342126E-2</v>
      </c>
      <c r="BO244" s="124">
        <f t="shared" ref="BO244" si="3468">G244/G250</f>
        <v>4.8356510745891278E-2</v>
      </c>
      <c r="BP244" s="125">
        <f t="shared" ref="BP244" si="3469">H244/H250</f>
        <v>2.1548264708028311E-2</v>
      </c>
      <c r="BQ244" s="126">
        <f t="shared" ref="BQ244" si="3470">I244/I250</f>
        <v>4.42612121063835E-2</v>
      </c>
      <c r="BR244" s="123">
        <f t="shared" ref="BR244" si="3471">J244/J250</f>
        <v>2.9961898164184275E-2</v>
      </c>
      <c r="BS244" s="124">
        <f t="shared" ref="BS244" si="3472">K244/K250</f>
        <v>9.7057931452835915E-3</v>
      </c>
      <c r="BT244" s="125">
        <f t="shared" ref="BT244" si="3473">L244/L250</f>
        <v>3.9248985753372961E-2</v>
      </c>
      <c r="BU244" s="123">
        <f t="shared" ref="BU244" si="3474">M244/M250</f>
        <v>2.5292403833973735E-2</v>
      </c>
      <c r="BV244" s="127">
        <f t="shared" ref="BV244" si="3475">N244/N250</f>
        <v>4.4680150874617117E-2</v>
      </c>
      <c r="BW244" s="128">
        <f t="shared" ref="BW244" si="3476">O244/O250</f>
        <v>3.8617595111938519E-2</v>
      </c>
      <c r="BX244" s="123">
        <f t="shared" ref="BX244" si="3477">P244/P250</f>
        <v>2.7302583206705554E-2</v>
      </c>
      <c r="BY244" s="124">
        <f t="shared" ref="BY244" si="3478">Q244/Q250</f>
        <v>4.4211932324131793E-2</v>
      </c>
      <c r="BZ244" s="125">
        <f t="shared" ref="BZ244" si="3479">R244/R250</f>
        <v>3.3034410844629825E-2</v>
      </c>
      <c r="CA244" s="126">
        <f t="shared" ref="CA244" si="3480">S244/S250</f>
        <v>4.2667254167584635E-2</v>
      </c>
      <c r="CB244" s="123">
        <f t="shared" ref="CB244" si="3481">T244/T250</f>
        <v>3.0001530690341345E-2</v>
      </c>
      <c r="CC244" s="124">
        <f t="shared" ref="CC244" si="3482">U244/U250</f>
        <v>2.754788366043982E-2</v>
      </c>
      <c r="CD244" s="125">
        <f t="shared" ref="CD244" si="3483">V244/V250</f>
        <v>6.3390412548146091E-2</v>
      </c>
      <c r="CE244" s="126">
        <f t="shared" ref="CE244" si="3484">W244/W250</f>
        <v>3.3165155417563416E-2</v>
      </c>
      <c r="CF244" s="123">
        <f t="shared" ref="CF244" si="3485">X244/X250</f>
        <v>2.4801302307765966E-2</v>
      </c>
      <c r="CG244" s="124">
        <f t="shared" ref="CG244" si="3486">Y244/Y250</f>
        <v>3.7099247790842033E-2</v>
      </c>
      <c r="CH244" s="125">
        <f t="shared" ref="CH244" si="3487">Z244/Z250</f>
        <v>3.1600553725714832E-2</v>
      </c>
      <c r="CI244" s="123">
        <f t="shared" ref="CI244" si="3488">AA244/AA250</f>
        <v>3.2405992051360438E-2</v>
      </c>
      <c r="CJ244" s="129">
        <f t="shared" ref="CJ244" si="3489">AB244/AB250</f>
        <v>3.0499192808078252E-2</v>
      </c>
      <c r="CK244" s="130">
        <f t="shared" ref="CK244" si="3490">AC244/AC250</f>
        <v>3.7493961813235707E-2</v>
      </c>
    </row>
    <row r="245" spans="1:89" x14ac:dyDescent="0.2">
      <c r="A245" s="131" t="s">
        <v>35</v>
      </c>
      <c r="B245" s="184">
        <v>0</v>
      </c>
      <c r="C245" s="168">
        <v>399</v>
      </c>
      <c r="D245" s="169">
        <v>3</v>
      </c>
      <c r="E245" s="170">
        <v>226</v>
      </c>
      <c r="F245" s="167">
        <v>14</v>
      </c>
      <c r="G245" s="171">
        <v>646</v>
      </c>
      <c r="H245" s="169">
        <v>74</v>
      </c>
      <c r="I245" s="170">
        <v>761</v>
      </c>
      <c r="J245" s="167">
        <v>28</v>
      </c>
      <c r="K245" s="168">
        <v>50</v>
      </c>
      <c r="L245" s="169">
        <v>532</v>
      </c>
      <c r="M245" s="167">
        <v>103</v>
      </c>
      <c r="N245" s="172">
        <v>397</v>
      </c>
      <c r="O245" s="185">
        <v>230</v>
      </c>
      <c r="P245" s="167">
        <v>118</v>
      </c>
      <c r="Q245" s="168">
        <v>174</v>
      </c>
      <c r="R245" s="169">
        <v>156</v>
      </c>
      <c r="S245" s="170">
        <v>88</v>
      </c>
      <c r="T245" s="167">
        <v>32</v>
      </c>
      <c r="U245" s="171">
        <v>19</v>
      </c>
      <c r="V245" s="169">
        <v>143</v>
      </c>
      <c r="W245" s="186">
        <v>30</v>
      </c>
      <c r="X245" s="167">
        <v>61</v>
      </c>
      <c r="Y245" s="171">
        <v>21</v>
      </c>
      <c r="Z245" s="169">
        <v>75</v>
      </c>
      <c r="AA245" s="167">
        <v>223</v>
      </c>
      <c r="AB245" s="149">
        <f t="shared" si="2999"/>
        <v>1633</v>
      </c>
      <c r="AC245" s="150">
        <f t="shared" si="3000"/>
        <v>2970</v>
      </c>
      <c r="BI245" s="131" t="s">
        <v>35</v>
      </c>
      <c r="BJ245" s="123">
        <f>B245/B250</f>
        <v>0</v>
      </c>
      <c r="BK245" s="124">
        <f t="shared" ref="BK245" si="3491">C245/C250</f>
        <v>1.6364531211549505E-2</v>
      </c>
      <c r="BL245" s="125">
        <f t="shared" ref="BL245" si="3492">D245/D250</f>
        <v>2.3308212260119649E-4</v>
      </c>
      <c r="BM245" s="126">
        <f t="shared" ref="BM245" si="3493">E245/E250</f>
        <v>1.8259675204007432E-2</v>
      </c>
      <c r="BN245" s="123">
        <f t="shared" ref="BN245" si="3494">F245/F250</f>
        <v>4.4271574486924072E-4</v>
      </c>
      <c r="BO245" s="124">
        <f t="shared" ref="BO245" si="3495">G245/G250</f>
        <v>2.9167419180061407E-2</v>
      </c>
      <c r="BP245" s="125">
        <f t="shared" ref="BP245" si="3496">H245/H250</f>
        <v>1.7997421990904006E-3</v>
      </c>
      <c r="BQ245" s="126">
        <f t="shared" ref="BQ245" si="3497">I245/I250</f>
        <v>1.8619559100584767E-2</v>
      </c>
      <c r="BR245" s="123">
        <f t="shared" ref="BR245" si="3498">J245/J250</f>
        <v>4.8493245583650845E-3</v>
      </c>
      <c r="BS245" s="124">
        <f t="shared" ref="BS245" si="3499">K245/K250</f>
        <v>7.5826508947528055E-3</v>
      </c>
      <c r="BT245" s="125">
        <f t="shared" ref="BT245" si="3500">L245/L250</f>
        <v>2.5096707236531748E-2</v>
      </c>
      <c r="BU245" s="123">
        <f t="shared" ref="BU245" si="3501">M245/M250</f>
        <v>4.3491111767934802E-3</v>
      </c>
      <c r="BV245" s="127">
        <f t="shared" ref="BV245" si="3502">N245/N250</f>
        <v>1.0049869630154671E-2</v>
      </c>
      <c r="BW245" s="128">
        <f t="shared" ref="BW245" si="3503">O245/O250</f>
        <v>5.4895221728960813E-3</v>
      </c>
      <c r="BX245" s="123">
        <f t="shared" ref="BX245" si="3504">P245/P250</f>
        <v>5.7840301945983044E-3</v>
      </c>
      <c r="BY245" s="124">
        <f t="shared" ref="BY245" si="3505">Q245/Q250</f>
        <v>7.7471059661620659E-3</v>
      </c>
      <c r="BZ245" s="125">
        <f t="shared" ref="BZ245" si="3506">R245/R250</f>
        <v>6.5067778936392078E-3</v>
      </c>
      <c r="CA245" s="126">
        <f t="shared" ref="CA245" si="3507">S245/S250</f>
        <v>3.2312550488360139E-3</v>
      </c>
      <c r="CB245" s="123">
        <f t="shared" ref="CB245" si="3508">T245/T250</f>
        <v>4.8982090923006278E-3</v>
      </c>
      <c r="CC245" s="124">
        <f t="shared" ref="CC245" si="3509">U245/U250</f>
        <v>2.2463939465594703E-3</v>
      </c>
      <c r="CD245" s="125">
        <f t="shared" ref="CD245" si="3510">V245/V250</f>
        <v>6.636038795303726E-3</v>
      </c>
      <c r="CE245" s="126">
        <f t="shared" ref="CE245" si="3511">W245/W250</f>
        <v>1.0584624069435134E-3</v>
      </c>
      <c r="CF245" s="123">
        <f t="shared" ref="CF245" si="3512">X245/X250</f>
        <v>2.9206166810303554E-3</v>
      </c>
      <c r="CG245" s="124">
        <f t="shared" ref="CG245" si="3513">Y245/Y250</f>
        <v>1.5336303220623677E-3</v>
      </c>
      <c r="CH245" s="125">
        <f t="shared" ref="CH245" si="3514">Z245/Z250</f>
        <v>1.7900615781182873E-3</v>
      </c>
      <c r="CI245" s="123">
        <f t="shared" ref="CI245" si="3515">AA245/AA250</f>
        <v>5.2442207746396068E-3</v>
      </c>
      <c r="CJ245" s="129">
        <f t="shared" ref="CJ245" si="3516">AB245/AB250</f>
        <v>5.1691937577158049E-3</v>
      </c>
      <c r="CK245" s="130">
        <f t="shared" ref="CK245" si="3517">AC245/AC250</f>
        <v>9.438639310502631E-3</v>
      </c>
    </row>
    <row r="246" spans="1:89" x14ac:dyDescent="0.2">
      <c r="A246" s="139" t="s">
        <v>36</v>
      </c>
      <c r="B246" s="181"/>
      <c r="C246" s="175"/>
      <c r="D246" s="176"/>
      <c r="E246" s="177"/>
      <c r="F246" s="174"/>
      <c r="G246" s="178"/>
      <c r="H246" s="176"/>
      <c r="I246" s="177"/>
      <c r="J246" s="174"/>
      <c r="K246" s="178"/>
      <c r="L246" s="176"/>
      <c r="M246" s="174"/>
      <c r="N246" s="179"/>
      <c r="O246" s="182"/>
      <c r="P246" s="174"/>
      <c r="Q246" s="178"/>
      <c r="R246" s="176"/>
      <c r="S246" s="177"/>
      <c r="T246" s="174"/>
      <c r="U246" s="178"/>
      <c r="V246" s="176"/>
      <c r="W246" s="177"/>
      <c r="X246" s="174"/>
      <c r="Y246" s="178"/>
      <c r="Z246" s="176"/>
      <c r="AA246" s="174"/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28582</v>
      </c>
      <c r="C250" s="1">
        <f t="shared" ref="C250" si="3630">SUM(C227:C249)</f>
        <v>24382</v>
      </c>
      <c r="D250" s="14">
        <f t="shared" ref="D250" si="3631">SUM(D227:D249)</f>
        <v>12871</v>
      </c>
      <c r="E250" s="1">
        <f t="shared" ref="E250" si="3632">SUM(E227:E249)</f>
        <v>12377</v>
      </c>
      <c r="F250" s="14">
        <f t="shared" ref="F250" si="3633">SUM(F227:F249)</f>
        <v>31623</v>
      </c>
      <c r="G250" s="1">
        <f t="shared" ref="G250" si="3634">SUM(G227:G249)</f>
        <v>22148</v>
      </c>
      <c r="H250" s="14">
        <f t="shared" ref="H250" si="3635">SUM(H227:H249)</f>
        <v>41117</v>
      </c>
      <c r="I250" s="1">
        <f t="shared" ref="I250" si="3636">SUM(I227:I249)</f>
        <v>40871</v>
      </c>
      <c r="J250" s="14">
        <f t="shared" ref="J250" si="3637">SUM(J227:J249)</f>
        <v>5774</v>
      </c>
      <c r="K250" s="1">
        <f t="shared" ref="K250" si="3638">SUM(K227:K249)</f>
        <v>6594</v>
      </c>
      <c r="L250" s="14">
        <f t="shared" ref="L250" si="3639">SUM(L227:L249)</f>
        <v>21198</v>
      </c>
      <c r="M250" s="1">
        <f t="shared" ref="M250" si="3640">SUM(M227:M249)</f>
        <v>23683</v>
      </c>
      <c r="N250" s="14">
        <f t="shared" ref="N250" si="3641">SUM(N227:N249)</f>
        <v>39503</v>
      </c>
      <c r="O250" s="1">
        <f t="shared" ref="O250" si="3642">SUM(O227:O249)</f>
        <v>41898</v>
      </c>
      <c r="P250" s="14">
        <f t="shared" ref="P250" si="3643">SUM(P227:P249)</f>
        <v>20401</v>
      </c>
      <c r="Q250" s="1">
        <f t="shared" ref="Q250" si="3644">SUM(Q227:Q249)</f>
        <v>22460</v>
      </c>
      <c r="R250" s="14">
        <f t="shared" ref="R250" si="3645">SUM(R227:R249)</f>
        <v>23975</v>
      </c>
      <c r="S250" s="1">
        <f t="shared" ref="S250" si="3646">SUM(S227:S249)</f>
        <v>27234</v>
      </c>
      <c r="T250" s="14">
        <f t="shared" ref="T250" si="3647">SUM(T227:T249)</f>
        <v>6533</v>
      </c>
      <c r="U250" s="1">
        <f t="shared" ref="U250" si="3648">SUM(U227:U249)</f>
        <v>8458</v>
      </c>
      <c r="V250" s="14">
        <f t="shared" ref="V250" si="3649">SUM(V227:V249)</f>
        <v>21549</v>
      </c>
      <c r="W250" s="1">
        <f t="shared" ref="W250" si="3650">SUM(W227:W249)</f>
        <v>28343</v>
      </c>
      <c r="X250" s="14">
        <f t="shared" ref="X250" si="3651">SUM(X227:X249)</f>
        <v>20886</v>
      </c>
      <c r="Y250" s="1">
        <f t="shared" ref="Y250" si="3652">SUM(Y227:Y249)</f>
        <v>13693</v>
      </c>
      <c r="Z250" s="14">
        <f t="shared" ref="Z250" si="3653">SUM(Z227:Z249)</f>
        <v>41898</v>
      </c>
      <c r="AA250" s="1">
        <f t="shared" ref="AA250" si="3654">SUM(AA227:AA249)</f>
        <v>42523</v>
      </c>
      <c r="AB250" s="153">
        <f t="shared" ref="AB250:AC250" si="3655">SUM(AB226:AB249)</f>
        <v>315910</v>
      </c>
      <c r="AC250" s="154">
        <f t="shared" si="3655"/>
        <v>314664</v>
      </c>
      <c r="BI250" s="221" t="s">
        <v>13</v>
      </c>
      <c r="BJ250" s="147">
        <f>SUM(BJ226:BJ249)</f>
        <v>1.0000000000000002</v>
      </c>
      <c r="BK250" s="148">
        <f t="shared" ref="BK250:CK250" si="3656">SUM(BK226:BK249)</f>
        <v>1</v>
      </c>
      <c r="BL250" s="147">
        <f t="shared" si="3656"/>
        <v>1</v>
      </c>
      <c r="BM250" s="148">
        <f t="shared" si="3656"/>
        <v>0.99999999999999989</v>
      </c>
      <c r="BN250" s="147">
        <f t="shared" si="3656"/>
        <v>0.99999999999999989</v>
      </c>
      <c r="BO250" s="148">
        <f t="shared" si="3656"/>
        <v>0.99999999999999989</v>
      </c>
      <c r="BP250" s="147">
        <f t="shared" si="3656"/>
        <v>1</v>
      </c>
      <c r="BQ250" s="148">
        <f t="shared" si="3656"/>
        <v>0.99999999999999989</v>
      </c>
      <c r="BR250" s="147">
        <f t="shared" si="3656"/>
        <v>1</v>
      </c>
      <c r="BS250" s="148">
        <f t="shared" si="3656"/>
        <v>1</v>
      </c>
      <c r="BT250" s="147">
        <f t="shared" si="3656"/>
        <v>0.99999999999999989</v>
      </c>
      <c r="BU250" s="148">
        <f t="shared" si="3656"/>
        <v>1</v>
      </c>
      <c r="BV250" s="147">
        <f t="shared" si="3656"/>
        <v>1</v>
      </c>
      <c r="BW250" s="148">
        <f t="shared" si="3656"/>
        <v>1</v>
      </c>
      <c r="BX250" s="147">
        <f t="shared" si="3656"/>
        <v>0.99999999999999989</v>
      </c>
      <c r="BY250" s="148">
        <f t="shared" si="3656"/>
        <v>0.99999999999999989</v>
      </c>
      <c r="BZ250" s="147">
        <f t="shared" si="3656"/>
        <v>1</v>
      </c>
      <c r="CA250" s="148">
        <f t="shared" si="3656"/>
        <v>1</v>
      </c>
      <c r="CB250" s="147">
        <f t="shared" si="3656"/>
        <v>1</v>
      </c>
      <c r="CC250" s="148">
        <f t="shared" si="3656"/>
        <v>0.99999999999999989</v>
      </c>
      <c r="CD250" s="147">
        <f t="shared" si="3656"/>
        <v>1</v>
      </c>
      <c r="CE250" s="148">
        <f t="shared" si="3656"/>
        <v>0.99999999999999989</v>
      </c>
      <c r="CF250" s="147">
        <f t="shared" si="3656"/>
        <v>1</v>
      </c>
      <c r="CG250" s="148">
        <f t="shared" si="3656"/>
        <v>1</v>
      </c>
      <c r="CH250" s="147">
        <f t="shared" si="3656"/>
        <v>1</v>
      </c>
      <c r="CI250" s="148">
        <f t="shared" si="3656"/>
        <v>0.99999999999999989</v>
      </c>
      <c r="CJ250" s="147">
        <f t="shared" si="3656"/>
        <v>1</v>
      </c>
      <c r="CK250" s="148">
        <f t="shared" si="3656"/>
        <v>1</v>
      </c>
    </row>
    <row r="251" spans="1:89" ht="13.5" thickTop="1" x14ac:dyDescent="0.2">
      <c r="A251" s="165"/>
    </row>
    <row r="253" spans="1:89" x14ac:dyDescent="0.2">
      <c r="A253" s="278">
        <f>+A222+1</f>
        <v>44782</v>
      </c>
      <c r="B253" s="278"/>
      <c r="C253" s="278"/>
      <c r="D253" s="278"/>
      <c r="BI253" s="277">
        <f>+BI222+1</f>
        <v>44782</v>
      </c>
      <c r="BJ253" s="277"/>
      <c r="BK253" s="277"/>
      <c r="BL253" s="277"/>
    </row>
    <row r="254" spans="1:89" ht="13.5" thickBot="1" x14ac:dyDescent="0.25">
      <c r="AE254" t="s">
        <v>84</v>
      </c>
    </row>
    <row r="255" spans="1:89" ht="14.25" thickTop="1" thickBot="1" x14ac:dyDescent="0.25">
      <c r="A255" s="275" t="s">
        <v>0</v>
      </c>
      <c r="B255" s="269" t="s">
        <v>1</v>
      </c>
      <c r="C255" s="270"/>
      <c r="D255" s="269" t="s">
        <v>2</v>
      </c>
      <c r="E255" s="270"/>
      <c r="F255" s="269" t="s">
        <v>3</v>
      </c>
      <c r="G255" s="270"/>
      <c r="H255" s="269" t="s">
        <v>4</v>
      </c>
      <c r="I255" s="270"/>
      <c r="J255" s="269" t="s">
        <v>5</v>
      </c>
      <c r="K255" s="270"/>
      <c r="L255" s="269" t="s">
        <v>6</v>
      </c>
      <c r="M255" s="270"/>
      <c r="N255" s="269" t="s">
        <v>7</v>
      </c>
      <c r="O255" s="270"/>
      <c r="P255" s="269" t="s">
        <v>8</v>
      </c>
      <c r="Q255" s="270"/>
      <c r="R255" s="269" t="s">
        <v>9</v>
      </c>
      <c r="S255" s="270"/>
      <c r="T255" s="269" t="s">
        <v>10</v>
      </c>
      <c r="U255" s="270"/>
      <c r="V255" s="269" t="s">
        <v>11</v>
      </c>
      <c r="W255" s="270"/>
      <c r="X255" s="269" t="s">
        <v>12</v>
      </c>
      <c r="Y255" s="270"/>
      <c r="Z255" s="271" t="s">
        <v>40</v>
      </c>
      <c r="AA255" s="272"/>
      <c r="AB255" s="273" t="s">
        <v>41</v>
      </c>
      <c r="AC255" s="274"/>
      <c r="AE255" s="275" t="s">
        <v>0</v>
      </c>
      <c r="AF255" s="269" t="s">
        <v>1</v>
      </c>
      <c r="AG255" s="270"/>
      <c r="AH255" s="269" t="s">
        <v>2</v>
      </c>
      <c r="AI255" s="270"/>
      <c r="AJ255" s="269" t="s">
        <v>3</v>
      </c>
      <c r="AK255" s="270"/>
      <c r="AL255" s="269" t="s">
        <v>4</v>
      </c>
      <c r="AM255" s="270"/>
      <c r="AN255" s="269" t="s">
        <v>5</v>
      </c>
      <c r="AO255" s="270"/>
      <c r="AP255" s="269" t="s">
        <v>6</v>
      </c>
      <c r="AQ255" s="270"/>
      <c r="AR255" s="269" t="s">
        <v>7</v>
      </c>
      <c r="AS255" s="270"/>
      <c r="AT255" s="269" t="s">
        <v>8</v>
      </c>
      <c r="AU255" s="270"/>
      <c r="AV255" s="269" t="s">
        <v>9</v>
      </c>
      <c r="AW255" s="270"/>
      <c r="AX255" s="269" t="s">
        <v>10</v>
      </c>
      <c r="AY255" s="270"/>
      <c r="AZ255" s="269" t="s">
        <v>11</v>
      </c>
      <c r="BA255" s="270"/>
      <c r="BB255" s="269" t="s">
        <v>12</v>
      </c>
      <c r="BC255" s="270"/>
      <c r="BD255" s="271" t="s">
        <v>40</v>
      </c>
      <c r="BE255" s="272"/>
      <c r="BF255" s="273" t="s">
        <v>41</v>
      </c>
      <c r="BG255" s="274"/>
      <c r="BI255" s="275" t="s">
        <v>0</v>
      </c>
      <c r="BJ255" s="269" t="s">
        <v>1</v>
      </c>
      <c r="BK255" s="270"/>
      <c r="BL255" s="269" t="s">
        <v>2</v>
      </c>
      <c r="BM255" s="270"/>
      <c r="BN255" s="269" t="s">
        <v>3</v>
      </c>
      <c r="BO255" s="270"/>
      <c r="BP255" s="269" t="s">
        <v>4</v>
      </c>
      <c r="BQ255" s="270"/>
      <c r="BR255" s="269" t="s">
        <v>5</v>
      </c>
      <c r="BS255" s="270"/>
      <c r="BT255" s="269" t="s">
        <v>6</v>
      </c>
      <c r="BU255" s="270"/>
      <c r="BV255" s="269" t="s">
        <v>7</v>
      </c>
      <c r="BW255" s="270"/>
      <c r="BX255" s="269" t="s">
        <v>8</v>
      </c>
      <c r="BY255" s="270"/>
      <c r="BZ255" s="269" t="s">
        <v>9</v>
      </c>
      <c r="CA255" s="270"/>
      <c r="CB255" s="269" t="s">
        <v>10</v>
      </c>
      <c r="CC255" s="270"/>
      <c r="CD255" s="269" t="s">
        <v>11</v>
      </c>
      <c r="CE255" s="270"/>
      <c r="CF255" s="269" t="s">
        <v>12</v>
      </c>
      <c r="CG255" s="270"/>
      <c r="CH255" s="271" t="s">
        <v>40</v>
      </c>
      <c r="CI255" s="272"/>
      <c r="CJ255" s="269" t="s">
        <v>41</v>
      </c>
      <c r="CK255" s="270"/>
    </row>
    <row r="256" spans="1:89" ht="15" thickTop="1" thickBot="1" x14ac:dyDescent="0.3">
      <c r="A256" s="276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76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76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3354</v>
      </c>
      <c r="AG257" s="164">
        <f t="shared" ref="AG257:AV258" si="3657">SUMIF($A$9:$A$32,$AE257,C$257:C$280)</f>
        <v>1149</v>
      </c>
      <c r="AH257" s="121">
        <f t="shared" si="3657"/>
        <v>1209</v>
      </c>
      <c r="AI257" s="159">
        <f t="shared" si="3657"/>
        <v>1128</v>
      </c>
      <c r="AJ257" s="120">
        <f t="shared" si="3657"/>
        <v>2840</v>
      </c>
      <c r="AK257" s="122">
        <f t="shared" si="3657"/>
        <v>1415</v>
      </c>
      <c r="AL257" s="121">
        <f t="shared" si="3657"/>
        <v>3822</v>
      </c>
      <c r="AM257" s="159">
        <f t="shared" si="3657"/>
        <v>2346</v>
      </c>
      <c r="AN257" s="120">
        <f t="shared" si="3657"/>
        <v>235</v>
      </c>
      <c r="AO257" s="122">
        <f t="shared" si="3657"/>
        <v>1007</v>
      </c>
      <c r="AP257" s="121">
        <f t="shared" si="3657"/>
        <v>1074</v>
      </c>
      <c r="AQ257" s="120">
        <f t="shared" si="3657"/>
        <v>3345</v>
      </c>
      <c r="AR257" s="158">
        <f t="shared" si="3657"/>
        <v>3017</v>
      </c>
      <c r="AS257" s="160">
        <f t="shared" si="3657"/>
        <v>4117</v>
      </c>
      <c r="AT257" s="120">
        <f t="shared" si="3657"/>
        <v>2126</v>
      </c>
      <c r="AU257" s="122">
        <f t="shared" si="3657"/>
        <v>1997</v>
      </c>
      <c r="AV257" s="121">
        <f t="shared" si="3657"/>
        <v>2488</v>
      </c>
      <c r="AW257" s="159">
        <f t="shared" ref="AW257:BE258" si="3658">SUMIF($A$9:$A$32,$AE257,S$257:S$280)</f>
        <v>1894</v>
      </c>
      <c r="AX257" s="120">
        <f t="shared" si="3658"/>
        <v>326</v>
      </c>
      <c r="AY257" s="122">
        <f t="shared" si="3658"/>
        <v>1433</v>
      </c>
      <c r="AZ257" s="121">
        <f t="shared" si="3658"/>
        <v>1114</v>
      </c>
      <c r="BA257" s="159">
        <f t="shared" si="3658"/>
        <v>2935</v>
      </c>
      <c r="BB257" s="120">
        <f t="shared" si="3658"/>
        <v>1864</v>
      </c>
      <c r="BC257" s="122">
        <f t="shared" si="3658"/>
        <v>1881</v>
      </c>
      <c r="BD257" s="21">
        <f t="shared" si="3658"/>
        <v>3919</v>
      </c>
      <c r="BE257" s="163">
        <f t="shared" si="3658"/>
        <v>2495</v>
      </c>
      <c r="BF257" s="149">
        <f>AF257+AH257+AJ257+AL257+AN257+AP257+AR257+AT257+AV257+AX257+AZ257+BB257+BD257</f>
        <v>27388</v>
      </c>
      <c r="BG257" s="150">
        <f>AG257+AI257+AK257+AM257+AO257+AQ257+AS257+AU257+AW257+AY257+BA257+BC257+BE257</f>
        <v>27142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335</v>
      </c>
      <c r="C258" s="168">
        <v>0</v>
      </c>
      <c r="D258" s="169">
        <v>251</v>
      </c>
      <c r="E258" s="170">
        <v>3</v>
      </c>
      <c r="F258" s="167">
        <v>666</v>
      </c>
      <c r="G258" s="171">
        <v>9</v>
      </c>
      <c r="H258" s="169">
        <v>524</v>
      </c>
      <c r="I258" s="170">
        <v>57</v>
      </c>
      <c r="J258" s="167">
        <v>10</v>
      </c>
      <c r="K258" s="171">
        <v>21</v>
      </c>
      <c r="L258" s="169">
        <v>61</v>
      </c>
      <c r="M258" s="167">
        <v>109</v>
      </c>
      <c r="N258" s="172">
        <v>196</v>
      </c>
      <c r="O258" s="173">
        <v>184</v>
      </c>
      <c r="P258" s="167">
        <v>67</v>
      </c>
      <c r="Q258" s="171">
        <v>59</v>
      </c>
      <c r="R258" s="169">
        <v>29</v>
      </c>
      <c r="S258" s="170">
        <v>93</v>
      </c>
      <c r="T258" s="167">
        <v>1</v>
      </c>
      <c r="U258" s="171">
        <v>33</v>
      </c>
      <c r="V258" s="169">
        <v>17</v>
      </c>
      <c r="W258" s="170">
        <v>134</v>
      </c>
      <c r="X258" s="167">
        <v>7</v>
      </c>
      <c r="Y258" s="171">
        <v>0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2164</v>
      </c>
      <c r="AC258" s="150">
        <f t="shared" ref="AC258:AC277" si="3687">C258+E258+G258+I258+K258+M258+O258+Q258+S258+U258+W258+Y258+AA258</f>
        <v>702</v>
      </c>
      <c r="AE258" s="226" t="str">
        <f>$AE$10</f>
        <v>08:00 - 08:59</v>
      </c>
      <c r="AF258" s="120">
        <f>SUMIF($A$9:$A$32,$AE258,B$257:B$280)</f>
        <v>2626</v>
      </c>
      <c r="AG258" s="168">
        <f t="shared" si="3657"/>
        <v>953</v>
      </c>
      <c r="AH258" s="169">
        <f t="shared" si="3657"/>
        <v>819</v>
      </c>
      <c r="AI258" s="170">
        <f t="shared" si="3657"/>
        <v>856</v>
      </c>
      <c r="AJ258" s="167">
        <f t="shared" si="3657"/>
        <v>2386</v>
      </c>
      <c r="AK258" s="171">
        <f t="shared" si="3657"/>
        <v>1127</v>
      </c>
      <c r="AL258" s="169">
        <f t="shared" si="3657"/>
        <v>3080</v>
      </c>
      <c r="AM258" s="170">
        <f t="shared" si="3657"/>
        <v>2077</v>
      </c>
      <c r="AN258" s="167">
        <f t="shared" si="3657"/>
        <v>244</v>
      </c>
      <c r="AO258" s="171">
        <f t="shared" si="3657"/>
        <v>818</v>
      </c>
      <c r="AP258" s="169">
        <f t="shared" si="3657"/>
        <v>936</v>
      </c>
      <c r="AQ258" s="167">
        <f t="shared" si="3657"/>
        <v>2989</v>
      </c>
      <c r="AR258" s="172">
        <f t="shared" si="3657"/>
        <v>2109</v>
      </c>
      <c r="AS258" s="173">
        <f t="shared" si="3657"/>
        <v>3861</v>
      </c>
      <c r="AT258" s="167">
        <f t="shared" si="3657"/>
        <v>1565</v>
      </c>
      <c r="AU258" s="171">
        <f t="shared" si="3657"/>
        <v>1725</v>
      </c>
      <c r="AV258" s="169">
        <f t="shared" si="3657"/>
        <v>2014</v>
      </c>
      <c r="AW258" s="170">
        <f t="shared" si="3658"/>
        <v>1531</v>
      </c>
      <c r="AX258" s="167">
        <f t="shared" si="3658"/>
        <v>277</v>
      </c>
      <c r="AY258" s="171">
        <f t="shared" si="3658"/>
        <v>1111</v>
      </c>
      <c r="AZ258" s="169">
        <f t="shared" si="3658"/>
        <v>846</v>
      </c>
      <c r="BA258" s="170">
        <f t="shared" si="3658"/>
        <v>2294</v>
      </c>
      <c r="BB258" s="167">
        <f t="shared" si="3658"/>
        <v>1489</v>
      </c>
      <c r="BC258" s="171">
        <f t="shared" si="3658"/>
        <v>1498</v>
      </c>
      <c r="BD258" s="169">
        <f t="shared" si="3658"/>
        <v>3010</v>
      </c>
      <c r="BE258" s="167">
        <f t="shared" si="3658"/>
        <v>2139</v>
      </c>
      <c r="BF258" s="151">
        <f>SUM(AF258,AH258,AJ258,AL258,AN258,AP258,AR258,AT258,AV258,AX258,AZ258,BB258,BD258)</f>
        <v>21401</v>
      </c>
      <c r="BG258" s="152">
        <f>SUM(AG258,AI258,AK258,AM258,AO258,AQ258,AS258,AU258,AW258,AY258,BA258,BC258,BE258)</f>
        <v>22979</v>
      </c>
      <c r="BI258" s="131" t="s">
        <v>17</v>
      </c>
      <c r="BJ258" s="123">
        <f>B258/B281</f>
        <v>1.2409245814194695E-2</v>
      </c>
      <c r="BK258" s="124">
        <f t="shared" ref="BK258" si="3688">C258/C281</f>
        <v>0</v>
      </c>
      <c r="BL258" s="125">
        <f t="shared" ref="BL258" si="3689">D258/D281</f>
        <v>1.9887489105459157E-2</v>
      </c>
      <c r="BM258" s="126">
        <f t="shared" ref="BM258" si="3690">E258/E281</f>
        <v>2.4201355275895451E-4</v>
      </c>
      <c r="BN258" s="123">
        <f t="shared" ref="BN258" si="3691">F258/F281</f>
        <v>2.407635022774926E-2</v>
      </c>
      <c r="BO258" s="124">
        <f t="shared" ref="BO258" si="3692">G258/G281</f>
        <v>3.7597125908597209E-4</v>
      </c>
      <c r="BP258" s="125">
        <f t="shared" ref="BP258" si="3693">H258/H281</f>
        <v>1.3396052766131506E-2</v>
      </c>
      <c r="BQ258" s="126">
        <f t="shared" ref="BQ258" si="3694">I258/I281</f>
        <v>1.3548525112310143E-3</v>
      </c>
      <c r="BR258" s="123">
        <f t="shared" ref="BR258" si="3695">J258/J281</f>
        <v>1.6597510373443983E-3</v>
      </c>
      <c r="BS258" s="124">
        <f t="shared" ref="BS258" si="3696">K258/K281</f>
        <v>3.1273268801191361E-3</v>
      </c>
      <c r="BT258" s="125">
        <f t="shared" ref="BT258" si="3697">L258/L281</f>
        <v>2.6427519279091931E-3</v>
      </c>
      <c r="BU258" s="123">
        <f t="shared" ref="BU258" si="3698">M258/M281</f>
        <v>4.6936227016320031E-3</v>
      </c>
      <c r="BV258" s="127">
        <f t="shared" ref="BV258" si="3699">N258/N281</f>
        <v>4.8417776240705515E-3</v>
      </c>
      <c r="BW258" s="128">
        <f t="shared" ref="BW258" si="3700">O258/O281</f>
        <v>4.547364258705484E-3</v>
      </c>
      <c r="BX258" s="123">
        <f t="shared" ref="BX258" si="3701">P258/P281</f>
        <v>3.1199068684516881E-3</v>
      </c>
      <c r="BY258" s="124">
        <f t="shared" ref="BY258" si="3702">Q258/Q281</f>
        <v>2.7374379436737343E-3</v>
      </c>
      <c r="BZ258" s="125">
        <f t="shared" ref="BZ258" si="3703">R258/R281</f>
        <v>1.179293237363263E-3</v>
      </c>
      <c r="CA258" s="126">
        <f t="shared" ref="CA258" si="3704">S258/S281</f>
        <v>3.5885167464114833E-3</v>
      </c>
      <c r="CB258" s="123">
        <f t="shared" ref="CB258" si="3705">T258/T281</f>
        <v>1.3241525423728814E-4</v>
      </c>
      <c r="CC258" s="124">
        <f t="shared" ref="CC258" si="3706">U258/U281</f>
        <v>4.0871934604904629E-3</v>
      </c>
      <c r="CD258" s="125">
        <f t="shared" ref="CD258" si="3707">V258/V281</f>
        <v>7.0889454151203037E-4</v>
      </c>
      <c r="CE258" s="126">
        <f t="shared" ref="CE258" si="3708">W258/W281</f>
        <v>4.8776936517181133E-3</v>
      </c>
      <c r="CF258" s="123">
        <f t="shared" ref="CF258" si="3709">X258/X281</f>
        <v>3.3949270090693053E-4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6.8839588489410025E-3</v>
      </c>
      <c r="CK258" s="130">
        <f t="shared" ref="CK258" si="3714">AC258/AC281</f>
        <v>2.2404493664826223E-3</v>
      </c>
    </row>
    <row r="259" spans="1:89" ht="13.5" thickBot="1" x14ac:dyDescent="0.25">
      <c r="A259" s="139" t="s">
        <v>18</v>
      </c>
      <c r="B259" s="174">
        <v>1620</v>
      </c>
      <c r="C259" s="175">
        <v>291</v>
      </c>
      <c r="D259" s="176">
        <v>875</v>
      </c>
      <c r="E259" s="177">
        <v>228</v>
      </c>
      <c r="F259" s="174">
        <v>2674</v>
      </c>
      <c r="G259" s="178">
        <v>460</v>
      </c>
      <c r="H259" s="176">
        <v>2084</v>
      </c>
      <c r="I259" s="177">
        <v>832</v>
      </c>
      <c r="J259" s="174">
        <v>74</v>
      </c>
      <c r="K259" s="178">
        <v>337</v>
      </c>
      <c r="L259" s="176">
        <v>544</v>
      </c>
      <c r="M259" s="174">
        <v>1021</v>
      </c>
      <c r="N259" s="179">
        <v>1666</v>
      </c>
      <c r="O259" s="180">
        <v>1949</v>
      </c>
      <c r="P259" s="174">
        <v>943</v>
      </c>
      <c r="Q259" s="178">
        <v>921</v>
      </c>
      <c r="R259" s="176">
        <v>934</v>
      </c>
      <c r="S259" s="177">
        <v>1049</v>
      </c>
      <c r="T259" s="174">
        <v>142</v>
      </c>
      <c r="U259" s="178">
        <v>520</v>
      </c>
      <c r="V259" s="176">
        <v>688</v>
      </c>
      <c r="W259" s="177">
        <v>1352</v>
      </c>
      <c r="X259" s="174">
        <v>875</v>
      </c>
      <c r="Y259" s="178">
        <v>671</v>
      </c>
      <c r="Z259" s="176">
        <v>1903</v>
      </c>
      <c r="AA259" s="174">
        <v>1209</v>
      </c>
      <c r="AB259" s="149">
        <f t="shared" si="3686"/>
        <v>15022</v>
      </c>
      <c r="AC259" s="150">
        <f t="shared" si="3687"/>
        <v>10840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6.0008890205956435E-2</v>
      </c>
      <c r="BK259" s="124">
        <f t="shared" ref="BK259" si="3715">C259/C281</f>
        <v>1.1019805354640816E-2</v>
      </c>
      <c r="BL259" s="125">
        <f t="shared" ref="BL259" si="3716">D259/D281</f>
        <v>6.9328896283971153E-2</v>
      </c>
      <c r="BM259" s="126">
        <f t="shared" ref="BM259" si="3717">E259/E281</f>
        <v>1.8393030009680542E-2</v>
      </c>
      <c r="BN259" s="123">
        <f t="shared" ref="BN259" si="3718">F259/F281</f>
        <v>9.6666907671173447E-2</v>
      </c>
      <c r="BO259" s="124">
        <f t="shared" ref="BO259" si="3719">G259/G281</f>
        <v>1.9216308797727462E-2</v>
      </c>
      <c r="BP259" s="125">
        <f t="shared" ref="BP259" si="3720">H259/H281</f>
        <v>5.3277431230187133E-2</v>
      </c>
      <c r="BQ259" s="126">
        <f t="shared" ref="BQ259" si="3721">I259/I281</f>
        <v>1.9776092795512349E-2</v>
      </c>
      <c r="BR259" s="123">
        <f t="shared" ref="BR259" si="3722">J259/J281</f>
        <v>1.2282157676348548E-2</v>
      </c>
      <c r="BS259" s="124">
        <f t="shared" ref="BS259" si="3723">K259/K281</f>
        <v>5.0186150409530901E-2</v>
      </c>
      <c r="BT259" s="125">
        <f t="shared" ref="BT259" si="3724">L259/L281</f>
        <v>2.356814834069838E-2</v>
      </c>
      <c r="BU259" s="123">
        <f t="shared" ref="BU259" si="3725">M259/M281</f>
        <v>4.3965034663910781E-2</v>
      </c>
      <c r="BV259" s="127">
        <f t="shared" ref="BV259" si="3726">N259/N281</f>
        <v>4.1155109804599688E-2</v>
      </c>
      <c r="BW259" s="128">
        <f t="shared" ref="BW259" si="3727">O259/O281</f>
        <v>4.8167461631614068E-2</v>
      </c>
      <c r="BX259" s="123">
        <f t="shared" ref="BX259" si="3728">P259/P281</f>
        <v>4.3911525029103608E-2</v>
      </c>
      <c r="BY259" s="124">
        <f t="shared" ref="BY259" si="3729">Q259/Q281</f>
        <v>4.2731870273279821E-2</v>
      </c>
      <c r="BZ259" s="125">
        <f t="shared" ref="BZ259" si="3730">R259/R281</f>
        <v>3.7981375299906472E-2</v>
      </c>
      <c r="CA259" s="126">
        <f t="shared" ref="CA259" si="3731">S259/S281</f>
        <v>4.0476925451458555E-2</v>
      </c>
      <c r="CB259" s="123">
        <f t="shared" ref="CB259" si="3732">T259/T281</f>
        <v>1.8802966101694914E-2</v>
      </c>
      <c r="CC259" s="124">
        <f t="shared" ref="CC259" si="3733">U259/U281</f>
        <v>6.4404260589546694E-2</v>
      </c>
      <c r="CD259" s="125">
        <f t="shared" ref="CD259" si="3734">V259/V281</f>
        <v>2.8689379091780993E-2</v>
      </c>
      <c r="CE259" s="126">
        <f t="shared" ref="CE259" si="3735">W259/W281</f>
        <v>4.9213744903902158E-2</v>
      </c>
      <c r="CF259" s="123">
        <f t="shared" ref="CF259" si="3736">X259/X281</f>
        <v>4.2436587613366314E-2</v>
      </c>
      <c r="CG259" s="124">
        <f t="shared" ref="CG259" si="3737">Y259/Y281</f>
        <v>5.1268337408312957E-2</v>
      </c>
      <c r="CH259" s="125">
        <f t="shared" ref="CH259" si="3738">Z259/Z281</f>
        <v>4.7393719024730406E-2</v>
      </c>
      <c r="CI259" s="123">
        <f t="shared" ref="CI259" si="3739">AA259/AA281</f>
        <v>2.8776122244965965E-2</v>
      </c>
      <c r="CJ259" s="129">
        <f t="shared" ref="CJ259" si="3740">AB259/AB281</f>
        <v>4.7786889939367722E-2</v>
      </c>
      <c r="CK259" s="130">
        <f t="shared" ref="CK259" si="3741">AC259/AC281</f>
        <v>3.4596112724603452E-2</v>
      </c>
    </row>
    <row r="260" spans="1:89" ht="14.25" thickTop="1" thickBot="1" x14ac:dyDescent="0.25">
      <c r="A260" s="131" t="s">
        <v>19</v>
      </c>
      <c r="B260" s="167">
        <v>2803</v>
      </c>
      <c r="C260" s="168">
        <v>1123</v>
      </c>
      <c r="D260" s="169">
        <v>1202</v>
      </c>
      <c r="E260" s="170">
        <v>756</v>
      </c>
      <c r="F260" s="167">
        <v>2924</v>
      </c>
      <c r="G260" s="171">
        <v>1422</v>
      </c>
      <c r="H260" s="169">
        <v>3326</v>
      </c>
      <c r="I260" s="170">
        <v>1992</v>
      </c>
      <c r="J260" s="167">
        <v>206</v>
      </c>
      <c r="K260" s="171">
        <v>705</v>
      </c>
      <c r="L260" s="169">
        <v>1072</v>
      </c>
      <c r="M260" s="167">
        <v>2291</v>
      </c>
      <c r="N260" s="172">
        <v>2945</v>
      </c>
      <c r="O260" s="173">
        <v>3514</v>
      </c>
      <c r="P260" s="167">
        <v>1860</v>
      </c>
      <c r="Q260" s="171">
        <v>1795</v>
      </c>
      <c r="R260" s="169">
        <v>1950</v>
      </c>
      <c r="S260" s="170">
        <v>1880</v>
      </c>
      <c r="T260" s="167">
        <v>283</v>
      </c>
      <c r="U260" s="171">
        <v>1192</v>
      </c>
      <c r="V260" s="169">
        <v>1186</v>
      </c>
      <c r="W260" s="170">
        <v>2708</v>
      </c>
      <c r="X260" s="167">
        <v>1797</v>
      </c>
      <c r="Y260" s="171">
        <v>1343</v>
      </c>
      <c r="Z260" s="169">
        <v>3053</v>
      </c>
      <c r="AA260" s="167">
        <v>2228</v>
      </c>
      <c r="AB260" s="149">
        <f t="shared" si="3686"/>
        <v>24607</v>
      </c>
      <c r="AC260" s="150">
        <f t="shared" si="3687"/>
        <v>22949</v>
      </c>
      <c r="AE260" s="221" t="s">
        <v>13</v>
      </c>
      <c r="AF260" s="14">
        <f t="shared" ref="AF260:BG260" si="3742">SUM(AF257:AF259)</f>
        <v>5980</v>
      </c>
      <c r="AG260" s="1">
        <f t="shared" si="3742"/>
        <v>2102</v>
      </c>
      <c r="AH260" s="14">
        <f t="shared" si="3742"/>
        <v>2028</v>
      </c>
      <c r="AI260" s="1">
        <f t="shared" si="3742"/>
        <v>1984</v>
      </c>
      <c r="AJ260" s="14">
        <f t="shared" si="3742"/>
        <v>5226</v>
      </c>
      <c r="AK260" s="1">
        <f t="shared" si="3742"/>
        <v>2542</v>
      </c>
      <c r="AL260" s="14">
        <f t="shared" si="3742"/>
        <v>6902</v>
      </c>
      <c r="AM260" s="1">
        <f t="shared" si="3742"/>
        <v>4423</v>
      </c>
      <c r="AN260" s="14">
        <f t="shared" si="3742"/>
        <v>479</v>
      </c>
      <c r="AO260" s="1">
        <f t="shared" si="3742"/>
        <v>1825</v>
      </c>
      <c r="AP260" s="14">
        <f t="shared" si="3742"/>
        <v>2010</v>
      </c>
      <c r="AQ260" s="1">
        <f t="shared" si="3742"/>
        <v>6334</v>
      </c>
      <c r="AR260" s="14">
        <f t="shared" si="3742"/>
        <v>5126</v>
      </c>
      <c r="AS260" s="1">
        <f t="shared" si="3742"/>
        <v>7978</v>
      </c>
      <c r="AT260" s="14">
        <f t="shared" si="3742"/>
        <v>3691</v>
      </c>
      <c r="AU260" s="1">
        <f t="shared" si="3742"/>
        <v>3722</v>
      </c>
      <c r="AV260" s="14">
        <f t="shared" si="3742"/>
        <v>4502</v>
      </c>
      <c r="AW260" s="1">
        <f t="shared" si="3742"/>
        <v>3425</v>
      </c>
      <c r="AX260" s="14">
        <f t="shared" si="3742"/>
        <v>603</v>
      </c>
      <c r="AY260" s="1">
        <f t="shared" si="3742"/>
        <v>2544</v>
      </c>
      <c r="AZ260" s="14">
        <f t="shared" si="3742"/>
        <v>1960</v>
      </c>
      <c r="BA260" s="1">
        <f t="shared" si="3742"/>
        <v>5229</v>
      </c>
      <c r="BB260" s="14">
        <f t="shared" si="3742"/>
        <v>3353</v>
      </c>
      <c r="BC260" s="1">
        <f t="shared" si="3742"/>
        <v>3379</v>
      </c>
      <c r="BD260" s="14">
        <f t="shared" si="3742"/>
        <v>6929</v>
      </c>
      <c r="BE260" s="1">
        <f t="shared" si="3742"/>
        <v>4634</v>
      </c>
      <c r="BF260" s="153">
        <f t="shared" si="3742"/>
        <v>48789</v>
      </c>
      <c r="BG260" s="154">
        <f t="shared" si="3742"/>
        <v>50121</v>
      </c>
      <c r="BI260" s="131" t="s">
        <v>19</v>
      </c>
      <c r="BJ260" s="123">
        <f>B260/B281</f>
        <v>0.10383019706623203</v>
      </c>
      <c r="BK260" s="124">
        <f t="shared" ref="BK260" si="3743">C260/C281</f>
        <v>4.2526602794713521E-2</v>
      </c>
      <c r="BL260" s="125">
        <f t="shared" ref="BL260" si="3744">D260/D281</f>
        <v>9.5238095238095233E-2</v>
      </c>
      <c r="BM260" s="126">
        <f t="shared" ref="BM260" si="3745">E260/E281</f>
        <v>6.0987415295256538E-2</v>
      </c>
      <c r="BN260" s="123">
        <f t="shared" ref="BN260" si="3746">F260/F281</f>
        <v>0.10570457667558383</v>
      </c>
      <c r="BO260" s="124">
        <f t="shared" ref="BO260" si="3747">G260/G281</f>
        <v>5.9403458935583589E-2</v>
      </c>
      <c r="BP260" s="125">
        <f t="shared" ref="BP260" si="3748">H260/H281</f>
        <v>8.5029144084262195E-2</v>
      </c>
      <c r="BQ260" s="126">
        <f t="shared" ref="BQ260" si="3749">I260/I281</f>
        <v>4.7348529866178601E-2</v>
      </c>
      <c r="BR260" s="123">
        <f t="shared" ref="BR260" si="3750">J260/J281</f>
        <v>3.4190871369294606E-2</v>
      </c>
      <c r="BS260" s="124">
        <f t="shared" ref="BS260" si="3751">K260/K281</f>
        <v>0.10498883097542815</v>
      </c>
      <c r="BT260" s="125">
        <f t="shared" ref="BT260" si="3752">L260/L281</f>
        <v>4.6443115847846807E-2</v>
      </c>
      <c r="BU260" s="123">
        <f t="shared" ref="BU260" si="3753">M260/M281</f>
        <v>9.86521982517332E-2</v>
      </c>
      <c r="BV260" s="127">
        <f t="shared" ref="BV260" si="3754">N260/N281</f>
        <v>7.2750179096366191E-2</v>
      </c>
      <c r="BW260" s="128">
        <f t="shared" ref="BW260" si="3755">O260/O281</f>
        <v>8.6844771766799292E-2</v>
      </c>
      <c r="BX260" s="123">
        <f t="shared" ref="BX260" si="3756">P260/P281</f>
        <v>8.6612339930151341E-2</v>
      </c>
      <c r="BY260" s="124">
        <f t="shared" ref="BY260" si="3757">Q260/Q281</f>
        <v>8.3283069642277177E-2</v>
      </c>
      <c r="BZ260" s="125">
        <f t="shared" ref="BZ260" si="3758">R260/R281</f>
        <v>7.9297303891667684E-2</v>
      </c>
      <c r="CA260" s="126">
        <f t="shared" ref="CA260" si="3759">S260/S281</f>
        <v>7.2542058959716008E-2</v>
      </c>
      <c r="CB260" s="123">
        <f t="shared" ref="CB260" si="3760">T260/T281</f>
        <v>3.747351694915254E-2</v>
      </c>
      <c r="CC260" s="124">
        <f t="shared" ref="CC260" si="3761">U260/U281</f>
        <v>0.14763438196680703</v>
      </c>
      <c r="CD260" s="125">
        <f t="shared" ref="CD260" si="3762">V260/V281</f>
        <v>4.9455819190192235E-2</v>
      </c>
      <c r="CE260" s="126">
        <f t="shared" ref="CE260" si="3763">W260/W281</f>
        <v>9.8573092603377988E-2</v>
      </c>
      <c r="CF260" s="123">
        <f t="shared" ref="CF260" si="3764">X260/X281</f>
        <v>8.7152626218536297E-2</v>
      </c>
      <c r="CG260" s="124">
        <f t="shared" ref="CG260" si="3765">Y260/Y281</f>
        <v>0.10261308068459658</v>
      </c>
      <c r="CH260" s="125">
        <f t="shared" ref="CH260" si="3766">Z260/Z281</f>
        <v>7.6034169302418256E-2</v>
      </c>
      <c r="CI260" s="123">
        <f t="shared" ref="CI260" si="3767">AA260/AA281</f>
        <v>5.3029942400152331E-2</v>
      </c>
      <c r="CJ260" s="129">
        <f t="shared" ref="CJ260" si="3768">AB260/AB281</f>
        <v>7.8277992327121654E-2</v>
      </c>
      <c r="CK260" s="130">
        <f t="shared" ref="CK260" si="3769">AC260/AC281</f>
        <v>7.3242268534771643E-2</v>
      </c>
    </row>
    <row r="261" spans="1:89" ht="13.5" thickTop="1" x14ac:dyDescent="0.2">
      <c r="A261" s="139" t="s">
        <v>20</v>
      </c>
      <c r="B261" s="174">
        <v>3354</v>
      </c>
      <c r="C261" s="175">
        <v>1149</v>
      </c>
      <c r="D261" s="176">
        <v>1209</v>
      </c>
      <c r="E261" s="177">
        <v>1128</v>
      </c>
      <c r="F261" s="174">
        <v>2840</v>
      </c>
      <c r="G261" s="178">
        <v>1415</v>
      </c>
      <c r="H261" s="176">
        <v>3822</v>
      </c>
      <c r="I261" s="177">
        <v>2346</v>
      </c>
      <c r="J261" s="174">
        <v>235</v>
      </c>
      <c r="K261" s="178">
        <v>1007</v>
      </c>
      <c r="L261" s="176">
        <v>1074</v>
      </c>
      <c r="M261" s="174">
        <v>3345</v>
      </c>
      <c r="N261" s="179">
        <v>3017</v>
      </c>
      <c r="O261" s="180">
        <v>4117</v>
      </c>
      <c r="P261" s="174">
        <v>2126</v>
      </c>
      <c r="Q261" s="178">
        <v>1997</v>
      </c>
      <c r="R261" s="176">
        <v>2488</v>
      </c>
      <c r="S261" s="177">
        <v>1894</v>
      </c>
      <c r="T261" s="174">
        <v>326</v>
      </c>
      <c r="U261" s="178">
        <v>1433</v>
      </c>
      <c r="V261" s="176">
        <v>1114</v>
      </c>
      <c r="W261" s="177">
        <v>2935</v>
      </c>
      <c r="X261" s="174">
        <v>1864</v>
      </c>
      <c r="Y261" s="178">
        <v>1881</v>
      </c>
      <c r="Z261" s="176">
        <v>3919</v>
      </c>
      <c r="AA261" s="174">
        <v>2495</v>
      </c>
      <c r="AB261" s="149">
        <f t="shared" si="3686"/>
        <v>27388</v>
      </c>
      <c r="AC261" s="150">
        <f t="shared" si="3687"/>
        <v>27142</v>
      </c>
      <c r="BI261" s="139" t="s">
        <v>20</v>
      </c>
      <c r="BJ261" s="123">
        <f>B261/B281</f>
        <v>0.12424062824122092</v>
      </c>
      <c r="BK261" s="124">
        <f t="shared" ref="BK261" si="3770">C261/C281</f>
        <v>4.3511190214715792E-2</v>
      </c>
      <c r="BL261" s="125">
        <f t="shared" ref="BL261" si="3771">D261/D281</f>
        <v>9.5792726408367002E-2</v>
      </c>
      <c r="BM261" s="126">
        <f t="shared" ref="BM261" si="3772">E261/E281</f>
        <v>9.0997095837366898E-2</v>
      </c>
      <c r="BN261" s="123">
        <f t="shared" ref="BN261" si="3773">F261/F281</f>
        <v>0.10266791989010195</v>
      </c>
      <c r="BO261" s="124">
        <f t="shared" ref="BO261" si="3774">G261/G281</f>
        <v>5.9111036845183387E-2</v>
      </c>
      <c r="BP261" s="125">
        <f t="shared" ref="BP261" si="3775">H261/H281</f>
        <v>9.770937723693629E-2</v>
      </c>
      <c r="BQ261" s="126">
        <f t="shared" ref="BQ261" si="3776">I261/I281</f>
        <v>5.5762877041192267E-2</v>
      </c>
      <c r="BR261" s="123">
        <f t="shared" ref="BR261" si="3777">J261/J281</f>
        <v>3.9004149377593361E-2</v>
      </c>
      <c r="BS261" s="124">
        <f t="shared" ref="BS261" si="3778">K261/K281</f>
        <v>0.14996276991809382</v>
      </c>
      <c r="BT261" s="125">
        <f t="shared" ref="BT261" si="3779">L261/L281</f>
        <v>4.6529763452040553E-2</v>
      </c>
      <c r="BU261" s="123">
        <f t="shared" ref="BU261" si="3780">M261/M281</f>
        <v>0.14403823795375276</v>
      </c>
      <c r="BV261" s="127">
        <f t="shared" ref="BV261" si="3781">N261/N281</f>
        <v>7.4528791284800278E-2</v>
      </c>
      <c r="BW261" s="128">
        <f t="shared" ref="BW261" si="3782">O261/O281</f>
        <v>0.10174727528853521</v>
      </c>
      <c r="BX261" s="123">
        <f t="shared" ref="BX261" si="3783">P261/P281</f>
        <v>9.8998835855646103E-2</v>
      </c>
      <c r="BY261" s="124">
        <f t="shared" ref="BY261" si="3784">Q261/Q281</f>
        <v>9.2655314805363528E-2</v>
      </c>
      <c r="BZ261" s="125">
        <f t="shared" ref="BZ261" si="3785">R261/R281</f>
        <v>0.10117522670895857</v>
      </c>
      <c r="CA261" s="126">
        <f t="shared" ref="CA261" si="3786">S261/S281</f>
        <v>7.3082265781756445E-2</v>
      </c>
      <c r="CB261" s="123">
        <f t="shared" ref="CB261" si="3787">T261/T281</f>
        <v>4.3167372881355935E-2</v>
      </c>
      <c r="CC261" s="124">
        <f t="shared" ref="CC261" si="3788">U261/U281</f>
        <v>0.17748327966311617</v>
      </c>
      <c r="CD261" s="125">
        <f t="shared" ref="CD261" si="3789">V261/V281</f>
        <v>4.6453442308494228E-2</v>
      </c>
      <c r="CE261" s="126">
        <f t="shared" ref="CE261" si="3790">W261/W281</f>
        <v>0.10683605125218404</v>
      </c>
      <c r="CF261" s="123">
        <f t="shared" ref="CF261" si="3791">X261/X281</f>
        <v>9.0402056355788352E-2</v>
      </c>
      <c r="CG261" s="124">
        <f t="shared" ref="CG261" si="3792">Y261/Y281</f>
        <v>0.14371943765281173</v>
      </c>
      <c r="CH261" s="125">
        <f t="shared" ref="CH261" si="3793">Z261/Z281</f>
        <v>9.7601673598485789E-2</v>
      </c>
      <c r="CI261" s="123">
        <f t="shared" ref="CI261" si="3794">AA261/AA281</f>
        <v>5.9384966915789976E-2</v>
      </c>
      <c r="CJ261" s="129">
        <f t="shared" ref="CJ261" si="3795">AB261/AB281</f>
        <v>8.7124706541033353E-2</v>
      </c>
      <c r="CK261" s="130">
        <f t="shared" ref="CK261" si="3796">AC261/AC281</f>
        <v>8.6624325790699896E-2</v>
      </c>
    </row>
    <row r="262" spans="1:89" ht="13.5" thickBot="1" x14ac:dyDescent="0.25">
      <c r="A262" s="131" t="s">
        <v>21</v>
      </c>
      <c r="B262" s="167">
        <v>2626</v>
      </c>
      <c r="C262" s="168">
        <v>953</v>
      </c>
      <c r="D262" s="169">
        <v>819</v>
      </c>
      <c r="E262" s="170">
        <v>856</v>
      </c>
      <c r="F262" s="167">
        <v>2386</v>
      </c>
      <c r="G262" s="171">
        <v>1127</v>
      </c>
      <c r="H262" s="169">
        <v>3080</v>
      </c>
      <c r="I262" s="170">
        <v>2077</v>
      </c>
      <c r="J262" s="167">
        <v>244</v>
      </c>
      <c r="K262" s="171">
        <v>818</v>
      </c>
      <c r="L262" s="169">
        <v>936</v>
      </c>
      <c r="M262" s="167">
        <v>2989</v>
      </c>
      <c r="N262" s="172">
        <v>2109</v>
      </c>
      <c r="O262" s="173">
        <v>3861</v>
      </c>
      <c r="P262" s="167">
        <v>1565</v>
      </c>
      <c r="Q262" s="171">
        <v>1725</v>
      </c>
      <c r="R262" s="169">
        <v>2014</v>
      </c>
      <c r="S262" s="170">
        <v>1531</v>
      </c>
      <c r="T262" s="167">
        <v>277</v>
      </c>
      <c r="U262" s="171">
        <v>1111</v>
      </c>
      <c r="V262" s="169">
        <v>846</v>
      </c>
      <c r="W262" s="170">
        <v>2294</v>
      </c>
      <c r="X262" s="167">
        <v>1489</v>
      </c>
      <c r="Y262" s="171">
        <v>1498</v>
      </c>
      <c r="Z262" s="169">
        <v>3010</v>
      </c>
      <c r="AA262" s="167">
        <v>2139</v>
      </c>
      <c r="AB262" s="149">
        <f t="shared" si="3686"/>
        <v>21401</v>
      </c>
      <c r="AC262" s="150">
        <f t="shared" si="3687"/>
        <v>22979</v>
      </c>
      <c r="AE262" t="s">
        <v>85</v>
      </c>
      <c r="BI262" s="131" t="s">
        <v>21</v>
      </c>
      <c r="BJ262" s="123">
        <f>B262/B281</f>
        <v>9.7273670173359014E-2</v>
      </c>
      <c r="BK262" s="124">
        <f t="shared" ref="BK262" si="3797">C262/C281</f>
        <v>3.6088915817775589E-2</v>
      </c>
      <c r="BL262" s="125">
        <f t="shared" ref="BL262" si="3798">D262/D281</f>
        <v>6.4891846921797003E-2</v>
      </c>
      <c r="BM262" s="126">
        <f t="shared" ref="BM262" si="3799">E262/E281</f>
        <v>6.905453372055502E-2</v>
      </c>
      <c r="BN262" s="123">
        <f t="shared" ref="BN262" si="3800">F262/F281</f>
        <v>8.6255512978092697E-2</v>
      </c>
      <c r="BO262" s="124">
        <f t="shared" ref="BO262" si="3801">G262/G281</f>
        <v>4.7079956554432284E-2</v>
      </c>
      <c r="BP262" s="125">
        <f t="shared" ref="BP262" si="3802">H262/H281</f>
        <v>7.874015748031496E-2</v>
      </c>
      <c r="BQ262" s="126">
        <f t="shared" ref="BQ262" si="3803">I262/I281</f>
        <v>4.9368923961873978E-2</v>
      </c>
      <c r="BR262" s="123">
        <f t="shared" ref="BR262" si="3804">J262/J281</f>
        <v>4.0497925311203317E-2</v>
      </c>
      <c r="BS262" s="124">
        <f t="shared" ref="BS262" si="3805">K262/K281</f>
        <v>0.12181682799702159</v>
      </c>
      <c r="BT262" s="125">
        <f t="shared" ref="BT262" si="3806">L262/L281</f>
        <v>4.0551078762672214E-2</v>
      </c>
      <c r="BU262" s="123">
        <f t="shared" ref="BU262" si="3807">M262/M281</f>
        <v>0.12870860784567023</v>
      </c>
      <c r="BV262" s="127">
        <f t="shared" ref="BV262" si="3808">N262/N281</f>
        <v>5.2098515352881597E-2</v>
      </c>
      <c r="BW262" s="128">
        <f t="shared" ref="BW262" si="3809">O262/O281</f>
        <v>9.5420507624249321E-2</v>
      </c>
      <c r="BX262" s="123">
        <f t="shared" ref="BX262" si="3810">P262/P281</f>
        <v>7.2875436554132714E-2</v>
      </c>
      <c r="BY262" s="124">
        <f t="shared" ref="BY262" si="3811">Q262/Q281</f>
        <v>8.0035261912494784E-2</v>
      </c>
      <c r="BZ262" s="125">
        <f t="shared" ref="BZ262" si="3812">R262/R281</f>
        <v>8.1899882070676264E-2</v>
      </c>
      <c r="CA262" s="126">
        <f t="shared" ref="CA262" si="3813">S262/S281</f>
        <v>5.9075474610279365E-2</v>
      </c>
      <c r="CB262" s="123">
        <f t="shared" ref="CB262" si="3814">T262/T281</f>
        <v>3.6679025423728813E-2</v>
      </c>
      <c r="CC262" s="124">
        <f t="shared" ref="CC262" si="3815">U262/U281</f>
        <v>0.13760217983651227</v>
      </c>
      <c r="CD262" s="125">
        <f t="shared" ref="CD262" si="3816">V262/V281</f>
        <v>3.5277928359951631E-2</v>
      </c>
      <c r="CE262" s="126">
        <f t="shared" ref="CE262" si="3817">W262/W281</f>
        <v>8.3503203261502623E-2</v>
      </c>
      <c r="CF262" s="123">
        <f t="shared" ref="CF262" si="3818">X262/X281</f>
        <v>7.2214947378631364E-2</v>
      </c>
      <c r="CG262" s="124">
        <f t="shared" ref="CG262" si="3819">Y262/Y281</f>
        <v>0.1144559902200489</v>
      </c>
      <c r="CH262" s="125">
        <f t="shared" ref="CH262" si="3820">Z262/Z281</f>
        <v>7.4963265509426447E-2</v>
      </c>
      <c r="CI262" s="123">
        <f t="shared" ref="CI262" si="3821">AA262/AA281</f>
        <v>5.0911600894939783E-2</v>
      </c>
      <c r="CJ262" s="129">
        <f t="shared" ref="CJ262" si="3822">AB262/AB281</f>
        <v>6.8079299134097229E-2</v>
      </c>
      <c r="CK262" s="130">
        <f t="shared" ref="CK262" si="3823">AC262/AC281</f>
        <v>7.3338014234193977E-2</v>
      </c>
    </row>
    <row r="263" spans="1:89" ht="14.25" thickTop="1" thickBot="1" x14ac:dyDescent="0.25">
      <c r="A263" s="139" t="s">
        <v>22</v>
      </c>
      <c r="B263" s="174">
        <v>1846</v>
      </c>
      <c r="C263" s="175">
        <v>1053</v>
      </c>
      <c r="D263" s="176">
        <v>750</v>
      </c>
      <c r="E263" s="177">
        <v>669</v>
      </c>
      <c r="F263" s="174">
        <v>2058</v>
      </c>
      <c r="G263" s="178">
        <v>869</v>
      </c>
      <c r="H263" s="176">
        <v>2627</v>
      </c>
      <c r="I263" s="177">
        <v>1959</v>
      </c>
      <c r="J263" s="174">
        <v>243</v>
      </c>
      <c r="K263" s="178">
        <v>755</v>
      </c>
      <c r="L263" s="176">
        <v>800</v>
      </c>
      <c r="M263" s="174">
        <v>2058</v>
      </c>
      <c r="N263" s="179">
        <v>1991</v>
      </c>
      <c r="O263" s="180">
        <v>2956</v>
      </c>
      <c r="P263" s="174">
        <v>1138</v>
      </c>
      <c r="Q263" s="178">
        <v>1281</v>
      </c>
      <c r="R263" s="176">
        <v>1577</v>
      </c>
      <c r="S263" s="177">
        <v>1339</v>
      </c>
      <c r="T263" s="174">
        <v>246</v>
      </c>
      <c r="U263" s="178">
        <v>592</v>
      </c>
      <c r="V263" s="176">
        <v>684</v>
      </c>
      <c r="W263" s="177">
        <v>2063</v>
      </c>
      <c r="X263" s="174">
        <v>1119</v>
      </c>
      <c r="Y263" s="178">
        <v>947</v>
      </c>
      <c r="Z263" s="176">
        <v>2467</v>
      </c>
      <c r="AA263" s="174">
        <v>2324</v>
      </c>
      <c r="AB263" s="149">
        <f t="shared" si="3686"/>
        <v>17546</v>
      </c>
      <c r="AC263" s="150">
        <f t="shared" si="3687"/>
        <v>18865</v>
      </c>
      <c r="AE263" s="275" t="s">
        <v>0</v>
      </c>
      <c r="AF263" s="269" t="s">
        <v>1</v>
      </c>
      <c r="AG263" s="270"/>
      <c r="AH263" s="269" t="s">
        <v>2</v>
      </c>
      <c r="AI263" s="270"/>
      <c r="AJ263" s="269" t="s">
        <v>3</v>
      </c>
      <c r="AK263" s="270"/>
      <c r="AL263" s="269" t="s">
        <v>4</v>
      </c>
      <c r="AM263" s="270"/>
      <c r="AN263" s="269" t="s">
        <v>5</v>
      </c>
      <c r="AO263" s="270"/>
      <c r="AP263" s="269" t="s">
        <v>6</v>
      </c>
      <c r="AQ263" s="270"/>
      <c r="AR263" s="269" t="s">
        <v>7</v>
      </c>
      <c r="AS263" s="270"/>
      <c r="AT263" s="269" t="s">
        <v>8</v>
      </c>
      <c r="AU263" s="270"/>
      <c r="AV263" s="269" t="s">
        <v>9</v>
      </c>
      <c r="AW263" s="270"/>
      <c r="AX263" s="269" t="s">
        <v>10</v>
      </c>
      <c r="AY263" s="270"/>
      <c r="AZ263" s="269" t="s">
        <v>11</v>
      </c>
      <c r="BA263" s="270"/>
      <c r="BB263" s="269" t="s">
        <v>12</v>
      </c>
      <c r="BC263" s="270"/>
      <c r="BD263" s="271" t="s">
        <v>40</v>
      </c>
      <c r="BE263" s="272"/>
      <c r="BF263" s="273" t="s">
        <v>41</v>
      </c>
      <c r="BG263" s="274"/>
      <c r="BI263" s="139" t="s">
        <v>22</v>
      </c>
      <c r="BJ263" s="123">
        <f>B263/B281</f>
        <v>6.8380500814935546E-2</v>
      </c>
      <c r="BK263" s="124">
        <f t="shared" ref="BK263" si="3824">C263/C281</f>
        <v>3.9875790510092018E-2</v>
      </c>
      <c r="BL263" s="125">
        <f t="shared" ref="BL263" si="3825">D263/D281</f>
        <v>5.9424768243403848E-2</v>
      </c>
      <c r="BM263" s="126">
        <f t="shared" ref="BM263" si="3826">E263/E281</f>
        <v>5.3969022265246851E-2</v>
      </c>
      <c r="BN263" s="123">
        <f t="shared" ref="BN263" si="3827">F263/F281</f>
        <v>7.4398091244306269E-2</v>
      </c>
      <c r="BO263" s="124">
        <f t="shared" ref="BO263" si="3828">G263/G281</f>
        <v>3.630211379396775E-2</v>
      </c>
      <c r="BP263" s="125">
        <f t="shared" ref="BP263" si="3829">H263/H281</f>
        <v>6.7159218734021878E-2</v>
      </c>
      <c r="BQ263" s="126">
        <f t="shared" ref="BQ263" si="3830">I263/I281</f>
        <v>4.6564141570202749E-2</v>
      </c>
      <c r="BR263" s="123">
        <f t="shared" ref="BR263" si="3831">J263/J281</f>
        <v>4.0331950207468881E-2</v>
      </c>
      <c r="BS263" s="124">
        <f t="shared" ref="BS263" si="3832">K263/K281</f>
        <v>0.11243484735666419</v>
      </c>
      <c r="BT263" s="125">
        <f t="shared" ref="BT263" si="3833">L263/L281</f>
        <v>3.4659041677497615E-2</v>
      </c>
      <c r="BU263" s="123">
        <f t="shared" ref="BU263" si="3834">M263/M281</f>
        <v>8.8619041467510651E-2</v>
      </c>
      <c r="BV263" s="127">
        <f t="shared" ref="BV263" si="3835">N263/N281</f>
        <v>4.9183567599614633E-2</v>
      </c>
      <c r="BW263" s="128">
        <f t="shared" ref="BW263" si="3836">O263/O281</f>
        <v>7.3054395373551143E-2</v>
      </c>
      <c r="BX263" s="123">
        <f t="shared" ref="BX263" si="3837">P263/P281</f>
        <v>5.29918509895227E-2</v>
      </c>
      <c r="BY263" s="124">
        <f t="shared" ref="BY263" si="3838">Q263/Q281</f>
        <v>5.9434881455017866E-2</v>
      </c>
      <c r="BZ263" s="125">
        <f t="shared" ref="BZ263" si="3839">R263/R281</f>
        <v>6.4129152942133297E-2</v>
      </c>
      <c r="CA263" s="126">
        <f t="shared" ref="CA263" si="3840">S263/S281</f>
        <v>5.1666923908010497E-2</v>
      </c>
      <c r="CB263" s="123">
        <f t="shared" ref="CB263" si="3841">T263/T281</f>
        <v>3.2574152542372885E-2</v>
      </c>
      <c r="CC263" s="124">
        <f t="shared" ref="CC263" si="3842">U263/U281</f>
        <v>7.3321773594253153E-2</v>
      </c>
      <c r="CD263" s="125">
        <f t="shared" ref="CD263" si="3843">V263/V281</f>
        <v>2.8522580376131104E-2</v>
      </c>
      <c r="CE263" s="126">
        <f t="shared" ref="CE263" si="3844">W263/W281</f>
        <v>7.5094641817122887E-2</v>
      </c>
      <c r="CF263" s="123">
        <f t="shared" ref="CF263" si="3845">X263/X281</f>
        <v>5.4270333187836459E-2</v>
      </c>
      <c r="CG263" s="124">
        <f t="shared" ref="CG263" si="3846">Y263/Y281</f>
        <v>7.2356356968215157E-2</v>
      </c>
      <c r="CH263" s="125">
        <f t="shared" ref="CH263" si="3847">Z263/Z281</f>
        <v>6.1439992030483399E-2</v>
      </c>
      <c r="CI263" s="123">
        <f t="shared" ref="CI263" si="3848">AA263/AA281</f>
        <v>5.5314895034988334E-2</v>
      </c>
      <c r="CJ263" s="129">
        <f t="shared" ref="CJ263" si="3849">AB263/AB281</f>
        <v>5.5816054511792439E-2</v>
      </c>
      <c r="CK263" s="130">
        <f t="shared" ref="CK263" si="3850">AC263/AC281</f>
        <v>6.0208087320077874E-2</v>
      </c>
    </row>
    <row r="264" spans="1:89" ht="15" thickTop="1" thickBot="1" x14ac:dyDescent="0.3">
      <c r="A264" s="131" t="s">
        <v>23</v>
      </c>
      <c r="B264" s="167">
        <v>1231</v>
      </c>
      <c r="C264" s="168">
        <v>1072</v>
      </c>
      <c r="D264" s="169">
        <v>626</v>
      </c>
      <c r="E264" s="170">
        <v>526</v>
      </c>
      <c r="F264" s="167">
        <v>1678</v>
      </c>
      <c r="G264" s="171">
        <v>822</v>
      </c>
      <c r="H264" s="169">
        <v>2048</v>
      </c>
      <c r="I264" s="170">
        <v>1765</v>
      </c>
      <c r="J264" s="167">
        <v>284</v>
      </c>
      <c r="K264" s="171">
        <v>515</v>
      </c>
      <c r="L264" s="169">
        <v>735</v>
      </c>
      <c r="M264" s="167">
        <v>1504</v>
      </c>
      <c r="N264" s="172">
        <v>1690</v>
      </c>
      <c r="O264" s="173">
        <v>2007</v>
      </c>
      <c r="P264" s="167">
        <v>993</v>
      </c>
      <c r="Q264" s="171">
        <v>940</v>
      </c>
      <c r="R264" s="169">
        <v>1358</v>
      </c>
      <c r="S264" s="170">
        <v>1136</v>
      </c>
      <c r="T264" s="167">
        <v>305</v>
      </c>
      <c r="U264" s="171">
        <v>346</v>
      </c>
      <c r="V264" s="169">
        <v>659</v>
      </c>
      <c r="W264" s="170">
        <v>1533</v>
      </c>
      <c r="X264" s="167">
        <v>804</v>
      </c>
      <c r="Y264" s="171">
        <v>687</v>
      </c>
      <c r="Z264" s="169">
        <v>2205</v>
      </c>
      <c r="AA264" s="167">
        <v>2053</v>
      </c>
      <c r="AB264" s="149">
        <f t="shared" si="3686"/>
        <v>14616</v>
      </c>
      <c r="AC264" s="150">
        <f t="shared" si="3687"/>
        <v>14906</v>
      </c>
      <c r="AE264" s="276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4.5599348051563196E-2</v>
      </c>
      <c r="BK264" s="124">
        <f t="shared" ref="BK264" si="3851">C264/C281</f>
        <v>4.0595296701632144E-2</v>
      </c>
      <c r="BL264" s="125">
        <f t="shared" ref="BL264" si="3852">D264/D281</f>
        <v>4.9599873227161077E-2</v>
      </c>
      <c r="BM264" s="126">
        <f t="shared" ref="BM264" si="3853">E264/E281</f>
        <v>4.2433042917070021E-2</v>
      </c>
      <c r="BN264" s="123">
        <f t="shared" ref="BN264" si="3854">F264/F281</f>
        <v>6.0660834357602486E-2</v>
      </c>
      <c r="BO264" s="124">
        <f t="shared" ref="BO264" si="3855">G264/G281</f>
        <v>3.433870832985212E-2</v>
      </c>
      <c r="BP264" s="125">
        <f t="shared" ref="BP264" si="3856">H264/H281</f>
        <v>5.2357091727170464E-2</v>
      </c>
      <c r="BQ264" s="126">
        <f t="shared" ref="BQ264" si="3857">I264/I281</f>
        <v>4.1952889163556842E-2</v>
      </c>
      <c r="BR264" s="123">
        <f t="shared" ref="BR264" si="3858">J264/J281</f>
        <v>4.7136929460580915E-2</v>
      </c>
      <c r="BS264" s="124">
        <f t="shared" ref="BS264" si="3859">K264/K281</f>
        <v>7.6693968726731204E-2</v>
      </c>
      <c r="BT264" s="125">
        <f t="shared" ref="BT264" si="3860">L264/L281</f>
        <v>3.1842994541200938E-2</v>
      </c>
      <c r="BU264" s="123">
        <f t="shared" ref="BU264" si="3861">M264/M281</f>
        <v>6.4763381130775524E-2</v>
      </c>
      <c r="BV264" s="127">
        <f t="shared" ref="BV264" si="3862">N264/N281</f>
        <v>4.1747980534077717E-2</v>
      </c>
      <c r="BW264" s="128">
        <f t="shared" ref="BW264" si="3863">O264/O281</f>
        <v>4.9600869930553841E-2</v>
      </c>
      <c r="BX264" s="123">
        <f t="shared" ref="BX264" si="3864">P264/P281</f>
        <v>4.6239813736903376E-2</v>
      </c>
      <c r="BY264" s="124">
        <f t="shared" ref="BY264" si="3865">Q264/Q281</f>
        <v>4.3613418085649329E-2</v>
      </c>
      <c r="BZ264" s="125">
        <f t="shared" ref="BZ264" si="3866">R264/R281</f>
        <v>5.5223455735838312E-2</v>
      </c>
      <c r="CA264" s="126">
        <f t="shared" ref="CA264" si="3867">S264/S281</f>
        <v>4.3833924988424137E-2</v>
      </c>
      <c r="CB264" s="123">
        <f t="shared" ref="CB264" si="3868">T264/T281</f>
        <v>4.0386652542372885E-2</v>
      </c>
      <c r="CC264" s="124">
        <f t="shared" ref="CC264" si="3869">U264/U281</f>
        <v>4.2853604161506069E-2</v>
      </c>
      <c r="CD264" s="125">
        <f t="shared" ref="CD264" si="3870">V264/V281</f>
        <v>2.7480088403319294E-2</v>
      </c>
      <c r="CE264" s="126">
        <f t="shared" ref="CE264" si="3871">W264/W281</f>
        <v>5.5802271403610951E-2</v>
      </c>
      <c r="CF264" s="123">
        <f t="shared" ref="CF264" si="3872">X264/X281</f>
        <v>3.8993161647024592E-2</v>
      </c>
      <c r="CG264" s="124">
        <f t="shared" ref="CG264" si="3873">Y264/Y281</f>
        <v>5.2490831295843518E-2</v>
      </c>
      <c r="CH264" s="125">
        <f t="shared" ref="CH264" si="3874">Z264/Z281</f>
        <v>5.4914950315044953E-2</v>
      </c>
      <c r="CI264" s="123">
        <f t="shared" ref="CI264" si="3875">AA264/AA281</f>
        <v>4.8864664159565856E-2</v>
      </c>
      <c r="CJ264" s="129">
        <f t="shared" ref="CJ264" si="3876">AB264/AB281</f>
        <v>4.649535237343886E-2</v>
      </c>
      <c r="CK264" s="130">
        <f t="shared" ref="CK264" si="3877">AC264/AC281</f>
        <v>4.7572846519643823E-2</v>
      </c>
    </row>
    <row r="265" spans="1:89" ht="13.5" thickTop="1" x14ac:dyDescent="0.2">
      <c r="A265" s="139" t="s">
        <v>24</v>
      </c>
      <c r="B265" s="181">
        <v>1264</v>
      </c>
      <c r="C265" s="175">
        <v>1238</v>
      </c>
      <c r="D265" s="176">
        <v>561</v>
      </c>
      <c r="E265" s="177">
        <v>507</v>
      </c>
      <c r="F265" s="174">
        <v>1591</v>
      </c>
      <c r="G265" s="178">
        <v>709</v>
      </c>
      <c r="H265" s="176">
        <v>2212</v>
      </c>
      <c r="I265" s="177">
        <v>1678</v>
      </c>
      <c r="J265" s="174">
        <v>274</v>
      </c>
      <c r="K265" s="178">
        <v>361</v>
      </c>
      <c r="L265" s="176">
        <v>783</v>
      </c>
      <c r="M265" s="174">
        <v>1290</v>
      </c>
      <c r="N265" s="179">
        <v>1678</v>
      </c>
      <c r="O265" s="182">
        <v>2171</v>
      </c>
      <c r="P265" s="174">
        <v>898</v>
      </c>
      <c r="Q265" s="178">
        <v>779</v>
      </c>
      <c r="R265" s="176">
        <v>1209</v>
      </c>
      <c r="S265" s="177">
        <v>1161</v>
      </c>
      <c r="T265" s="174">
        <v>181</v>
      </c>
      <c r="U265" s="178">
        <v>253</v>
      </c>
      <c r="V265" s="176">
        <v>657</v>
      </c>
      <c r="W265" s="183">
        <v>1419</v>
      </c>
      <c r="X265" s="174">
        <v>859</v>
      </c>
      <c r="Y265" s="178">
        <v>488</v>
      </c>
      <c r="Z265" s="176">
        <v>2017</v>
      </c>
      <c r="AA265" s="174">
        <v>2206</v>
      </c>
      <c r="AB265" s="149">
        <f t="shared" si="3686"/>
        <v>14184</v>
      </c>
      <c r="AC265" s="150">
        <f t="shared" si="3687"/>
        <v>14260</v>
      </c>
      <c r="AE265" s="224" t="str">
        <f>$AE$17</f>
        <v>17:00 - 17:59</v>
      </c>
      <c r="AF265" s="120">
        <f t="shared" ref="AF265:AU266" si="3878">SUMIF($A$9:$A$32,$AE265,B$257:B$280)</f>
        <v>1471</v>
      </c>
      <c r="AG265" s="164">
        <f t="shared" si="3878"/>
        <v>3285</v>
      </c>
      <c r="AH265" s="121">
        <f t="shared" si="3878"/>
        <v>1125</v>
      </c>
      <c r="AI265" s="159">
        <f t="shared" si="3878"/>
        <v>1186</v>
      </c>
      <c r="AJ265" s="120">
        <f t="shared" si="3878"/>
        <v>1369</v>
      </c>
      <c r="AK265" s="122">
        <f t="shared" si="3878"/>
        <v>2781</v>
      </c>
      <c r="AL265" s="121">
        <f t="shared" si="3878"/>
        <v>2542</v>
      </c>
      <c r="AM265" s="159">
        <f t="shared" si="3878"/>
        <v>4280</v>
      </c>
      <c r="AN265" s="120">
        <f t="shared" si="3878"/>
        <v>942</v>
      </c>
      <c r="AO265" s="122">
        <f t="shared" si="3878"/>
        <v>275</v>
      </c>
      <c r="AP265" s="121">
        <f t="shared" si="3878"/>
        <v>2925</v>
      </c>
      <c r="AQ265" s="120">
        <f t="shared" si="3878"/>
        <v>829</v>
      </c>
      <c r="AR265" s="158">
        <f t="shared" si="3878"/>
        <v>3866</v>
      </c>
      <c r="AS265" s="160">
        <f t="shared" si="3878"/>
        <v>2451</v>
      </c>
      <c r="AT265" s="120">
        <f t="shared" si="3878"/>
        <v>2018</v>
      </c>
      <c r="AU265" s="122">
        <f t="shared" si="3878"/>
        <v>1690</v>
      </c>
      <c r="AV265" s="121">
        <f t="shared" ref="AP265:BE266" si="3879">SUMIF($A$9:$A$32,$AE265,R$257:R$280)</f>
        <v>1801</v>
      </c>
      <c r="AW265" s="159">
        <f t="shared" si="3879"/>
        <v>2360</v>
      </c>
      <c r="AX265" s="120">
        <f t="shared" si="3879"/>
        <v>1418</v>
      </c>
      <c r="AY265" s="122">
        <f t="shared" si="3879"/>
        <v>234</v>
      </c>
      <c r="AZ265" s="121">
        <f t="shared" si="3879"/>
        <v>2874</v>
      </c>
      <c r="BA265" s="159">
        <f t="shared" si="3879"/>
        <v>1440</v>
      </c>
      <c r="BB265" s="120">
        <f t="shared" si="3879"/>
        <v>2246</v>
      </c>
      <c r="BC265" s="122">
        <f t="shared" si="3879"/>
        <v>699</v>
      </c>
      <c r="BD265" s="21">
        <f t="shared" si="3879"/>
        <v>3079</v>
      </c>
      <c r="BE265" s="163">
        <f t="shared" si="3879"/>
        <v>3995</v>
      </c>
      <c r="BF265" s="149">
        <f>AF265+AH265+AJ265+AL265+AN265+AP265+AR265+AT265+AV265+AX265+AZ265+BB265+BD265</f>
        <v>27676</v>
      </c>
      <c r="BG265" s="150">
        <f>AG265+AI265+AK265+AM265+AO265+AQ265+AS265+AU265+AW265+AY265+BA265+BC265+BE265</f>
        <v>25505</v>
      </c>
      <c r="BI265" s="139" t="s">
        <v>24</v>
      </c>
      <c r="BJ265" s="123">
        <f>B265/B281</f>
        <v>4.6821751370573421E-2</v>
      </c>
      <c r="BK265" s="124">
        <f t="shared" ref="BK265" si="3880">C265/C281</f>
        <v>4.688150869087742E-2</v>
      </c>
      <c r="BL265" s="125">
        <f t="shared" ref="BL265" si="3881">D265/D281</f>
        <v>4.4449726646066078E-2</v>
      </c>
      <c r="BM265" s="126">
        <f t="shared" ref="BM265" si="3882">E265/E281</f>
        <v>4.0900290416263307E-2</v>
      </c>
      <c r="BN265" s="123">
        <f t="shared" ref="BN265" si="3883">F265/F281</f>
        <v>5.7515725544067677E-2</v>
      </c>
      <c r="BO265" s="124">
        <f t="shared" ref="BO265" si="3884">G265/G281</f>
        <v>2.9618180299106026E-2</v>
      </c>
      <c r="BP265" s="125">
        <f t="shared" ref="BP265" si="3885">H265/H281</f>
        <v>5.654974946313529E-2</v>
      </c>
      <c r="BQ265" s="126">
        <f t="shared" ref="BQ265" si="3886">I265/I281</f>
        <v>3.9884956383256877E-2</v>
      </c>
      <c r="BR265" s="123">
        <f t="shared" ref="BR265" si="3887">J265/J281</f>
        <v>4.5477178423236515E-2</v>
      </c>
      <c r="BS265" s="124">
        <f t="shared" ref="BS265" si="3888">K265/K281</f>
        <v>5.37602382725242E-2</v>
      </c>
      <c r="BT265" s="125">
        <f t="shared" ref="BT265" si="3889">L265/L281</f>
        <v>3.3922537041850796E-2</v>
      </c>
      <c r="BU265" s="123">
        <f t="shared" ref="BU265" si="3890">M265/M281</f>
        <v>5.5548378762433792E-2</v>
      </c>
      <c r="BV265" s="127">
        <f t="shared" ref="BV265" si="3891">N265/N281</f>
        <v>4.1451545169338702E-2</v>
      </c>
      <c r="BW265" s="128">
        <f t="shared" ref="BW265" si="3892">O265/O281</f>
        <v>5.3653955465486985E-2</v>
      </c>
      <c r="BX265" s="123">
        <f t="shared" ref="BX265" si="3893">P265/P281</f>
        <v>4.1816065192083821E-2</v>
      </c>
      <c r="BY265" s="124">
        <f t="shared" ref="BY265" si="3894">Q265/Q281</f>
        <v>3.6143460307149815E-2</v>
      </c>
      <c r="BZ265" s="125">
        <f t="shared" ref="BZ265" si="3895">R265/R281</f>
        <v>4.9164328412833962E-2</v>
      </c>
      <c r="CA265" s="126">
        <f t="shared" ref="CA265" si="3896">S265/S281</f>
        <v>4.4798580027782066E-2</v>
      </c>
      <c r="CB265" s="123">
        <f t="shared" ref="CB265" si="3897">T265/T281</f>
        <v>2.3967161016949151E-2</v>
      </c>
      <c r="CC265" s="124">
        <f t="shared" ref="CC265" si="3898">U265/U281</f>
        <v>3.1335149863760216E-2</v>
      </c>
      <c r="CD265" s="125">
        <f t="shared" ref="CD265" si="3899">V265/V281</f>
        <v>2.739668904549435E-2</v>
      </c>
      <c r="CE265" s="126">
        <f t="shared" ref="CE265" si="3900">W265/W281</f>
        <v>5.1652591729761214E-2</v>
      </c>
      <c r="CF265" s="123">
        <f t="shared" ref="CF265" si="3901">X265/X281</f>
        <v>4.1660604297007617E-2</v>
      </c>
      <c r="CG265" s="124">
        <f t="shared" ref="CG265" si="3902">Y265/Y281</f>
        <v>3.728606356968215E-2</v>
      </c>
      <c r="CH265" s="125">
        <f t="shared" ref="CH265" si="3903">Z265/Z281</f>
        <v>5.0232859313127286E-2</v>
      </c>
      <c r="CI265" s="123">
        <f t="shared" ref="CI265" si="3904">AA265/AA281</f>
        <v>5.2506307421335746E-2</v>
      </c>
      <c r="CJ265" s="129">
        <f t="shared" ref="CJ265" si="3905">AB265/AB281</f>
        <v>4.5121105505258406E-2</v>
      </c>
      <c r="CK265" s="130">
        <f t="shared" ref="CK265" si="3906">AC265/AC281</f>
        <v>4.551112245874956E-2</v>
      </c>
    </row>
    <row r="266" spans="1:89" x14ac:dyDescent="0.2">
      <c r="A266" s="131" t="s">
        <v>25</v>
      </c>
      <c r="B266" s="184">
        <v>1170</v>
      </c>
      <c r="C266" s="168">
        <v>1001</v>
      </c>
      <c r="D266" s="169">
        <v>511</v>
      </c>
      <c r="E266" s="170">
        <v>437</v>
      </c>
      <c r="F266" s="167">
        <v>1411</v>
      </c>
      <c r="G266" s="171">
        <v>738</v>
      </c>
      <c r="H266" s="169">
        <v>2055</v>
      </c>
      <c r="I266" s="170">
        <v>1741</v>
      </c>
      <c r="J266" s="167">
        <v>279</v>
      </c>
      <c r="K266" s="168">
        <v>260</v>
      </c>
      <c r="L266" s="169">
        <v>774</v>
      </c>
      <c r="M266" s="167">
        <v>1238</v>
      </c>
      <c r="N266" s="172">
        <v>1535</v>
      </c>
      <c r="O266" s="185">
        <v>1806</v>
      </c>
      <c r="P266" s="167">
        <v>887</v>
      </c>
      <c r="Q266" s="168">
        <v>823</v>
      </c>
      <c r="R266" s="169">
        <v>1287</v>
      </c>
      <c r="S266" s="170">
        <v>1079</v>
      </c>
      <c r="T266" s="176">
        <v>202</v>
      </c>
      <c r="U266" s="167">
        <v>284</v>
      </c>
      <c r="V266" s="169">
        <v>730</v>
      </c>
      <c r="W266" s="186">
        <v>1389</v>
      </c>
      <c r="X266" s="167">
        <v>784</v>
      </c>
      <c r="Y266" s="171">
        <v>432</v>
      </c>
      <c r="Z266" s="169">
        <v>1917</v>
      </c>
      <c r="AA266" s="167">
        <v>2308</v>
      </c>
      <c r="AB266" s="149">
        <f t="shared" si="3686"/>
        <v>13542</v>
      </c>
      <c r="AC266" s="150">
        <f t="shared" si="3687"/>
        <v>13536</v>
      </c>
      <c r="AE266" s="226" t="str">
        <f>$AE$18</f>
        <v>18:00 - 18:59</v>
      </c>
      <c r="AF266" s="120">
        <f t="shared" si="3878"/>
        <v>1567</v>
      </c>
      <c r="AG266" s="168">
        <f t="shared" si="3878"/>
        <v>3760</v>
      </c>
      <c r="AH266" s="169">
        <f t="shared" si="3878"/>
        <v>1009</v>
      </c>
      <c r="AI266" s="170">
        <f t="shared" si="3878"/>
        <v>1260</v>
      </c>
      <c r="AJ266" s="167">
        <f t="shared" si="3878"/>
        <v>1155</v>
      </c>
      <c r="AK266" s="171">
        <f t="shared" si="3878"/>
        <v>2802</v>
      </c>
      <c r="AL266" s="169">
        <f t="shared" si="3878"/>
        <v>2410</v>
      </c>
      <c r="AM266" s="170">
        <f t="shared" si="3878"/>
        <v>5063</v>
      </c>
      <c r="AN266" s="167">
        <f t="shared" si="3878"/>
        <v>734</v>
      </c>
      <c r="AO266" s="171">
        <f t="shared" si="3878"/>
        <v>338</v>
      </c>
      <c r="AP266" s="169">
        <f t="shared" si="3879"/>
        <v>3176</v>
      </c>
      <c r="AQ266" s="167">
        <f t="shared" si="3879"/>
        <v>820</v>
      </c>
      <c r="AR266" s="172">
        <f t="shared" si="3879"/>
        <v>4005</v>
      </c>
      <c r="AS266" s="173">
        <f t="shared" si="3879"/>
        <v>2558</v>
      </c>
      <c r="AT266" s="167">
        <f t="shared" si="3879"/>
        <v>1854</v>
      </c>
      <c r="AU266" s="171">
        <f t="shared" si="3879"/>
        <v>1989</v>
      </c>
      <c r="AV266" s="169">
        <f t="shared" si="3879"/>
        <v>1875</v>
      </c>
      <c r="AW266" s="170">
        <f t="shared" si="3879"/>
        <v>2650</v>
      </c>
      <c r="AX266" s="167">
        <f t="shared" si="3879"/>
        <v>1286</v>
      </c>
      <c r="AY266" s="171">
        <f t="shared" si="3879"/>
        <v>277</v>
      </c>
      <c r="AZ266" s="169">
        <f t="shared" si="3879"/>
        <v>3495</v>
      </c>
      <c r="BA266" s="170">
        <f t="shared" si="3879"/>
        <v>1685</v>
      </c>
      <c r="BB266" s="167">
        <f t="shared" si="3879"/>
        <v>2039</v>
      </c>
      <c r="BC266" s="171">
        <f t="shared" si="3879"/>
        <v>869</v>
      </c>
      <c r="BD266" s="169">
        <f t="shared" si="3879"/>
        <v>2699</v>
      </c>
      <c r="BE266" s="167">
        <f t="shared" si="3879"/>
        <v>4522</v>
      </c>
      <c r="BF266" s="151">
        <f>SUM(AF266,AH266,AJ266,AL266,AN266,AP266,AR266,AT266,AV266,AX266,AZ266,BB266,BD266)</f>
        <v>27304</v>
      </c>
      <c r="BG266" s="152">
        <f>SUM(AG266,AI266,AK266,AM266,AO266,AQ266,AS266,AU266,AW266,AY266,BA266,BC266,BE266)</f>
        <v>28593</v>
      </c>
      <c r="BI266" s="131" t="s">
        <v>25</v>
      </c>
      <c r="BJ266" s="123">
        <f>B266/B281</f>
        <v>4.3339754037635209E-2</v>
      </c>
      <c r="BK266" s="124">
        <f t="shared" ref="BK266" si="3907">C266/C281</f>
        <v>3.7906615670087476E-2</v>
      </c>
      <c r="BL266" s="125">
        <f t="shared" ref="BL266" si="3908">D266/D281</f>
        <v>4.0488075429839156E-2</v>
      </c>
      <c r="BM266" s="126">
        <f t="shared" ref="BM266" si="3909">E266/E281</f>
        <v>3.5253307518554371E-2</v>
      </c>
      <c r="BN266" s="123">
        <f t="shared" ref="BN266" si="3910">F266/F281</f>
        <v>5.1008603860892197E-2</v>
      </c>
      <c r="BO266" s="124">
        <f t="shared" ref="BO266" si="3911">G266/G281</f>
        <v>3.0829643245049713E-2</v>
      </c>
      <c r="BP266" s="125">
        <f t="shared" ref="BP266" si="3912">H266/H281</f>
        <v>5.2536046630534822E-2</v>
      </c>
      <c r="BQ266" s="126">
        <f t="shared" ref="BQ266" si="3913">I266/I281</f>
        <v>4.1382424948301681E-2</v>
      </c>
      <c r="BR266" s="123">
        <f t="shared" ref="BR266" si="3914">J266/J281</f>
        <v>4.6307053941908712E-2</v>
      </c>
      <c r="BS266" s="124">
        <f t="shared" ref="BS266" si="3915">K266/K281</f>
        <v>3.8719285182427399E-2</v>
      </c>
      <c r="BT266" s="125">
        <f t="shared" ref="BT266" si="3916">L266/L281</f>
        <v>3.3532622822978947E-2</v>
      </c>
      <c r="BU266" s="123">
        <f t="shared" ref="BU266" si="3917">M266/M281</f>
        <v>5.3309219308444213E-2</v>
      </c>
      <c r="BV266" s="127">
        <f t="shared" ref="BV266" si="3918">N266/N281</f>
        <v>3.7919023739532126E-2</v>
      </c>
      <c r="BW266" s="128">
        <f t="shared" ref="BW266" si="3919">O266/O281</f>
        <v>4.4633368756641874E-2</v>
      </c>
      <c r="BX266" s="123">
        <f t="shared" ref="BX266" si="3920">P266/P281</f>
        <v>4.1303841676367872E-2</v>
      </c>
      <c r="BY266" s="124">
        <f t="shared" ref="BY266" si="3921">Q266/Q281</f>
        <v>3.8184939451584465E-2</v>
      </c>
      <c r="BZ266" s="125">
        <f t="shared" ref="BZ266" si="3922">R266/R281</f>
        <v>5.2336220568500673E-2</v>
      </c>
      <c r="CA266" s="126">
        <f t="shared" ref="CA266" si="3923">S266/S281</f>
        <v>4.1634511498688069E-2</v>
      </c>
      <c r="CB266" s="123">
        <f t="shared" ref="CB266" si="3924">T266/T281</f>
        <v>2.6747881355932205E-2</v>
      </c>
      <c r="CC266" s="124">
        <f t="shared" ref="CC266" si="3925">U266/U281</f>
        <v>3.5174634629675502E-2</v>
      </c>
      <c r="CD266" s="125">
        <f t="shared" ref="CD266" si="3926">V266/V281</f>
        <v>3.0440765606104835E-2</v>
      </c>
      <c r="CE266" s="126">
        <f t="shared" ref="CE266" si="3927">W266/W281</f>
        <v>5.0560570762958647E-2</v>
      </c>
      <c r="CF266" s="123">
        <f t="shared" ref="CF266" si="3928">X266/X281</f>
        <v>3.8023182501576214E-2</v>
      </c>
      <c r="CG266" s="124">
        <f t="shared" ref="CG266" si="3929">Y266/Y281</f>
        <v>3.3007334963325183E-2</v>
      </c>
      <c r="CH266" s="125">
        <f t="shared" ref="CH266" si="3930">Z266/Z281</f>
        <v>4.7742385375937044E-2</v>
      </c>
      <c r="CI266" s="123">
        <f t="shared" ref="CI266" si="3931">AA266/AA281</f>
        <v>5.4934069595849004E-2</v>
      </c>
      <c r="CJ266" s="129">
        <f t="shared" ref="CJ266" si="3932">AB266/AB281</f>
        <v>4.3078821965045776E-2</v>
      </c>
      <c r="CK266" s="130">
        <f t="shared" ref="CK266" si="3933">AC266/AC281</f>
        <v>4.3200459579357225E-2</v>
      </c>
    </row>
    <row r="267" spans="1:89" ht="13.5" thickBot="1" x14ac:dyDescent="0.25">
      <c r="A267" s="139" t="s">
        <v>26</v>
      </c>
      <c r="B267" s="181">
        <v>1021</v>
      </c>
      <c r="C267" s="175">
        <v>1168</v>
      </c>
      <c r="D267" s="176">
        <v>531</v>
      </c>
      <c r="E267" s="177">
        <v>525</v>
      </c>
      <c r="F267" s="174">
        <v>1101</v>
      </c>
      <c r="G267" s="178">
        <v>813</v>
      </c>
      <c r="H267" s="176">
        <v>1861</v>
      </c>
      <c r="I267" s="177">
        <v>1615</v>
      </c>
      <c r="J267" s="174">
        <v>245</v>
      </c>
      <c r="K267" s="175">
        <v>224</v>
      </c>
      <c r="L267" s="176">
        <v>740</v>
      </c>
      <c r="M267" s="174">
        <v>961</v>
      </c>
      <c r="N267" s="179">
        <v>1509</v>
      </c>
      <c r="O267" s="182">
        <v>1615</v>
      </c>
      <c r="P267" s="174">
        <v>875</v>
      </c>
      <c r="Q267" s="175">
        <v>757</v>
      </c>
      <c r="R267" s="176">
        <v>978</v>
      </c>
      <c r="S267" s="177">
        <v>1028</v>
      </c>
      <c r="T267" s="174">
        <v>186</v>
      </c>
      <c r="U267" s="178">
        <v>285</v>
      </c>
      <c r="V267" s="176">
        <v>716</v>
      </c>
      <c r="W267" s="183">
        <v>1167</v>
      </c>
      <c r="X267" s="174">
        <v>677</v>
      </c>
      <c r="Y267" s="178">
        <v>419</v>
      </c>
      <c r="Z267" s="176">
        <v>1979</v>
      </c>
      <c r="AA267" s="174">
        <v>2039</v>
      </c>
      <c r="AB267" s="149">
        <f t="shared" si="3686"/>
        <v>12419</v>
      </c>
      <c r="AC267" s="150">
        <f t="shared" si="3687"/>
        <v>12616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3.7820417839679953E-2</v>
      </c>
      <c r="BK267" s="124">
        <f t="shared" ref="BK267" si="3934">C267/C281</f>
        <v>4.4230696406255918E-2</v>
      </c>
      <c r="BL267" s="125">
        <f t="shared" ref="BL267" si="3935">D267/D281</f>
        <v>4.2072735916329929E-2</v>
      </c>
      <c r="BM267" s="126">
        <f t="shared" ref="BM267" si="3936">E267/E281</f>
        <v>4.2352371732817036E-2</v>
      </c>
      <c r="BN267" s="123">
        <f t="shared" ref="BN267" si="3937">F267/F281</f>
        <v>3.9801894295423322E-2</v>
      </c>
      <c r="BO267" s="124">
        <f t="shared" ref="BO267" si="3938">G267/G281</f>
        <v>3.3962737070766143E-2</v>
      </c>
      <c r="BP267" s="125">
        <f t="shared" ref="BP267" si="3939">H267/H281</f>
        <v>4.7576439308722775E-2</v>
      </c>
      <c r="BQ267" s="126">
        <f t="shared" ref="BQ267" si="3940">I267/I281</f>
        <v>3.8387487818212072E-2</v>
      </c>
      <c r="BR267" s="123">
        <f t="shared" ref="BR267" si="3941">J267/J281</f>
        <v>4.0663900414937761E-2</v>
      </c>
      <c r="BS267" s="124">
        <f t="shared" ref="BS267" si="3942">K267/K281</f>
        <v>3.3358153387937454E-2</v>
      </c>
      <c r="BT267" s="125">
        <f t="shared" ref="BT267" si="3943">L267/L281</f>
        <v>3.2059613551685295E-2</v>
      </c>
      <c r="BU267" s="123">
        <f t="shared" ref="BU267" si="3944">M267/M281</f>
        <v>4.1381389140076649E-2</v>
      </c>
      <c r="BV267" s="127">
        <f t="shared" ref="BV267" si="3945">N267/N281</f>
        <v>3.727674711593093E-2</v>
      </c>
      <c r="BW267" s="128">
        <f t="shared" ref="BW267" si="3946">O267/O281</f>
        <v>3.9913006944616067E-2</v>
      </c>
      <c r="BX267" s="123">
        <f t="shared" ref="BX267" si="3947">P267/P281</f>
        <v>4.0745052386495922E-2</v>
      </c>
      <c r="BY267" s="124">
        <f t="shared" ref="BY267" si="3948">Q267/Q281</f>
        <v>3.5122720734932493E-2</v>
      </c>
      <c r="BZ267" s="125">
        <f t="shared" ref="BZ267" si="3949">R267/R281</f>
        <v>3.9770647797974866E-2</v>
      </c>
      <c r="CA267" s="126">
        <f t="shared" ref="CA267" si="3950">S267/S281</f>
        <v>3.9666615218397899E-2</v>
      </c>
      <c r="CB267" s="123">
        <f t="shared" ref="CB267" si="3951">T267/T281</f>
        <v>2.4629237288135594E-2</v>
      </c>
      <c r="CC267" s="124">
        <f t="shared" ref="CC267" si="3952">U267/U281</f>
        <v>3.529848897696309E-2</v>
      </c>
      <c r="CD267" s="125">
        <f t="shared" ref="CD267" si="3953">V267/V281</f>
        <v>2.9856970101330219E-2</v>
      </c>
      <c r="CE267" s="126">
        <f t="shared" ref="CE267" si="3954">W267/W281</f>
        <v>4.2479615608619688E-2</v>
      </c>
      <c r="CF267" s="123">
        <f t="shared" ref="CF267" si="3955">X267/X281</f>
        <v>3.2833794073427423E-2</v>
      </c>
      <c r="CG267" s="124">
        <f t="shared" ref="CG267" si="3956">Y267/Y281</f>
        <v>3.2014058679706602E-2</v>
      </c>
      <c r="CH267" s="125">
        <f t="shared" ref="CH267" si="3957">Z267/Z281</f>
        <v>4.9286479216994993E-2</v>
      </c>
      <c r="CI267" s="123">
        <f t="shared" ref="CI267" si="3958">AA267/AA281</f>
        <v>4.8531441900318939E-2</v>
      </c>
      <c r="CJ267" s="129">
        <f t="shared" ref="CJ267" si="3959">AB267/AB281</f>
        <v>3.9506416333178515E-2</v>
      </c>
      <c r="CK267" s="130">
        <f t="shared" ref="CK267" si="3960">AC267/AC281</f>
        <v>4.0264258130405642E-2</v>
      </c>
    </row>
    <row r="268" spans="1:89" ht="14.25" thickTop="1" thickBot="1" x14ac:dyDescent="0.25">
      <c r="A268" s="131" t="s">
        <v>27</v>
      </c>
      <c r="B268" s="184">
        <v>901</v>
      </c>
      <c r="C268" s="168">
        <v>1173</v>
      </c>
      <c r="D268" s="169">
        <v>476</v>
      </c>
      <c r="E268" s="170">
        <v>457</v>
      </c>
      <c r="F268" s="167">
        <v>1045</v>
      </c>
      <c r="G268" s="171">
        <v>933</v>
      </c>
      <c r="H268" s="169">
        <v>1699</v>
      </c>
      <c r="I268" s="170">
        <v>2008</v>
      </c>
      <c r="J268" s="167">
        <v>274</v>
      </c>
      <c r="K268" s="168">
        <v>236</v>
      </c>
      <c r="L268" s="169">
        <v>887</v>
      </c>
      <c r="M268" s="167">
        <v>845</v>
      </c>
      <c r="N268" s="172">
        <v>1719</v>
      </c>
      <c r="O268" s="185">
        <v>1599</v>
      </c>
      <c r="P268" s="167">
        <v>874</v>
      </c>
      <c r="Q268" s="168">
        <v>717</v>
      </c>
      <c r="R268" s="169">
        <v>1057</v>
      </c>
      <c r="S268" s="170">
        <v>1060</v>
      </c>
      <c r="T268" s="167">
        <v>262</v>
      </c>
      <c r="U268" s="171">
        <v>255</v>
      </c>
      <c r="V268" s="169">
        <v>880</v>
      </c>
      <c r="W268" s="186">
        <v>1070</v>
      </c>
      <c r="X268" s="167">
        <v>756</v>
      </c>
      <c r="Y268" s="171">
        <v>362</v>
      </c>
      <c r="Z268" s="169">
        <v>2092</v>
      </c>
      <c r="AA268" s="167">
        <v>2012</v>
      </c>
      <c r="AB268" s="149">
        <f t="shared" si="3686"/>
        <v>12922</v>
      </c>
      <c r="AC268" s="150">
        <f t="shared" si="3687"/>
        <v>12727</v>
      </c>
      <c r="AE268" s="221" t="s">
        <v>13</v>
      </c>
      <c r="AF268" s="14">
        <f t="shared" ref="AF268:BG268" si="3961">SUM(AF265:AF267)</f>
        <v>3038</v>
      </c>
      <c r="AG268" s="1">
        <f t="shared" si="3961"/>
        <v>7045</v>
      </c>
      <c r="AH268" s="14">
        <f t="shared" si="3961"/>
        <v>2134</v>
      </c>
      <c r="AI268" s="1">
        <f t="shared" si="3961"/>
        <v>2446</v>
      </c>
      <c r="AJ268" s="14">
        <f t="shared" si="3961"/>
        <v>2524</v>
      </c>
      <c r="AK268" s="1">
        <f t="shared" si="3961"/>
        <v>5583</v>
      </c>
      <c r="AL268" s="14">
        <f t="shared" si="3961"/>
        <v>4952</v>
      </c>
      <c r="AM268" s="1">
        <f t="shared" si="3961"/>
        <v>9343</v>
      </c>
      <c r="AN268" s="14">
        <f t="shared" si="3961"/>
        <v>1676</v>
      </c>
      <c r="AO268" s="1">
        <f t="shared" si="3961"/>
        <v>613</v>
      </c>
      <c r="AP268" s="14">
        <f t="shared" si="3961"/>
        <v>6101</v>
      </c>
      <c r="AQ268" s="1">
        <f t="shared" si="3961"/>
        <v>1649</v>
      </c>
      <c r="AR268" s="14">
        <f t="shared" si="3961"/>
        <v>7871</v>
      </c>
      <c r="AS268" s="1">
        <f t="shared" si="3961"/>
        <v>5009</v>
      </c>
      <c r="AT268" s="14">
        <f t="shared" si="3961"/>
        <v>3872</v>
      </c>
      <c r="AU268" s="1">
        <f t="shared" si="3961"/>
        <v>3679</v>
      </c>
      <c r="AV268" s="14">
        <f t="shared" si="3961"/>
        <v>3676</v>
      </c>
      <c r="AW268" s="1">
        <f t="shared" si="3961"/>
        <v>5010</v>
      </c>
      <c r="AX268" s="14">
        <f t="shared" si="3961"/>
        <v>2704</v>
      </c>
      <c r="AY268" s="1">
        <f t="shared" si="3961"/>
        <v>511</v>
      </c>
      <c r="AZ268" s="14">
        <f t="shared" si="3961"/>
        <v>6369</v>
      </c>
      <c r="BA268" s="1">
        <f t="shared" si="3961"/>
        <v>3125</v>
      </c>
      <c r="BB268" s="14">
        <f t="shared" si="3961"/>
        <v>4285</v>
      </c>
      <c r="BC268" s="1">
        <f t="shared" si="3961"/>
        <v>1568</v>
      </c>
      <c r="BD268" s="14">
        <f t="shared" si="3961"/>
        <v>5778</v>
      </c>
      <c r="BE268" s="1">
        <f t="shared" si="3961"/>
        <v>8517</v>
      </c>
      <c r="BF268" s="153">
        <f t="shared" si="3961"/>
        <v>54980</v>
      </c>
      <c r="BG268" s="154">
        <f t="shared" si="3961"/>
        <v>54098</v>
      </c>
      <c r="BI268" s="131" t="s">
        <v>27</v>
      </c>
      <c r="BJ268" s="123">
        <f>B268/B281</f>
        <v>3.3375314861460954E-2</v>
      </c>
      <c r="BK268" s="124">
        <f t="shared" ref="BK268" si="3962">C268/C281</f>
        <v>4.4420040140871739E-2</v>
      </c>
      <c r="BL268" s="125">
        <f t="shared" ref="BL268" si="3963">D268/D281</f>
        <v>3.7714919578480312E-2</v>
      </c>
      <c r="BM268" s="126">
        <f t="shared" ref="BM268" si="3964">E268/E281</f>
        <v>3.686673120361407E-2</v>
      </c>
      <c r="BN268" s="123">
        <f t="shared" ref="BN268" si="3965">F268/F281</f>
        <v>3.77774564384354E-2</v>
      </c>
      <c r="BO268" s="124">
        <f t="shared" ref="BO268" si="3966">G268/G281</f>
        <v>3.8975687191912439E-2</v>
      </c>
      <c r="BP268" s="125">
        <f t="shared" ref="BP268" si="3967">H268/H281</f>
        <v>4.3434911545147767E-2</v>
      </c>
      <c r="BQ268" s="126">
        <f t="shared" ref="BQ268" si="3968">I268/I281</f>
        <v>4.7728839343015382E-2</v>
      </c>
      <c r="BR268" s="123">
        <f t="shared" ref="BR268" si="3969">J268/J281</f>
        <v>4.5477178423236515E-2</v>
      </c>
      <c r="BS268" s="124">
        <f t="shared" ref="BS268" si="3970">K268/K281</f>
        <v>3.51451973194341E-2</v>
      </c>
      <c r="BT268" s="125">
        <f t="shared" ref="BT268" si="3971">L268/L281</f>
        <v>3.8428212459925483E-2</v>
      </c>
      <c r="BU268" s="123">
        <f t="shared" ref="BU268" si="3972">M268/M281</f>
        <v>3.6386341127330663E-2</v>
      </c>
      <c r="BV268" s="127">
        <f t="shared" ref="BV268" si="3973">N268/N281</f>
        <v>4.2464365998863662E-2</v>
      </c>
      <c r="BW268" s="128">
        <f t="shared" ref="BW268" si="3974">O268/O281</f>
        <v>3.9517583965598201E-2</v>
      </c>
      <c r="BX268" s="123">
        <f t="shared" ref="BX268" si="3975">P268/P281</f>
        <v>4.0698486612339928E-2</v>
      </c>
      <c r="BY268" s="124">
        <f t="shared" ref="BY268" si="3976">Q268/Q281</f>
        <v>3.3266830603628263E-2</v>
      </c>
      <c r="BZ268" s="125">
        <f t="shared" ref="BZ268" si="3977">R268/R281</f>
        <v>4.2983205237688588E-2</v>
      </c>
      <c r="CA268" s="126">
        <f t="shared" ref="CA268" si="3978">S268/S281</f>
        <v>4.0901373668776046E-2</v>
      </c>
      <c r="CB268" s="123">
        <f t="shared" ref="CB268" si="3979">T268/T281</f>
        <v>3.4692796610169489E-2</v>
      </c>
      <c r="CC268" s="124">
        <f t="shared" ref="CC268" si="3980">U268/U281</f>
        <v>3.1582858558335397E-2</v>
      </c>
      <c r="CD268" s="125">
        <f t="shared" ref="CD268" si="3981">V268/V281</f>
        <v>3.6695717442975687E-2</v>
      </c>
      <c r="CE268" s="126">
        <f t="shared" ref="CE268" si="3982">W268/W281</f>
        <v>3.8948747815958064E-2</v>
      </c>
      <c r="CF268" s="123">
        <f t="shared" ref="CF268" si="3983">X268/X281</f>
        <v>3.6665211697948494E-2</v>
      </c>
      <c r="CG268" s="124">
        <f t="shared" ref="CG268" si="3984">Y268/Y281</f>
        <v>2.7658924205378972E-2</v>
      </c>
      <c r="CH268" s="125">
        <f t="shared" ref="CH268" si="3985">Z268/Z281</f>
        <v>5.2100714766019976E-2</v>
      </c>
      <c r="CI268" s="123">
        <f t="shared" ref="CI268" si="3986">AA268/AA281</f>
        <v>4.7888798971771313E-2</v>
      </c>
      <c r="CJ268" s="129">
        <f t="shared" ref="CJ268" si="3987">AB268/AB281</f>
        <v>4.1106523219046044E-2</v>
      </c>
      <c r="CK268" s="130">
        <f t="shared" ref="CK268" si="3988">AC268/AC281</f>
        <v>4.0618517218268278E-2</v>
      </c>
    </row>
    <row r="269" spans="1:89" ht="13.5" thickTop="1" x14ac:dyDescent="0.2">
      <c r="A269" s="139" t="s">
        <v>28</v>
      </c>
      <c r="B269" s="181">
        <v>966</v>
      </c>
      <c r="C269" s="175">
        <v>1429</v>
      </c>
      <c r="D269" s="176">
        <v>556</v>
      </c>
      <c r="E269" s="177">
        <v>496</v>
      </c>
      <c r="F269" s="174">
        <v>922</v>
      </c>
      <c r="G269" s="178">
        <v>1420</v>
      </c>
      <c r="H269" s="176">
        <v>1862</v>
      </c>
      <c r="I269" s="177">
        <v>2258</v>
      </c>
      <c r="J269" s="174">
        <v>361</v>
      </c>
      <c r="K269" s="175">
        <v>228</v>
      </c>
      <c r="L269" s="176">
        <v>1492</v>
      </c>
      <c r="M269" s="174">
        <v>759</v>
      </c>
      <c r="N269" s="179">
        <v>2149</v>
      </c>
      <c r="O269" s="182">
        <v>1614</v>
      </c>
      <c r="P269" s="174">
        <v>1106</v>
      </c>
      <c r="Q269" s="175">
        <v>780</v>
      </c>
      <c r="R269" s="176">
        <v>1082</v>
      </c>
      <c r="S269" s="177">
        <v>1216</v>
      </c>
      <c r="T269" s="174">
        <v>401</v>
      </c>
      <c r="U269" s="178">
        <v>184</v>
      </c>
      <c r="V269" s="176">
        <v>1495</v>
      </c>
      <c r="W269" s="183">
        <v>1123</v>
      </c>
      <c r="X269" s="174">
        <v>1029</v>
      </c>
      <c r="Y269" s="178">
        <v>407</v>
      </c>
      <c r="Z269" s="176">
        <v>2055</v>
      </c>
      <c r="AA269" s="174">
        <v>2603</v>
      </c>
      <c r="AB269" s="149">
        <f t="shared" si="3686"/>
        <v>15476</v>
      </c>
      <c r="AC269" s="150">
        <f t="shared" si="3687"/>
        <v>14517</v>
      </c>
      <c r="BI269" s="139" t="s">
        <v>28</v>
      </c>
      <c r="BJ269" s="123">
        <f>B269/B281</f>
        <v>3.5783078974662916E-2</v>
      </c>
      <c r="BK269" s="124">
        <f t="shared" ref="BK269" si="3989">C269/C281</f>
        <v>5.4114439353201801E-2</v>
      </c>
      <c r="BL269" s="125">
        <f t="shared" ref="BL269" si="3990">D269/D281</f>
        <v>4.405356152444339E-2</v>
      </c>
      <c r="BM269" s="126">
        <f t="shared" ref="BM269" si="3991">E269/E281</f>
        <v>4.0012907389480476E-2</v>
      </c>
      <c r="BN269" s="123">
        <f t="shared" ref="BN269" si="3992">F269/F281</f>
        <v>3.3330923288265493E-2</v>
      </c>
      <c r="BO269" s="124">
        <f t="shared" ref="BO269" si="3993">G269/G281</f>
        <v>5.931990976689782E-2</v>
      </c>
      <c r="BP269" s="125">
        <f t="shared" ref="BP269" si="3994">H269/H281</f>
        <v>4.7602004294917684E-2</v>
      </c>
      <c r="BQ269" s="126">
        <f t="shared" ref="BQ269" si="3995">I269/I281</f>
        <v>5.3671174918590005E-2</v>
      </c>
      <c r="BR269" s="123">
        <f t="shared" ref="BR269" si="3996">J269/J281</f>
        <v>5.991701244813278E-2</v>
      </c>
      <c r="BS269" s="124">
        <f t="shared" ref="BS269" si="3997">K269/K281</f>
        <v>3.3953834698436339E-2</v>
      </c>
      <c r="BT269" s="125">
        <f t="shared" ref="BT269" si="3998">L269/L281</f>
        <v>6.4639112728533052E-2</v>
      </c>
      <c r="BU269" s="123">
        <f t="shared" ref="BU269" si="3999">M269/M281</f>
        <v>3.2683115876501745E-2</v>
      </c>
      <c r="BV269" s="127">
        <f t="shared" ref="BV269" si="4000">N269/N281</f>
        <v>5.3086633235344974E-2</v>
      </c>
      <c r="BW269" s="128">
        <f t="shared" ref="BW269" si="4001">O269/O281</f>
        <v>3.9888293008427451E-2</v>
      </c>
      <c r="BX269" s="123">
        <f t="shared" ref="BX269" si="4002">P269/P281</f>
        <v>5.150174621653085E-2</v>
      </c>
      <c r="BY269" s="124">
        <f t="shared" ref="BY269" si="4003">Q269/Q281</f>
        <v>3.6189857560432422E-2</v>
      </c>
      <c r="BZ269" s="125">
        <f t="shared" ref="BZ269" si="4004">R269/R281</f>
        <v>4.3999837338863812E-2</v>
      </c>
      <c r="CA269" s="126">
        <f t="shared" ref="CA269" si="4005">S269/S281</f>
        <v>4.6920821114369501E-2</v>
      </c>
      <c r="CB269" s="123">
        <f t="shared" ref="CB269" si="4006">T269/T281</f>
        <v>5.309851694915254E-2</v>
      </c>
      <c r="CC269" s="124">
        <f t="shared" ref="CC269" si="4007">U269/U281</f>
        <v>2.2789199900916522E-2</v>
      </c>
      <c r="CD269" s="125">
        <f t="shared" ref="CD269" si="4008">V269/V281</f>
        <v>6.2341019974146199E-2</v>
      </c>
      <c r="CE269" s="126">
        <f t="shared" ref="CE269" si="4009">W269/W281</f>
        <v>4.0877984857309257E-2</v>
      </c>
      <c r="CF269" s="123">
        <f t="shared" ref="CF269" si="4010">X269/X281</f>
        <v>4.990542703331878E-2</v>
      </c>
      <c r="CG269" s="124">
        <f t="shared" ref="CG269" si="4011">Y269/Y281</f>
        <v>3.1097188264058679E-2</v>
      </c>
      <c r="CH269" s="125">
        <f t="shared" ref="CH269" si="4012">Z269/Z281</f>
        <v>5.1179239409259579E-2</v>
      </c>
      <c r="CI269" s="123">
        <f t="shared" ref="CI269" si="4013">AA269/AA281</f>
        <v>6.1955538629980482E-2</v>
      </c>
      <c r="CJ269" s="129">
        <f t="shared" ref="CJ269" si="4014">AB269/AB281</f>
        <v>4.9231121601761074E-2</v>
      </c>
      <c r="CK269" s="130">
        <f t="shared" ref="CK269" si="4015">AC269/AC281</f>
        <v>4.6331343950467556E-2</v>
      </c>
    </row>
    <row r="270" spans="1:89" x14ac:dyDescent="0.2">
      <c r="A270" s="131" t="s">
        <v>29</v>
      </c>
      <c r="B270" s="184">
        <v>1094</v>
      </c>
      <c r="C270" s="168">
        <v>2328</v>
      </c>
      <c r="D270" s="169">
        <v>866</v>
      </c>
      <c r="E270" s="170">
        <v>809</v>
      </c>
      <c r="F270" s="167">
        <v>1212</v>
      </c>
      <c r="G270" s="171">
        <v>1936</v>
      </c>
      <c r="H270" s="169">
        <v>2076</v>
      </c>
      <c r="I270" s="170">
        <v>3268</v>
      </c>
      <c r="J270" s="167">
        <v>662</v>
      </c>
      <c r="K270" s="168">
        <v>202</v>
      </c>
      <c r="L270" s="169">
        <v>2276</v>
      </c>
      <c r="M270" s="167">
        <v>646</v>
      </c>
      <c r="N270" s="172">
        <v>3162</v>
      </c>
      <c r="O270" s="185">
        <v>1837</v>
      </c>
      <c r="P270" s="167">
        <v>1517</v>
      </c>
      <c r="Q270" s="168">
        <v>1075</v>
      </c>
      <c r="R270" s="169">
        <v>1513</v>
      </c>
      <c r="S270" s="170">
        <v>1782</v>
      </c>
      <c r="T270" s="167">
        <v>961</v>
      </c>
      <c r="U270" s="171">
        <v>201</v>
      </c>
      <c r="V270" s="169">
        <v>2223</v>
      </c>
      <c r="W270" s="186">
        <v>1306</v>
      </c>
      <c r="X270" s="167">
        <v>1549</v>
      </c>
      <c r="Y270" s="171">
        <v>530</v>
      </c>
      <c r="Z270" s="169">
        <v>2236</v>
      </c>
      <c r="AA270" s="167">
        <v>3062</v>
      </c>
      <c r="AB270" s="149">
        <f t="shared" si="3686"/>
        <v>21347</v>
      </c>
      <c r="AC270" s="150">
        <f t="shared" si="3687"/>
        <v>18982</v>
      </c>
      <c r="BI270" s="131" t="s">
        <v>29</v>
      </c>
      <c r="BJ270" s="123">
        <f>B270/B281</f>
        <v>4.0524522151429841E-2</v>
      </c>
      <c r="BK270" s="124">
        <f t="shared" ref="BK270" si="4016">C270/C281</f>
        <v>8.8158442837126524E-2</v>
      </c>
      <c r="BL270" s="125">
        <f t="shared" ref="BL270" si="4017">D270/D281</f>
        <v>6.8615799065050317E-2</v>
      </c>
      <c r="BM270" s="126">
        <f t="shared" ref="BM270" si="4018">E270/E281</f>
        <v>6.5262988060664731E-2</v>
      </c>
      <c r="BN270" s="123">
        <f t="shared" ref="BN270" si="4019">F270/F281</f>
        <v>4.3814619333381537E-2</v>
      </c>
      <c r="BO270" s="124">
        <f t="shared" ref="BO270" si="4020">G270/G281</f>
        <v>8.0875595287826882E-2</v>
      </c>
      <c r="BP270" s="125">
        <f t="shared" ref="BP270" si="4021">H270/H281</f>
        <v>5.3072911340627874E-2</v>
      </c>
      <c r="BQ270" s="126">
        <f t="shared" ref="BQ270" si="4022">I270/I281</f>
        <v>7.7678210643911477E-2</v>
      </c>
      <c r="BR270" s="123">
        <f t="shared" ref="BR270" si="4023">J270/J281</f>
        <v>0.10987551867219918</v>
      </c>
      <c r="BS270" s="124">
        <f t="shared" ref="BS270" si="4024">K270/K281</f>
        <v>3.0081906180193598E-2</v>
      </c>
      <c r="BT270" s="125">
        <f t="shared" ref="BT270" si="4025">L270/L281</f>
        <v>9.8604973572480714E-2</v>
      </c>
      <c r="BU270" s="123">
        <f t="shared" ref="BU270" si="4026">M270/M281</f>
        <v>2.7817250139947465E-2</v>
      </c>
      <c r="BV270" s="127">
        <f t="shared" ref="BV270" si="4027">N270/N281</f>
        <v>7.811071860873002E-2</v>
      </c>
      <c r="BW270" s="128">
        <f t="shared" ref="BW270" si="4028">O270/O281</f>
        <v>4.5399500778488991E-2</v>
      </c>
      <c r="BX270" s="123">
        <f t="shared" ref="BX270" si="4029">P270/P281</f>
        <v>7.0640279394644942E-2</v>
      </c>
      <c r="BY270" s="124">
        <f t="shared" ref="BY270" si="4030">Q270/Q281</f>
        <v>4.9877047278801094E-2</v>
      </c>
      <c r="BZ270" s="125">
        <f t="shared" ref="BZ270" si="4031">R270/R281</f>
        <v>6.1526574763124724E-2</v>
      </c>
      <c r="CA270" s="126">
        <f t="shared" ref="CA270" si="4032">S270/S281</f>
        <v>6.8760611205432934E-2</v>
      </c>
      <c r="CB270" s="123">
        <f t="shared" ref="CB270" si="4033">T270/T281</f>
        <v>0.1272510593220339</v>
      </c>
      <c r="CC270" s="124">
        <f t="shared" ref="CC270" si="4034">U270/U281</f>
        <v>2.4894723804805549E-2</v>
      </c>
      <c r="CD270" s="125">
        <f t="shared" ref="CD270" si="4035">V270/V281</f>
        <v>9.2698386222426085E-2</v>
      </c>
      <c r="CE270" s="126">
        <f t="shared" ref="CE270" si="4036">W270/W281</f>
        <v>4.7539312754804892E-2</v>
      </c>
      <c r="CF270" s="123">
        <f t="shared" ref="CF270" si="4037">X270/X281</f>
        <v>7.5124884814976478E-2</v>
      </c>
      <c r="CG270" s="124">
        <f t="shared" ref="CG270" si="4038">Y270/Y281</f>
        <v>4.049511002444988E-2</v>
      </c>
      <c r="CH270" s="125">
        <f t="shared" ref="CH270" si="4039">Z270/Z281</f>
        <v>5.568699723557393E-2</v>
      </c>
      <c r="CI270" s="123">
        <f t="shared" ref="CI270" si="4040">AA270/AA281</f>
        <v>7.2880468415290139E-2</v>
      </c>
      <c r="CJ270" s="129">
        <f t="shared" ref="CJ270" si="4041">AB270/AB281</f>
        <v>6.7907518275574674E-2</v>
      </c>
      <c r="CK270" s="130">
        <f t="shared" ref="CK270" si="4042">AC270/AC281</f>
        <v>6.0581495547824979E-2</v>
      </c>
    </row>
    <row r="271" spans="1:89" x14ac:dyDescent="0.2">
      <c r="A271" s="139" t="s">
        <v>30</v>
      </c>
      <c r="B271" s="181">
        <v>1471</v>
      </c>
      <c r="C271" s="175">
        <v>3285</v>
      </c>
      <c r="D271" s="176">
        <v>1125</v>
      </c>
      <c r="E271" s="177">
        <v>1186</v>
      </c>
      <c r="F271" s="174">
        <v>1369</v>
      </c>
      <c r="G271" s="178">
        <v>2781</v>
      </c>
      <c r="H271" s="176">
        <v>2542</v>
      </c>
      <c r="I271" s="177">
        <v>4280</v>
      </c>
      <c r="J271" s="174">
        <v>942</v>
      </c>
      <c r="K271" s="175">
        <v>275</v>
      </c>
      <c r="L271" s="176">
        <v>2925</v>
      </c>
      <c r="M271" s="174">
        <v>829</v>
      </c>
      <c r="N271" s="179">
        <v>3866</v>
      </c>
      <c r="O271" s="182">
        <v>2451</v>
      </c>
      <c r="P271" s="174">
        <v>2018</v>
      </c>
      <c r="Q271" s="175">
        <v>1690</v>
      </c>
      <c r="R271" s="176">
        <v>1801</v>
      </c>
      <c r="S271" s="177">
        <v>2360</v>
      </c>
      <c r="T271" s="174">
        <v>1418</v>
      </c>
      <c r="U271" s="178">
        <v>234</v>
      </c>
      <c r="V271" s="176">
        <v>2874</v>
      </c>
      <c r="W271" s="183">
        <v>1440</v>
      </c>
      <c r="X271" s="174">
        <v>2246</v>
      </c>
      <c r="Y271" s="178">
        <v>699</v>
      </c>
      <c r="Z271" s="176">
        <v>3079</v>
      </c>
      <c r="AA271" s="174">
        <v>3995</v>
      </c>
      <c r="AB271" s="149">
        <f t="shared" si="3686"/>
        <v>27676</v>
      </c>
      <c r="AC271" s="150">
        <f t="shared" si="3687"/>
        <v>25505</v>
      </c>
      <c r="BI271" s="139" t="s">
        <v>30</v>
      </c>
      <c r="BJ271" s="123">
        <f>B271/B281</f>
        <v>5.4489554008001186E-2</v>
      </c>
      <c r="BK271" s="124">
        <f t="shared" ref="BK271" si="4043">C271/C281</f>
        <v>0.12439883364259477</v>
      </c>
      <c r="BL271" s="125">
        <f t="shared" ref="BL271" si="4044">D271/D281</f>
        <v>8.9137152365105776E-2</v>
      </c>
      <c r="BM271" s="126">
        <f t="shared" ref="BM271" si="4045">E271/E281</f>
        <v>9.5676024524040018E-2</v>
      </c>
      <c r="BN271" s="123">
        <f t="shared" ref="BN271" si="4046">F271/F281</f>
        <v>4.9490275468151254E-2</v>
      </c>
      <c r="BO271" s="124">
        <f t="shared" ref="BO271" si="4047">G271/G281</f>
        <v>0.11617511905756538</v>
      </c>
      <c r="BP271" s="125">
        <f t="shared" ref="BP271" si="4048">H271/H281</f>
        <v>6.4986194907454747E-2</v>
      </c>
      <c r="BQ271" s="126">
        <f t="shared" ref="BQ271" si="4049">I271/I281</f>
        <v>0.10173278505383757</v>
      </c>
      <c r="BR271" s="123">
        <f t="shared" ref="BR271" si="4050">J271/J281</f>
        <v>0.15634854771784232</v>
      </c>
      <c r="BS271" s="124">
        <f t="shared" ref="BS271" si="4051">K271/K281</f>
        <v>4.0953090096798213E-2</v>
      </c>
      <c r="BT271" s="125">
        <f t="shared" ref="BT271" si="4052">L271/L281</f>
        <v>0.12672212113335066</v>
      </c>
      <c r="BU271" s="123">
        <f t="shared" ref="BU271" si="4053">M271/M281</f>
        <v>3.5697368987641559E-2</v>
      </c>
      <c r="BV271" s="127">
        <f t="shared" ref="BV271" si="4054">N271/N281</f>
        <v>9.5501593340085469E-2</v>
      </c>
      <c r="BW271" s="128">
        <f t="shared" ref="BW271" si="4055">O271/O281</f>
        <v>6.0573857598299682E-2</v>
      </c>
      <c r="BX271" s="123">
        <f t="shared" ref="BX271" si="4056">P271/P281</f>
        <v>9.396973224679861E-2</v>
      </c>
      <c r="BY271" s="124">
        <f t="shared" ref="BY271" si="4057">Q271/Q281</f>
        <v>7.8411358047603588E-2</v>
      </c>
      <c r="BZ271" s="125">
        <f t="shared" ref="BZ271" si="4058">R271/R281</f>
        <v>7.3238176568663327E-2</v>
      </c>
      <c r="CA271" s="126">
        <f t="shared" ref="CA271" si="4059">S271/S281</f>
        <v>9.1063435715388177E-2</v>
      </c>
      <c r="CB271" s="123">
        <f t="shared" ref="CB271" si="4060">T271/T281</f>
        <v>0.18776483050847459</v>
      </c>
      <c r="CC271" s="124">
        <f t="shared" ref="CC271" si="4061">U271/U281</f>
        <v>2.898191726529601E-2</v>
      </c>
      <c r="CD271" s="125">
        <f t="shared" ref="CD271" si="4062">V271/V281</f>
        <v>0.1198448771944456</v>
      </c>
      <c r="CE271" s="126">
        <f t="shared" ref="CE271" si="4063">W271/W281</f>
        <v>5.2417006406523005E-2</v>
      </c>
      <c r="CF271" s="123">
        <f t="shared" ref="CF271" si="4064">X271/X281</f>
        <v>0.10892865803385227</v>
      </c>
      <c r="CG271" s="124">
        <f t="shared" ref="CG271" si="4065">Y271/Y281</f>
        <v>5.3407701711491444E-2</v>
      </c>
      <c r="CH271" s="125">
        <f t="shared" ref="CH271" si="4066">Z271/Z281</f>
        <v>7.6681692526087711E-2</v>
      </c>
      <c r="CI271" s="123">
        <f t="shared" ref="CI271" si="4067">AA271/AA281</f>
        <v>9.5087351835102585E-2</v>
      </c>
      <c r="CJ271" s="129">
        <f t="shared" ref="CJ271" si="4068">AB271/AB281</f>
        <v>8.8040871119820327E-2</v>
      </c>
      <c r="CK271" s="130">
        <f t="shared" ref="CK271" si="4069">AC271/AC281</f>
        <v>8.1399802125554532E-2</v>
      </c>
    </row>
    <row r="272" spans="1:89" x14ac:dyDescent="0.2">
      <c r="A272" s="131" t="s">
        <v>31</v>
      </c>
      <c r="B272" s="184">
        <v>1567</v>
      </c>
      <c r="C272" s="168">
        <v>3760</v>
      </c>
      <c r="D272" s="169">
        <v>1009</v>
      </c>
      <c r="E272" s="170">
        <v>1260</v>
      </c>
      <c r="F272" s="167">
        <v>1155</v>
      </c>
      <c r="G272" s="171">
        <v>2802</v>
      </c>
      <c r="H272" s="169">
        <v>2410</v>
      </c>
      <c r="I272" s="170">
        <v>5063</v>
      </c>
      <c r="J272" s="167">
        <v>734</v>
      </c>
      <c r="K272" s="168">
        <v>338</v>
      </c>
      <c r="L272" s="169">
        <v>3176</v>
      </c>
      <c r="M272" s="167">
        <v>820</v>
      </c>
      <c r="N272" s="172">
        <v>4005</v>
      </c>
      <c r="O272" s="185">
        <v>2558</v>
      </c>
      <c r="P272" s="167">
        <v>1854</v>
      </c>
      <c r="Q272" s="168">
        <v>1989</v>
      </c>
      <c r="R272" s="169">
        <v>1875</v>
      </c>
      <c r="S272" s="170">
        <v>2650</v>
      </c>
      <c r="T272" s="167">
        <v>1286</v>
      </c>
      <c r="U272" s="171">
        <v>277</v>
      </c>
      <c r="V272" s="169">
        <v>3495</v>
      </c>
      <c r="W272" s="186">
        <v>1685</v>
      </c>
      <c r="X272" s="167">
        <v>2039</v>
      </c>
      <c r="Y272" s="171">
        <v>869</v>
      </c>
      <c r="Z272" s="169">
        <v>2699</v>
      </c>
      <c r="AA272" s="167">
        <v>4522</v>
      </c>
      <c r="AB272" s="149">
        <f t="shared" si="3686"/>
        <v>27304</v>
      </c>
      <c r="AC272" s="150">
        <f t="shared" si="3687"/>
        <v>28593</v>
      </c>
      <c r="BI272" s="131" t="s">
        <v>31</v>
      </c>
      <c r="BJ272" s="123">
        <f>B272/B281</f>
        <v>5.8045636390576381E-2</v>
      </c>
      <c r="BK272" s="124">
        <f t="shared" ref="BK272" si="4070">C272/C281</f>
        <v>0.1423864884310978</v>
      </c>
      <c r="BL272" s="125">
        <f t="shared" ref="BL272" si="4071">D272/D281</f>
        <v>7.9946121543459314E-2</v>
      </c>
      <c r="BM272" s="126">
        <f t="shared" ref="BM272" si="4072">E272/E281</f>
        <v>0.10164569215876089</v>
      </c>
      <c r="BN272" s="123">
        <f t="shared" ref="BN272" si="4073">F272/F281</f>
        <v>4.1754030800375964E-2</v>
      </c>
      <c r="BO272" s="124">
        <f t="shared" ref="BO272" si="4074">G272/G281</f>
        <v>0.11705238532876598</v>
      </c>
      <c r="BP272" s="125">
        <f t="shared" ref="BP272" si="4075">H272/H281</f>
        <v>6.1611616729726967E-2</v>
      </c>
      <c r="BQ272" s="126">
        <f t="shared" ref="BQ272" si="4076">I272/I281</f>
        <v>0.12034418007653729</v>
      </c>
      <c r="BR272" s="123">
        <f t="shared" ref="BR272" si="4077">J272/J281</f>
        <v>0.12182572614107884</v>
      </c>
      <c r="BS272" s="124">
        <f t="shared" ref="BS272" si="4078">K272/K281</f>
        <v>5.0335070737155624E-2</v>
      </c>
      <c r="BT272" s="125">
        <f t="shared" ref="BT272" si="4079">L272/L281</f>
        <v>0.13759639545966554</v>
      </c>
      <c r="BU272" s="123">
        <f t="shared" ref="BU272" si="4080">M272/M281</f>
        <v>3.5309822159066445E-2</v>
      </c>
      <c r="BV272" s="127">
        <f t="shared" ref="BV272" si="4081">N272/N281</f>
        <v>9.8935302981645712E-2</v>
      </c>
      <c r="BW272" s="128">
        <f t="shared" ref="BW272" si="4082">O272/O281</f>
        <v>6.3218248770481669E-2</v>
      </c>
      <c r="BX272" s="123">
        <f t="shared" ref="BX272" si="4083">P272/P281</f>
        <v>8.6332945285215373E-2</v>
      </c>
      <c r="BY272" s="124">
        <f t="shared" ref="BY272" si="4084">Q272/Q281</f>
        <v>9.2284136779102674E-2</v>
      </c>
      <c r="BZ272" s="125">
        <f t="shared" ref="BZ272" si="4085">R272/R281</f>
        <v>7.6247407588141997E-2</v>
      </c>
      <c r="CA272" s="126">
        <f t="shared" ref="CA272" si="4086">S272/S281</f>
        <v>0.10225343417194012</v>
      </c>
      <c r="CB272" s="123">
        <f t="shared" ref="CB272" si="4087">T272/T281</f>
        <v>0.17028601694915255</v>
      </c>
      <c r="CC272" s="124">
        <f t="shared" ref="CC272" si="4088">U272/U281</f>
        <v>3.4307654198662371E-2</v>
      </c>
      <c r="CD272" s="125">
        <f t="shared" ref="CD272" si="4089">V272/V281</f>
        <v>0.14574037779909094</v>
      </c>
      <c r="CE272" s="126">
        <f t="shared" ref="CE272" si="4090">W272/W281</f>
        <v>6.1335177635410597E-2</v>
      </c>
      <c r="CF272" s="123">
        <f t="shared" ref="CF272" si="4091">X272/X281</f>
        <v>9.8889373878461612E-2</v>
      </c>
      <c r="CG272" s="124">
        <f t="shared" ref="CG272" si="4092">Y272/Y281</f>
        <v>6.639669926650367E-2</v>
      </c>
      <c r="CH272" s="125">
        <f t="shared" ref="CH272" si="4093">Z272/Z281</f>
        <v>6.7217891564764778E-2</v>
      </c>
      <c r="CI272" s="123">
        <f t="shared" ref="CI272" si="4094">AA272/AA281</f>
        <v>0.10763078973675441</v>
      </c>
      <c r="CJ272" s="129">
        <f t="shared" ref="CJ272" si="4095">AB272/AB281</f>
        <v>8.6857491872220485E-2</v>
      </c>
      <c r="CK272" s="130">
        <f t="shared" ref="CK272" si="4096">AC272/AC281</f>
        <v>9.1255226119426797E-2</v>
      </c>
    </row>
    <row r="273" spans="1:89" x14ac:dyDescent="0.2">
      <c r="A273" s="139" t="s">
        <v>32</v>
      </c>
      <c r="B273" s="181">
        <v>1812</v>
      </c>
      <c r="C273" s="175">
        <v>2620</v>
      </c>
      <c r="D273" s="176">
        <v>620</v>
      </c>
      <c r="E273" s="177">
        <v>1088</v>
      </c>
      <c r="F273" s="174">
        <v>1098</v>
      </c>
      <c r="G273" s="178">
        <v>2254</v>
      </c>
      <c r="H273" s="176">
        <v>2136</v>
      </c>
      <c r="I273" s="177">
        <v>3934</v>
      </c>
      <c r="J273" s="174">
        <v>420</v>
      </c>
      <c r="K273" s="175">
        <v>226</v>
      </c>
      <c r="L273" s="176">
        <v>2147</v>
      </c>
      <c r="M273" s="174">
        <v>906</v>
      </c>
      <c r="N273" s="179">
        <v>3152</v>
      </c>
      <c r="O273" s="182">
        <v>2397</v>
      </c>
      <c r="P273" s="174">
        <v>1208</v>
      </c>
      <c r="Q273" s="175">
        <v>1697</v>
      </c>
      <c r="R273" s="176">
        <v>1431</v>
      </c>
      <c r="S273" s="177">
        <v>2084</v>
      </c>
      <c r="T273" s="174">
        <v>538</v>
      </c>
      <c r="U273" s="178">
        <v>342</v>
      </c>
      <c r="V273" s="176">
        <v>2465</v>
      </c>
      <c r="W273" s="183">
        <v>1588</v>
      </c>
      <c r="X273" s="174">
        <v>1315</v>
      </c>
      <c r="Y273" s="178">
        <v>677</v>
      </c>
      <c r="Z273" s="176">
        <v>2391</v>
      </c>
      <c r="AA273" s="174">
        <v>3314</v>
      </c>
      <c r="AB273" s="149">
        <f t="shared" si="3686"/>
        <v>20733</v>
      </c>
      <c r="AC273" s="150">
        <f t="shared" si="3687"/>
        <v>23127</v>
      </c>
      <c r="BI273" s="139" t="s">
        <v>32</v>
      </c>
      <c r="BJ273" s="123">
        <f>B273/B281</f>
        <v>6.7121054971106833E-2</v>
      </c>
      <c r="BK273" s="124">
        <f t="shared" ref="BK273" si="4097">C273/C281</f>
        <v>9.9216116938690493E-2</v>
      </c>
      <c r="BL273" s="125">
        <f t="shared" ref="BL273" si="4098">D273/D281</f>
        <v>4.9124475081213849E-2</v>
      </c>
      <c r="BM273" s="126">
        <f t="shared" ref="BM273" si="4099">E273/E281</f>
        <v>8.77702484672475E-2</v>
      </c>
      <c r="BN273" s="123">
        <f t="shared" ref="BN273" si="4100">F273/F281</f>
        <v>3.9693442267370399E-2</v>
      </c>
      <c r="BO273" s="124">
        <f t="shared" ref="BO273" si="4101">G273/G281</f>
        <v>9.4159913108864568E-2</v>
      </c>
      <c r="BP273" s="125">
        <f t="shared" ref="BP273" si="4102">H273/H281</f>
        <v>5.4606810512322322E-2</v>
      </c>
      <c r="BQ273" s="126">
        <f t="shared" ref="BQ273" si="4103">I273/I281</f>
        <v>9.3508592617242287E-2</v>
      </c>
      <c r="BR273" s="123">
        <f t="shared" ref="BR273" si="4104">J273/J281</f>
        <v>6.9709543568464732E-2</v>
      </c>
      <c r="BS273" s="124">
        <f t="shared" ref="BS273" si="4105">K273/K281</f>
        <v>3.3655994043186893E-2</v>
      </c>
      <c r="BT273" s="125">
        <f t="shared" ref="BT273" si="4106">L273/L281</f>
        <v>9.3016203101984232E-2</v>
      </c>
      <c r="BU273" s="123">
        <f t="shared" ref="BU273" si="4107">M273/M281</f>
        <v>3.9013047409895363E-2</v>
      </c>
      <c r="BV273" s="127">
        <f t="shared" ref="BV273" si="4108">N273/N281</f>
        <v>7.7863689138114173E-2</v>
      </c>
      <c r="BW273" s="128">
        <f t="shared" ref="BW273" si="4109">O273/O281</f>
        <v>5.9239305044114378E-2</v>
      </c>
      <c r="BX273" s="123">
        <f t="shared" ref="BX273" si="4110">P273/P281</f>
        <v>5.6251455180442375E-2</v>
      </c>
      <c r="BY273" s="124">
        <f t="shared" ref="BY273" si="4111">Q273/Q281</f>
        <v>7.8736138820581822E-2</v>
      </c>
      <c r="BZ273" s="125">
        <f t="shared" ref="BZ273" si="4112">R273/R281</f>
        <v>5.8192021471269978E-2</v>
      </c>
      <c r="CA273" s="126">
        <f t="shared" ref="CA273" si="4113">S273/S281</f>
        <v>8.0413644080876673E-2</v>
      </c>
      <c r="CB273" s="123">
        <f t="shared" ref="CB273" si="4114">T273/T281</f>
        <v>7.1239406779661021E-2</v>
      </c>
      <c r="CC273" s="124">
        <f t="shared" ref="CC273" si="4115">U273/U281</f>
        <v>4.2358186772355706E-2</v>
      </c>
      <c r="CD273" s="125">
        <f t="shared" ref="CD273" si="4116">V273/V281</f>
        <v>0.1027897085192444</v>
      </c>
      <c r="CE273" s="126">
        <f t="shared" ref="CE273" si="4117">W273/W281</f>
        <v>5.780430984274898E-2</v>
      </c>
      <c r="CF273" s="123">
        <f t="shared" ref="CF273" si="4118">X273/X281</f>
        <v>6.3776128813230512E-2</v>
      </c>
      <c r="CG273" s="124">
        <f t="shared" ref="CG273" si="4119">Y273/Y281</f>
        <v>5.1726772616136917E-2</v>
      </c>
      <c r="CH273" s="125">
        <f t="shared" ref="CH273" si="4120">Z273/Z281</f>
        <v>5.9547231838218813E-2</v>
      </c>
      <c r="CI273" s="123">
        <f t="shared" ref="CI273" si="4121">AA273/AA281</f>
        <v>7.8878469081734653E-2</v>
      </c>
      <c r="CJ273" s="129">
        <f t="shared" ref="CJ273" si="4122">AB273/AB281</f>
        <v>6.5954306291633E-2</v>
      </c>
      <c r="CK273" s="130">
        <f t="shared" ref="CK273" si="4123">AC273/AC281</f>
        <v>7.3810359684677501E-2</v>
      </c>
    </row>
    <row r="274" spans="1:89" x14ac:dyDescent="0.2">
      <c r="A274" s="131" t="s">
        <v>33</v>
      </c>
      <c r="B274" s="184">
        <v>1460</v>
      </c>
      <c r="C274" s="168">
        <v>1463</v>
      </c>
      <c r="D274" s="169">
        <v>431</v>
      </c>
      <c r="E274" s="170">
        <v>739</v>
      </c>
      <c r="F274" s="167">
        <v>1011</v>
      </c>
      <c r="G274" s="171">
        <v>1540</v>
      </c>
      <c r="H274" s="169">
        <v>1790</v>
      </c>
      <c r="I274" s="170">
        <v>2625</v>
      </c>
      <c r="J274" s="167">
        <v>344</v>
      </c>
      <c r="K274" s="168">
        <v>104</v>
      </c>
      <c r="L274" s="169">
        <v>1257</v>
      </c>
      <c r="M274" s="167">
        <v>884</v>
      </c>
      <c r="N274" s="172">
        <v>1968</v>
      </c>
      <c r="O274" s="185">
        <v>2101</v>
      </c>
      <c r="P274" s="167">
        <v>879</v>
      </c>
      <c r="Q274" s="168">
        <v>1337</v>
      </c>
      <c r="R274" s="169">
        <v>1069</v>
      </c>
      <c r="S274" s="170">
        <v>1384</v>
      </c>
      <c r="T274" s="167">
        <v>328</v>
      </c>
      <c r="U274" s="171">
        <v>291</v>
      </c>
      <c r="V274" s="169">
        <v>1795</v>
      </c>
      <c r="W274" s="186">
        <v>1377</v>
      </c>
      <c r="X274" s="167">
        <v>807</v>
      </c>
      <c r="Y274" s="171">
        <v>627</v>
      </c>
      <c r="Z274" s="169">
        <v>1851</v>
      </c>
      <c r="AA274" s="167">
        <v>1944</v>
      </c>
      <c r="AB274" s="149">
        <f t="shared" si="3686"/>
        <v>14990</v>
      </c>
      <c r="AC274" s="150">
        <f t="shared" si="3687"/>
        <v>16416</v>
      </c>
      <c r="BI274" s="131" t="s">
        <v>33</v>
      </c>
      <c r="BJ274" s="123">
        <f>B274/B281</f>
        <v>5.408208623499778E-2</v>
      </c>
      <c r="BK274" s="124">
        <f t="shared" ref="BK274" si="4124">C274/C281</f>
        <v>5.540197674858939E-2</v>
      </c>
      <c r="BL274" s="125">
        <f t="shared" ref="BL274" si="4125">D274/D281</f>
        <v>3.4149433483876078E-2</v>
      </c>
      <c r="BM274" s="126">
        <f t="shared" ref="BM274" si="4126">E274/E281</f>
        <v>5.9616005162955794E-2</v>
      </c>
      <c r="BN274" s="123">
        <f t="shared" ref="BN274" si="4127">F274/F281</f>
        <v>3.6548333453835589E-2</v>
      </c>
      <c r="BO274" s="124">
        <f t="shared" ref="BO274" si="4128">G274/G281</f>
        <v>6.4332859888044117E-2</v>
      </c>
      <c r="BP274" s="125">
        <f t="shared" ref="BP274" si="4129">H274/H281</f>
        <v>4.5761325288884346E-2</v>
      </c>
      <c r="BQ274" s="126">
        <f t="shared" ref="BQ274" si="4130">I274/I281</f>
        <v>6.2394523543533552E-2</v>
      </c>
      <c r="BR274" s="123">
        <f t="shared" ref="BR274" si="4131">J274/J281</f>
        <v>5.7095435684647304E-2</v>
      </c>
      <c r="BS274" s="124">
        <f t="shared" ref="BS274" si="4132">K274/K281</f>
        <v>1.5487714072970961E-2</v>
      </c>
      <c r="BT274" s="125">
        <f t="shared" ref="BT274" si="4133">L274/L281</f>
        <v>5.4458019235768131E-2</v>
      </c>
      <c r="BU274" s="123">
        <f t="shared" ref="BU274" si="4134">M274/M281</f>
        <v>3.8065710717822845E-2</v>
      </c>
      <c r="BV274" s="127">
        <f t="shared" ref="BV274" si="4135">N274/N281</f>
        <v>4.8615399817198195E-2</v>
      </c>
      <c r="BW274" s="128">
        <f t="shared" ref="BW274" si="4136">O274/O281</f>
        <v>5.1923979932283815E-2</v>
      </c>
      <c r="BX274" s="123">
        <f t="shared" ref="BX274" si="4137">P274/P281</f>
        <v>4.0931315483119908E-2</v>
      </c>
      <c r="BY274" s="124">
        <f t="shared" ref="BY274" si="4138">Q274/Q281</f>
        <v>6.2033127638843784E-2</v>
      </c>
      <c r="BZ274" s="125">
        <f t="shared" ref="BZ274" si="4139">R274/R281</f>
        <v>4.3471188646252691E-2</v>
      </c>
      <c r="CA274" s="126">
        <f t="shared" ref="CA274" si="4140">S274/S281</f>
        <v>5.3403302978854761E-2</v>
      </c>
      <c r="CB274" s="123">
        <f t="shared" ref="CB274" si="4141">T274/T281</f>
        <v>4.3432203389830511E-2</v>
      </c>
      <c r="CC274" s="124">
        <f t="shared" ref="CC274" si="4142">U274/U281</f>
        <v>3.6041615060688627E-2</v>
      </c>
      <c r="CD274" s="125">
        <f t="shared" ref="CD274" si="4143">V274/V281</f>
        <v>7.485092364788791E-2</v>
      </c>
      <c r="CE274" s="126">
        <f t="shared" ref="CE274" si="4144">W274/W281</f>
        <v>5.0123762376237627E-2</v>
      </c>
      <c r="CF274" s="123">
        <f t="shared" ref="CF274" si="4145">X274/X281</f>
        <v>3.9138658518841844E-2</v>
      </c>
      <c r="CG274" s="124">
        <f t="shared" ref="CG274" si="4146">Y274/Y281</f>
        <v>4.7906479217603909E-2</v>
      </c>
      <c r="CH274" s="125">
        <f t="shared" ref="CH274" si="4147">Z274/Z281</f>
        <v>4.6098672577391475E-2</v>
      </c>
      <c r="CI274" s="123">
        <f t="shared" ref="CI274" si="4148">AA274/AA281</f>
        <v>4.6270290855429143E-2</v>
      </c>
      <c r="CJ274" s="129">
        <f t="shared" ref="CJ274" si="4149">AB274/AB281</f>
        <v>4.7685093875058059E-2</v>
      </c>
      <c r="CK274" s="130">
        <f t="shared" ref="CK274" si="4150">AC274/AC281</f>
        <v>5.2392046723901319E-2</v>
      </c>
    </row>
    <row r="275" spans="1:89" x14ac:dyDescent="0.2">
      <c r="A275" s="139" t="s">
        <v>34</v>
      </c>
      <c r="B275" s="181">
        <v>455</v>
      </c>
      <c r="C275" s="175">
        <v>905</v>
      </c>
      <c r="D275" s="176">
        <v>198</v>
      </c>
      <c r="E275" s="177">
        <v>492</v>
      </c>
      <c r="F275" s="174">
        <v>508</v>
      </c>
      <c r="G275" s="178">
        <v>1189</v>
      </c>
      <c r="H275" s="176">
        <v>870</v>
      </c>
      <c r="I275" s="177">
        <v>1821</v>
      </c>
      <c r="J275" s="174">
        <v>158</v>
      </c>
      <c r="K275" s="175">
        <v>71</v>
      </c>
      <c r="L275" s="176">
        <v>838</v>
      </c>
      <c r="M275" s="174">
        <v>626</v>
      </c>
      <c r="N275" s="179">
        <v>1709</v>
      </c>
      <c r="O275" s="182">
        <v>1527</v>
      </c>
      <c r="P275" s="174">
        <v>563</v>
      </c>
      <c r="Q275" s="175">
        <v>1036</v>
      </c>
      <c r="R275" s="176">
        <v>786</v>
      </c>
      <c r="S275" s="177">
        <v>1097</v>
      </c>
      <c r="T275" s="174">
        <v>178</v>
      </c>
      <c r="U275" s="178">
        <v>225</v>
      </c>
      <c r="V275" s="176">
        <v>1326</v>
      </c>
      <c r="W275" s="183">
        <v>858</v>
      </c>
      <c r="X275" s="174">
        <v>521</v>
      </c>
      <c r="Y275" s="178">
        <v>535</v>
      </c>
      <c r="Z275" s="176">
        <v>1222</v>
      </c>
      <c r="AA275" s="174">
        <v>1479</v>
      </c>
      <c r="AB275" s="149">
        <f t="shared" si="3686"/>
        <v>9332</v>
      </c>
      <c r="AC275" s="150">
        <f t="shared" si="3687"/>
        <v>11861</v>
      </c>
      <c r="BI275" s="139" t="s">
        <v>34</v>
      </c>
      <c r="BJ275" s="123">
        <f>B275/B281</f>
        <v>1.6854348792413692E-2</v>
      </c>
      <c r="BK275" s="124">
        <f t="shared" ref="BK275" si="4151">C275/C281</f>
        <v>3.4271215965463703E-2</v>
      </c>
      <c r="BL275" s="125">
        <f t="shared" ref="BL275" si="4152">D275/D281</f>
        <v>1.5688138816258617E-2</v>
      </c>
      <c r="BM275" s="126">
        <f t="shared" ref="BM275" si="4153">E275/E281</f>
        <v>3.9690222652468542E-2</v>
      </c>
      <c r="BN275" s="123">
        <f t="shared" ref="BN275" si="4154">F275/F281</f>
        <v>1.8364543416961896E-2</v>
      </c>
      <c r="BO275" s="124">
        <f t="shared" ref="BO275" si="4155">G275/G281</f>
        <v>4.9669980783691205E-2</v>
      </c>
      <c r="BP275" s="125">
        <f t="shared" ref="BP275" si="4156">H275/H281</f>
        <v>2.2241537989569484E-2</v>
      </c>
      <c r="BQ275" s="126">
        <f t="shared" ref="BQ275" si="4157">I275/I281</f>
        <v>4.3283972332485557E-2</v>
      </c>
      <c r="BR275" s="123">
        <f t="shared" ref="BR275" si="4158">J275/J281</f>
        <v>2.6224066390041493E-2</v>
      </c>
      <c r="BS275" s="124">
        <f t="shared" ref="BS275" si="4159">K275/K281</f>
        <v>1.0573343261355174E-2</v>
      </c>
      <c r="BT275" s="125">
        <f t="shared" ref="BT275" si="4160">L275/L281</f>
        <v>3.6305346157178751E-2</v>
      </c>
      <c r="BU275" s="123">
        <f t="shared" ref="BU275" si="4161">M275/M281</f>
        <v>2.6956034965336089E-2</v>
      </c>
      <c r="BV275" s="127">
        <f t="shared" ref="BV275" si="4162">N275/N281</f>
        <v>4.2217336528247822E-2</v>
      </c>
      <c r="BW275" s="128">
        <f t="shared" ref="BW275" si="4163">O275/O281</f>
        <v>3.7738180560017792E-2</v>
      </c>
      <c r="BX275" s="123">
        <f t="shared" ref="BX275" si="4164">P275/P281</f>
        <v>2.6216530849825379E-2</v>
      </c>
      <c r="BY275" s="124">
        <f t="shared" ref="BY275" si="4165">Q275/Q281</f>
        <v>4.8067554400779471E-2</v>
      </c>
      <c r="BZ275" s="125">
        <f t="shared" ref="BZ275" si="4166">R275/R281</f>
        <v>3.1962913260949126E-2</v>
      </c>
      <c r="CA275" s="126">
        <f t="shared" ref="CA275" si="4167">S275/S281</f>
        <v>4.2329063127025779E-2</v>
      </c>
      <c r="CB275" s="123">
        <f t="shared" ref="CB275" si="4168">T275/T281</f>
        <v>2.3569915254237288E-2</v>
      </c>
      <c r="CC275" s="124">
        <f t="shared" ref="CC275" si="4169">U275/U281</f>
        <v>2.7867228139707705E-2</v>
      </c>
      <c r="CD275" s="125">
        <f t="shared" ref="CD275" si="4170">V275/V281</f>
        <v>5.5293774237938367E-2</v>
      </c>
      <c r="CE275" s="126">
        <f t="shared" ref="CE275" si="4171">W275/W281</f>
        <v>3.1231799650553289E-2</v>
      </c>
      <c r="CF275" s="123">
        <f t="shared" ref="CF275" si="4172">X275/X281</f>
        <v>2.5267956738930113E-2</v>
      </c>
      <c r="CG275" s="124">
        <f t="shared" ref="CG275" si="4173">Y275/Y281</f>
        <v>4.0877139364303178E-2</v>
      </c>
      <c r="CH275" s="125">
        <f t="shared" ref="CH275" si="4174">Z275/Z281</f>
        <v>3.0433591512464823E-2</v>
      </c>
      <c r="CI275" s="123">
        <f t="shared" ref="CI275" si="4175">AA275/AA281</f>
        <v>3.520255153044223E-2</v>
      </c>
      <c r="CJ275" s="129">
        <f t="shared" ref="CJ275" si="4176">AB275/AB281</f>
        <v>2.9686277254305657E-2</v>
      </c>
      <c r="CK275" s="130">
        <f t="shared" ref="CK275" si="4177">AC275/AC281</f>
        <v>3.7854658028276894E-2</v>
      </c>
    </row>
    <row r="276" spans="1:89" x14ac:dyDescent="0.2">
      <c r="A276" s="131" t="s">
        <v>35</v>
      </c>
      <c r="B276" s="184">
        <v>0</v>
      </c>
      <c r="C276" s="168">
        <v>396</v>
      </c>
      <c r="D276" s="169">
        <v>5</v>
      </c>
      <c r="E276" s="170">
        <v>234</v>
      </c>
      <c r="F276" s="167">
        <v>13</v>
      </c>
      <c r="G276" s="171">
        <v>699</v>
      </c>
      <c r="H276" s="169">
        <v>92</v>
      </c>
      <c r="I276" s="170">
        <v>752</v>
      </c>
      <c r="J276" s="167">
        <v>36</v>
      </c>
      <c r="K276" s="168">
        <v>32</v>
      </c>
      <c r="L276" s="169">
        <v>565</v>
      </c>
      <c r="M276" s="167">
        <v>102</v>
      </c>
      <c r="N276" s="172">
        <v>415</v>
      </c>
      <c r="O276" s="185">
        <v>199</v>
      </c>
      <c r="P276" s="167">
        <v>104</v>
      </c>
      <c r="Q276" s="168">
        <v>155</v>
      </c>
      <c r="R276" s="169">
        <v>153</v>
      </c>
      <c r="S276" s="170">
        <v>93</v>
      </c>
      <c r="T276" s="167">
        <v>31</v>
      </c>
      <c r="U276" s="171">
        <v>16</v>
      </c>
      <c r="V276" s="169">
        <v>131</v>
      </c>
      <c r="W276" s="186">
        <v>31</v>
      </c>
      <c r="X276" s="167">
        <v>82</v>
      </c>
      <c r="Y276" s="171">
        <v>16</v>
      </c>
      <c r="Z276" s="169">
        <v>58</v>
      </c>
      <c r="AA276" s="167">
        <v>82</v>
      </c>
      <c r="AB276" s="149">
        <f t="shared" si="3686"/>
        <v>1685</v>
      </c>
      <c r="AC276" s="150">
        <f t="shared" si="3687"/>
        <v>2807</v>
      </c>
      <c r="BI276" s="131" t="s">
        <v>35</v>
      </c>
      <c r="BJ276" s="123">
        <f>B276/B281</f>
        <v>0</v>
      </c>
      <c r="BK276" s="124">
        <f t="shared" ref="BK276" si="4178">C276/C281</f>
        <v>1.4996023781573067E-2</v>
      </c>
      <c r="BL276" s="125">
        <f t="shared" ref="BL276" si="4179">D276/D281</f>
        <v>3.9616512162269236E-4</v>
      </c>
      <c r="BM276" s="126">
        <f t="shared" ref="BM276" si="4180">E276/E281</f>
        <v>1.8877057115198451E-2</v>
      </c>
      <c r="BN276" s="123">
        <f t="shared" ref="BN276" si="4181">F276/F281</f>
        <v>4.699587882293399E-4</v>
      </c>
      <c r="BO276" s="124">
        <f t="shared" ref="BO276" si="4182">G276/G281</f>
        <v>2.9200434455677167E-2</v>
      </c>
      <c r="BP276" s="125">
        <f t="shared" ref="BP276" si="4183">H276/H281</f>
        <v>2.3519787299314857E-3</v>
      </c>
      <c r="BQ276" s="126">
        <f t="shared" ref="BQ276" si="4184">I276/I281</f>
        <v>1.787454541132847E-2</v>
      </c>
      <c r="BR276" s="123">
        <f t="shared" ref="BR276" si="4185">J276/J281</f>
        <v>5.9751037344398343E-3</v>
      </c>
      <c r="BS276" s="124">
        <f t="shared" ref="BS276" si="4186">K276/K281</f>
        <v>4.7654504839910652E-3</v>
      </c>
      <c r="BT276" s="125">
        <f t="shared" ref="BT276" si="4187">L276/L281</f>
        <v>2.4477948184732694E-2</v>
      </c>
      <c r="BU276" s="123">
        <f t="shared" ref="BU276" si="4188">M276/M281</f>
        <v>4.3921973905180212E-3</v>
      </c>
      <c r="BV276" s="127">
        <f t="shared" ref="BV276" si="4189">N276/N281</f>
        <v>1.0251723030557545E-2</v>
      </c>
      <c r="BW276" s="128">
        <f t="shared" ref="BW276" si="4190">O276/O281</f>
        <v>4.9180733015347358E-3</v>
      </c>
      <c r="BX276" s="123">
        <f t="shared" ref="BX276" si="4191">P276/P281</f>
        <v>4.8428405122235155E-3</v>
      </c>
      <c r="BY276" s="124">
        <f t="shared" ref="BY276" si="4192">Q276/Q281</f>
        <v>7.1915742588038786E-3</v>
      </c>
      <c r="BZ276" s="125">
        <f t="shared" ref="BZ276" si="4193">R276/R281</f>
        <v>6.221788459192387E-3</v>
      </c>
      <c r="CA276" s="126">
        <f t="shared" ref="CA276" si="4194">S276/S281</f>
        <v>3.5885167464114833E-3</v>
      </c>
      <c r="CB276" s="123">
        <f t="shared" ref="CB276" si="4195">T276/T281</f>
        <v>4.1048728813559325E-3</v>
      </c>
      <c r="CC276" s="124">
        <f t="shared" ref="CC276" si="4196">U276/U281</f>
        <v>1.9816695566014365E-3</v>
      </c>
      <c r="CD276" s="125">
        <f t="shared" ref="CD276" si="4197">V276/V281</f>
        <v>5.4626579375338814E-3</v>
      </c>
      <c r="CE276" s="126">
        <f t="shared" ref="CE276" si="4198">W276/W281</f>
        <v>1.1284216656959813E-3</v>
      </c>
      <c r="CF276" s="123">
        <f t="shared" ref="CF276" si="4199">X276/X281</f>
        <v>3.9769144963383287E-3</v>
      </c>
      <c r="CG276" s="124">
        <f t="shared" ref="CG276" si="4200">Y276/Y281</f>
        <v>1.2224938875305623E-3</v>
      </c>
      <c r="CH276" s="125">
        <f t="shared" ref="CH276" si="4201">Z276/Z281</f>
        <v>1.4444748835703435E-3</v>
      </c>
      <c r="CI276" s="123">
        <f t="shared" ref="CI276" si="4202">AA276/AA281</f>
        <v>1.9517303755890894E-3</v>
      </c>
      <c r="CJ276" s="129">
        <f t="shared" ref="CJ276" si="4203">AB276/AB281</f>
        <v>5.360199011305725E-3</v>
      </c>
      <c r="CK276" s="130">
        <f t="shared" ref="CK276" si="4204">AC276/AC281</f>
        <v>8.95860594261641E-3</v>
      </c>
    </row>
    <row r="277" spans="1:89" x14ac:dyDescent="0.2">
      <c r="A277" s="139" t="s">
        <v>36</v>
      </c>
      <c r="B277" s="181"/>
      <c r="C277" s="175"/>
      <c r="D277" s="176"/>
      <c r="E277" s="177"/>
      <c r="F277" s="174"/>
      <c r="G277" s="178"/>
      <c r="H277" s="176"/>
      <c r="I277" s="177"/>
      <c r="J277" s="174"/>
      <c r="K277" s="178"/>
      <c r="L277" s="176"/>
      <c r="M277" s="174"/>
      <c r="N277" s="179"/>
      <c r="O277" s="182"/>
      <c r="P277" s="174"/>
      <c r="Q277" s="178"/>
      <c r="R277" s="176"/>
      <c r="S277" s="177"/>
      <c r="T277" s="174"/>
      <c r="U277" s="178"/>
      <c r="V277" s="176"/>
      <c r="W277" s="177"/>
      <c r="X277" s="174"/>
      <c r="Y277" s="178"/>
      <c r="Z277" s="176"/>
      <c r="AA277" s="174"/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26996</v>
      </c>
      <c r="C281" s="1">
        <f t="shared" ref="C281" si="4316">SUM(C258:C280)</f>
        <v>26407</v>
      </c>
      <c r="D281" s="14">
        <f t="shared" ref="D281" si="4317">SUM(D258:D280)</f>
        <v>12621</v>
      </c>
      <c r="E281" s="1">
        <f t="shared" ref="E281" si="4318">SUM(E258:E280)</f>
        <v>12396</v>
      </c>
      <c r="F281" s="14">
        <f t="shared" ref="F281" si="4319">SUM(F258:F280)</f>
        <v>27662</v>
      </c>
      <c r="G281" s="1">
        <f t="shared" ref="G281" si="4320">SUM(G258:G280)</f>
        <v>23938</v>
      </c>
      <c r="H281" s="14">
        <f t="shared" ref="H281" si="4321">SUM(H258:H280)</f>
        <v>39116</v>
      </c>
      <c r="I281" s="1">
        <f t="shared" ref="I281" si="4322">SUM(I258:I280)</f>
        <v>42071</v>
      </c>
      <c r="J281" s="14">
        <f t="shared" ref="J281" si="4323">SUM(J258:J280)</f>
        <v>6025</v>
      </c>
      <c r="K281" s="1">
        <f t="shared" ref="K281" si="4324">SUM(K258:K280)</f>
        <v>6715</v>
      </c>
      <c r="L281" s="14">
        <f t="shared" ref="L281" si="4325">SUM(L258:L280)</f>
        <v>23082</v>
      </c>
      <c r="M281" s="1">
        <f t="shared" ref="M281" si="4326">SUM(M258:M280)</f>
        <v>23223</v>
      </c>
      <c r="N281" s="14">
        <f t="shared" ref="N281" si="4327">SUM(N258:N280)</f>
        <v>40481</v>
      </c>
      <c r="O281" s="1">
        <f t="shared" ref="O281" si="4328">SUM(O258:O280)</f>
        <v>40463</v>
      </c>
      <c r="P281" s="14">
        <f t="shared" ref="P281" si="4329">SUM(P258:P280)</f>
        <v>21475</v>
      </c>
      <c r="Q281" s="1">
        <f t="shared" ref="Q281" si="4330">SUM(Q258:Q280)</f>
        <v>21553</v>
      </c>
      <c r="R281" s="14">
        <f t="shared" ref="R281" si="4331">SUM(R258:R280)</f>
        <v>24591</v>
      </c>
      <c r="S281" s="1">
        <f t="shared" ref="S281" si="4332">SUM(S258:S280)</f>
        <v>25916</v>
      </c>
      <c r="T281" s="14">
        <f t="shared" ref="T281" si="4333">SUM(T258:T280)</f>
        <v>7552</v>
      </c>
      <c r="U281" s="1">
        <f t="shared" ref="U281" si="4334">SUM(U258:U280)</f>
        <v>8074</v>
      </c>
      <c r="V281" s="14">
        <f t="shared" ref="V281" si="4335">SUM(V258:V280)</f>
        <v>23981</v>
      </c>
      <c r="W281" s="1">
        <f t="shared" ref="W281" si="4336">SUM(W258:W280)</f>
        <v>27472</v>
      </c>
      <c r="X281" s="14">
        <f t="shared" ref="X281" si="4337">SUM(X258:X280)</f>
        <v>20619</v>
      </c>
      <c r="Y281" s="1">
        <f t="shared" ref="Y281" si="4338">SUM(Y258:Y280)</f>
        <v>13088</v>
      </c>
      <c r="Z281" s="14">
        <f t="shared" ref="Z281" si="4339">SUM(Z258:Z280)</f>
        <v>40153</v>
      </c>
      <c r="AA281" s="1">
        <f t="shared" ref="AA281" si="4340">SUM(AA258:AA280)</f>
        <v>42014</v>
      </c>
      <c r="AB281" s="153">
        <f t="shared" ref="AB281:AC281" si="4341">SUM(AB257:AB280)</f>
        <v>314354</v>
      </c>
      <c r="AC281" s="154">
        <f t="shared" si="4341"/>
        <v>313330</v>
      </c>
      <c r="BI281" s="221" t="s">
        <v>13</v>
      </c>
      <c r="BJ281" s="147">
        <f>SUM(BJ257:BJ280)</f>
        <v>1</v>
      </c>
      <c r="BK281" s="148">
        <f t="shared" ref="BK281:CK281" si="4342">SUM(BK257:BK280)</f>
        <v>0.99999999999999989</v>
      </c>
      <c r="BL281" s="147">
        <f t="shared" si="4342"/>
        <v>1</v>
      </c>
      <c r="BM281" s="148">
        <f t="shared" si="4342"/>
        <v>1</v>
      </c>
      <c r="BN281" s="147">
        <f t="shared" si="4342"/>
        <v>1</v>
      </c>
      <c r="BO281" s="148">
        <f t="shared" si="4342"/>
        <v>1</v>
      </c>
      <c r="BP281" s="147">
        <f t="shared" si="4342"/>
        <v>0.99999999999999989</v>
      </c>
      <c r="BQ281" s="148">
        <f t="shared" si="4342"/>
        <v>1</v>
      </c>
      <c r="BR281" s="147">
        <f t="shared" si="4342"/>
        <v>1</v>
      </c>
      <c r="BS281" s="148">
        <f t="shared" si="4342"/>
        <v>1</v>
      </c>
      <c r="BT281" s="147">
        <f t="shared" si="4342"/>
        <v>1</v>
      </c>
      <c r="BU281" s="148">
        <f t="shared" si="4342"/>
        <v>0.99999999999999978</v>
      </c>
      <c r="BV281" s="147">
        <f t="shared" si="4342"/>
        <v>0.99999999999999989</v>
      </c>
      <c r="BW281" s="148">
        <f t="shared" si="4342"/>
        <v>1</v>
      </c>
      <c r="BX281" s="147">
        <f t="shared" si="4342"/>
        <v>0.99999999999999989</v>
      </c>
      <c r="BY281" s="148">
        <f t="shared" si="4342"/>
        <v>1</v>
      </c>
      <c r="BZ281" s="147">
        <f t="shared" si="4342"/>
        <v>1</v>
      </c>
      <c r="CA281" s="148">
        <f t="shared" si="4342"/>
        <v>1</v>
      </c>
      <c r="CB281" s="147">
        <f t="shared" si="4342"/>
        <v>1</v>
      </c>
      <c r="CC281" s="148">
        <f t="shared" si="4342"/>
        <v>0.99999999999999978</v>
      </c>
      <c r="CD281" s="147">
        <f t="shared" si="4342"/>
        <v>1</v>
      </c>
      <c r="CE281" s="148">
        <f t="shared" si="4342"/>
        <v>0.99999999999999989</v>
      </c>
      <c r="CF281" s="147">
        <f t="shared" si="4342"/>
        <v>1</v>
      </c>
      <c r="CG281" s="148">
        <f t="shared" si="4342"/>
        <v>1</v>
      </c>
      <c r="CH281" s="147">
        <f t="shared" si="4342"/>
        <v>1</v>
      </c>
      <c r="CI281" s="148">
        <f t="shared" si="4342"/>
        <v>1</v>
      </c>
      <c r="CJ281" s="147">
        <f t="shared" si="4342"/>
        <v>0.99999999999999978</v>
      </c>
      <c r="CK281" s="148">
        <f t="shared" si="4342"/>
        <v>1</v>
      </c>
    </row>
    <row r="282" spans="1:89" ht="13.5" thickTop="1" x14ac:dyDescent="0.2">
      <c r="A282" s="165"/>
    </row>
    <row r="284" spans="1:89" x14ac:dyDescent="0.2">
      <c r="A284" s="278">
        <f>+A253+1</f>
        <v>44783</v>
      </c>
      <c r="B284" s="278"/>
      <c r="C284" s="278"/>
      <c r="D284" s="278"/>
      <c r="BI284" s="277">
        <f>+BI253+1</f>
        <v>44783</v>
      </c>
      <c r="BJ284" s="277"/>
      <c r="BK284" s="277"/>
      <c r="BL284" s="277"/>
    </row>
    <row r="285" spans="1:89" ht="13.5" thickBot="1" x14ac:dyDescent="0.25">
      <c r="AE285" t="s">
        <v>84</v>
      </c>
    </row>
    <row r="286" spans="1:89" ht="14.25" thickTop="1" thickBot="1" x14ac:dyDescent="0.25">
      <c r="A286" s="275" t="s">
        <v>0</v>
      </c>
      <c r="B286" s="269" t="s">
        <v>1</v>
      </c>
      <c r="C286" s="270"/>
      <c r="D286" s="269" t="s">
        <v>2</v>
      </c>
      <c r="E286" s="270"/>
      <c r="F286" s="269" t="s">
        <v>3</v>
      </c>
      <c r="G286" s="270"/>
      <c r="H286" s="269" t="s">
        <v>4</v>
      </c>
      <c r="I286" s="270"/>
      <c r="J286" s="269" t="s">
        <v>5</v>
      </c>
      <c r="K286" s="270"/>
      <c r="L286" s="269" t="s">
        <v>6</v>
      </c>
      <c r="M286" s="270"/>
      <c r="N286" s="269" t="s">
        <v>7</v>
      </c>
      <c r="O286" s="270"/>
      <c r="P286" s="269" t="s">
        <v>8</v>
      </c>
      <c r="Q286" s="270"/>
      <c r="R286" s="269" t="s">
        <v>9</v>
      </c>
      <c r="S286" s="270"/>
      <c r="T286" s="269" t="s">
        <v>10</v>
      </c>
      <c r="U286" s="270"/>
      <c r="V286" s="269" t="s">
        <v>11</v>
      </c>
      <c r="W286" s="270"/>
      <c r="X286" s="269" t="s">
        <v>12</v>
      </c>
      <c r="Y286" s="270"/>
      <c r="Z286" s="271" t="s">
        <v>40</v>
      </c>
      <c r="AA286" s="272"/>
      <c r="AB286" s="273" t="s">
        <v>41</v>
      </c>
      <c r="AC286" s="274"/>
      <c r="AE286" s="275" t="s">
        <v>0</v>
      </c>
      <c r="AF286" s="269" t="s">
        <v>1</v>
      </c>
      <c r="AG286" s="270"/>
      <c r="AH286" s="269" t="s">
        <v>2</v>
      </c>
      <c r="AI286" s="270"/>
      <c r="AJ286" s="269" t="s">
        <v>3</v>
      </c>
      <c r="AK286" s="270"/>
      <c r="AL286" s="269" t="s">
        <v>4</v>
      </c>
      <c r="AM286" s="270"/>
      <c r="AN286" s="269" t="s">
        <v>5</v>
      </c>
      <c r="AO286" s="270"/>
      <c r="AP286" s="269" t="s">
        <v>6</v>
      </c>
      <c r="AQ286" s="270"/>
      <c r="AR286" s="269" t="s">
        <v>7</v>
      </c>
      <c r="AS286" s="270"/>
      <c r="AT286" s="269" t="s">
        <v>8</v>
      </c>
      <c r="AU286" s="270"/>
      <c r="AV286" s="269" t="s">
        <v>9</v>
      </c>
      <c r="AW286" s="270"/>
      <c r="AX286" s="269" t="s">
        <v>10</v>
      </c>
      <c r="AY286" s="270"/>
      <c r="AZ286" s="269" t="s">
        <v>11</v>
      </c>
      <c r="BA286" s="270"/>
      <c r="BB286" s="269" t="s">
        <v>12</v>
      </c>
      <c r="BC286" s="270"/>
      <c r="BD286" s="271" t="s">
        <v>40</v>
      </c>
      <c r="BE286" s="272"/>
      <c r="BF286" s="273" t="s">
        <v>41</v>
      </c>
      <c r="BG286" s="274"/>
      <c r="BI286" s="275" t="s">
        <v>0</v>
      </c>
      <c r="BJ286" s="269" t="s">
        <v>1</v>
      </c>
      <c r="BK286" s="270"/>
      <c r="BL286" s="269" t="s">
        <v>2</v>
      </c>
      <c r="BM286" s="270"/>
      <c r="BN286" s="269" t="s">
        <v>3</v>
      </c>
      <c r="BO286" s="270"/>
      <c r="BP286" s="269" t="s">
        <v>4</v>
      </c>
      <c r="BQ286" s="270"/>
      <c r="BR286" s="269" t="s">
        <v>5</v>
      </c>
      <c r="BS286" s="270"/>
      <c r="BT286" s="269" t="s">
        <v>6</v>
      </c>
      <c r="BU286" s="270"/>
      <c r="BV286" s="269" t="s">
        <v>7</v>
      </c>
      <c r="BW286" s="270"/>
      <c r="BX286" s="269" t="s">
        <v>8</v>
      </c>
      <c r="BY286" s="270"/>
      <c r="BZ286" s="269" t="s">
        <v>9</v>
      </c>
      <c r="CA286" s="270"/>
      <c r="CB286" s="269" t="s">
        <v>10</v>
      </c>
      <c r="CC286" s="270"/>
      <c r="CD286" s="269" t="s">
        <v>11</v>
      </c>
      <c r="CE286" s="270"/>
      <c r="CF286" s="269" t="s">
        <v>12</v>
      </c>
      <c r="CG286" s="270"/>
      <c r="CH286" s="271" t="s">
        <v>40</v>
      </c>
      <c r="CI286" s="272"/>
      <c r="CJ286" s="269" t="s">
        <v>41</v>
      </c>
      <c r="CK286" s="270"/>
    </row>
    <row r="287" spans="1:89" ht="15" thickTop="1" thickBot="1" x14ac:dyDescent="0.3">
      <c r="A287" s="276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76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76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3159</v>
      </c>
      <c r="AG288" s="164">
        <f t="shared" ref="AG288:AV289" si="4343">SUMIF($A$9:$A$32,$AE288,C$288:C$311)</f>
        <v>1051</v>
      </c>
      <c r="AH288" s="121">
        <f t="shared" si="4343"/>
        <v>1166</v>
      </c>
      <c r="AI288" s="159">
        <f t="shared" si="4343"/>
        <v>1045</v>
      </c>
      <c r="AJ288" s="120">
        <f t="shared" si="4343"/>
        <v>3134</v>
      </c>
      <c r="AK288" s="122">
        <f t="shared" si="4343"/>
        <v>1406</v>
      </c>
      <c r="AL288" s="121">
        <f t="shared" si="4343"/>
        <v>3917</v>
      </c>
      <c r="AM288" s="159">
        <f t="shared" si="4343"/>
        <v>2446</v>
      </c>
      <c r="AN288" s="120">
        <f t="shared" si="4343"/>
        <v>227</v>
      </c>
      <c r="AO288" s="122">
        <f t="shared" si="4343"/>
        <v>1044</v>
      </c>
      <c r="AP288" s="121">
        <f t="shared" si="4343"/>
        <v>1023</v>
      </c>
      <c r="AQ288" s="120">
        <f t="shared" si="4343"/>
        <v>3314</v>
      </c>
      <c r="AR288" s="158">
        <f t="shared" si="4343"/>
        <v>2962</v>
      </c>
      <c r="AS288" s="160">
        <f t="shared" si="4343"/>
        <v>4381</v>
      </c>
      <c r="AT288" s="120">
        <f t="shared" si="4343"/>
        <v>2082</v>
      </c>
      <c r="AU288" s="122">
        <f t="shared" si="4343"/>
        <v>2035</v>
      </c>
      <c r="AV288" s="121">
        <f t="shared" si="4343"/>
        <v>2568</v>
      </c>
      <c r="AW288" s="159">
        <f t="shared" ref="AW288:BE289" si="4344">SUMIF($A$9:$A$32,$AE288,S$288:S$311)</f>
        <v>1905</v>
      </c>
      <c r="AX288" s="120">
        <f t="shared" si="4344"/>
        <v>360</v>
      </c>
      <c r="AY288" s="122">
        <f t="shared" si="4344"/>
        <v>1496</v>
      </c>
      <c r="AZ288" s="121">
        <f t="shared" si="4344"/>
        <v>1155</v>
      </c>
      <c r="BA288" s="159">
        <f t="shared" si="4344"/>
        <v>3072</v>
      </c>
      <c r="BB288" s="120">
        <f t="shared" si="4344"/>
        <v>1877</v>
      </c>
      <c r="BC288" s="122">
        <f t="shared" si="4344"/>
        <v>1749</v>
      </c>
      <c r="BD288" s="21">
        <f t="shared" si="4344"/>
        <v>3815</v>
      </c>
      <c r="BE288" s="163">
        <f t="shared" si="4344"/>
        <v>2611</v>
      </c>
      <c r="BF288" s="149">
        <f>AF288+AH288+AJ288+AL288+AN288+AP288+AR288+AT288+AV288+AX288+AZ288+BB288+BD288</f>
        <v>27445</v>
      </c>
      <c r="BG288" s="150">
        <f>AG288+AI288+AK288+AM288+AO288+AQ288+AS288+AU288+AW288+AY288+BA288+BC288+BE288</f>
        <v>27555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326</v>
      </c>
      <c r="C289" s="168">
        <v>0</v>
      </c>
      <c r="D289" s="169">
        <v>216</v>
      </c>
      <c r="E289" s="170">
        <v>1</v>
      </c>
      <c r="F289" s="167">
        <v>554</v>
      </c>
      <c r="G289" s="171">
        <v>6</v>
      </c>
      <c r="H289" s="169">
        <v>412</v>
      </c>
      <c r="I289" s="170">
        <v>47</v>
      </c>
      <c r="J289" s="167">
        <v>7</v>
      </c>
      <c r="K289" s="171">
        <v>14</v>
      </c>
      <c r="L289" s="169">
        <v>60</v>
      </c>
      <c r="M289" s="167">
        <v>65</v>
      </c>
      <c r="N289" s="172">
        <v>180</v>
      </c>
      <c r="O289" s="173">
        <v>149</v>
      </c>
      <c r="P289" s="167">
        <v>82</v>
      </c>
      <c r="Q289" s="171">
        <v>70</v>
      </c>
      <c r="R289" s="169">
        <v>32</v>
      </c>
      <c r="S289" s="170">
        <v>78</v>
      </c>
      <c r="T289" s="167">
        <v>2</v>
      </c>
      <c r="U289" s="171">
        <v>30</v>
      </c>
      <c r="V289" s="169">
        <v>18</v>
      </c>
      <c r="W289" s="170">
        <v>94</v>
      </c>
      <c r="X289" s="167">
        <v>1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1890</v>
      </c>
      <c r="AC289" s="150">
        <f t="shared" ref="AC289:AC308" si="4373">C289+E289+G289+I289+K289+M289+O289+Q289+S289+U289+W289+Y289+AA289</f>
        <v>554</v>
      </c>
      <c r="AE289" s="226" t="str">
        <f>$AE$10</f>
        <v>08:00 - 08:59</v>
      </c>
      <c r="AF289" s="120">
        <f>SUMIF($A$9:$A$32,$AE289,B$288:B$311)</f>
        <v>2689</v>
      </c>
      <c r="AG289" s="168">
        <f t="shared" si="4343"/>
        <v>1092</v>
      </c>
      <c r="AH289" s="169">
        <f t="shared" si="4343"/>
        <v>1019</v>
      </c>
      <c r="AI289" s="170">
        <f t="shared" si="4343"/>
        <v>869</v>
      </c>
      <c r="AJ289" s="167">
        <f t="shared" si="4343"/>
        <v>2366</v>
      </c>
      <c r="AK289" s="171">
        <f t="shared" si="4343"/>
        <v>1102</v>
      </c>
      <c r="AL289" s="169">
        <f t="shared" si="4343"/>
        <v>3023</v>
      </c>
      <c r="AM289" s="170">
        <f t="shared" si="4343"/>
        <v>2138</v>
      </c>
      <c r="AN289" s="167">
        <f t="shared" si="4343"/>
        <v>232</v>
      </c>
      <c r="AO289" s="171">
        <f t="shared" si="4343"/>
        <v>845</v>
      </c>
      <c r="AP289" s="169">
        <f t="shared" si="4343"/>
        <v>945</v>
      </c>
      <c r="AQ289" s="167">
        <f t="shared" si="4343"/>
        <v>3158</v>
      </c>
      <c r="AR289" s="172">
        <f t="shared" si="4343"/>
        <v>2287</v>
      </c>
      <c r="AS289" s="173">
        <f t="shared" si="4343"/>
        <v>3727</v>
      </c>
      <c r="AT289" s="167">
        <f t="shared" si="4343"/>
        <v>1666</v>
      </c>
      <c r="AU289" s="171">
        <f t="shared" si="4343"/>
        <v>1718</v>
      </c>
      <c r="AV289" s="169">
        <f t="shared" si="4343"/>
        <v>2027</v>
      </c>
      <c r="AW289" s="170">
        <f t="shared" si="4344"/>
        <v>1633</v>
      </c>
      <c r="AX289" s="167">
        <f t="shared" si="4344"/>
        <v>261</v>
      </c>
      <c r="AY289" s="171">
        <f t="shared" si="4344"/>
        <v>1075</v>
      </c>
      <c r="AZ289" s="169">
        <f t="shared" si="4344"/>
        <v>802</v>
      </c>
      <c r="BA289" s="170">
        <f t="shared" si="4344"/>
        <v>2222</v>
      </c>
      <c r="BB289" s="167">
        <f t="shared" si="4344"/>
        <v>1498</v>
      </c>
      <c r="BC289" s="171">
        <f t="shared" si="4344"/>
        <v>1511</v>
      </c>
      <c r="BD289" s="169">
        <f t="shared" si="4344"/>
        <v>3035</v>
      </c>
      <c r="BE289" s="167">
        <f t="shared" si="4344"/>
        <v>2211</v>
      </c>
      <c r="BF289" s="151">
        <f>SUM(AF289,AH289,AJ289,AL289,AN289,AP289,AR289,AT289,AV289,AX289,AZ289,BB289,BD289)</f>
        <v>21850</v>
      </c>
      <c r="BG289" s="152">
        <f>SUM(AG289,AI289,AK289,AM289,AO289,AQ289,AS289,AU289,AW289,AY289,BA289,BC289,BE289)</f>
        <v>23301</v>
      </c>
      <c r="BI289" s="131" t="s">
        <v>17</v>
      </c>
      <c r="BJ289" s="123">
        <f>B289/B312</f>
        <v>1.1958475477788782E-2</v>
      </c>
      <c r="BK289" s="124">
        <f t="shared" ref="BK289" si="4374">C289/C312</f>
        <v>0</v>
      </c>
      <c r="BL289" s="125">
        <f t="shared" ref="BL289" si="4375">D289/D312</f>
        <v>1.691596836087399E-2</v>
      </c>
      <c r="BM289" s="126">
        <f t="shared" ref="BM289" si="4376">E289/E312</f>
        <v>7.7369439071566727E-5</v>
      </c>
      <c r="BN289" s="123">
        <f t="shared" ref="BN289" si="4377">F289/F312</f>
        <v>2.0228575601562784E-2</v>
      </c>
      <c r="BO289" s="124">
        <f t="shared" ref="BO289" si="4378">G289/G312</f>
        <v>2.4474811339995922E-4</v>
      </c>
      <c r="BP289" s="125">
        <f t="shared" ref="BP289" si="4379">H289/H312</f>
        <v>1.0400626057102466E-2</v>
      </c>
      <c r="BQ289" s="126">
        <f t="shared" ref="BQ289" si="4380">I289/I312</f>
        <v>1.0774626899887668E-3</v>
      </c>
      <c r="BR289" s="123">
        <f t="shared" ref="BR289" si="4381">J289/J312</f>
        <v>1.1279407025459234E-3</v>
      </c>
      <c r="BS289" s="124">
        <f t="shared" ref="BS289" si="4382">K289/K312</f>
        <v>2.0515826494724504E-3</v>
      </c>
      <c r="BT289" s="125">
        <f t="shared" ref="BT289" si="4383">L289/L312</f>
        <v>2.524827470122875E-3</v>
      </c>
      <c r="BU289" s="123">
        <f t="shared" ref="BU289" si="4384">M289/M312</f>
        <v>2.7600849256900211E-3</v>
      </c>
      <c r="BV289" s="127">
        <f t="shared" ref="BV289" si="4385">N289/N312</f>
        <v>4.3518205115806782E-3</v>
      </c>
      <c r="BW289" s="128">
        <f t="shared" ref="BW289" si="4386">O289/O312</f>
        <v>3.6531247701473511E-3</v>
      </c>
      <c r="BX289" s="123">
        <f t="shared" ref="BX289" si="4387">P289/P312</f>
        <v>3.6537004856748208E-3</v>
      </c>
      <c r="BY289" s="124">
        <f t="shared" ref="BY289" si="4388">Q289/Q312</f>
        <v>3.1909559192232302E-3</v>
      </c>
      <c r="BZ289" s="125">
        <f t="shared" ref="BZ289" si="4389">R289/R312</f>
        <v>1.2416094362317153E-3</v>
      </c>
      <c r="CA289" s="126">
        <f t="shared" ref="CA289" si="4390">S289/S312</f>
        <v>2.9565612917898565E-3</v>
      </c>
      <c r="CB289" s="123">
        <f t="shared" ref="CB289" si="4391">T289/T312</f>
        <v>2.6357406431207171E-4</v>
      </c>
      <c r="CC289" s="124">
        <f t="shared" ref="CC289" si="4392">U289/U312</f>
        <v>3.7565740045078888E-3</v>
      </c>
      <c r="CD289" s="125">
        <f t="shared" ref="CD289" si="4393">V289/V312</f>
        <v>7.1758890129166003E-4</v>
      </c>
      <c r="CE289" s="126">
        <f t="shared" ref="CE289" si="4394">W289/W312</f>
        <v>3.3666415959313777E-3</v>
      </c>
      <c r="CF289" s="123">
        <f t="shared" ref="CF289" si="4395">X289/X312</f>
        <v>4.7413588734531315E-5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5.8780719923864971E-3</v>
      </c>
      <c r="CK289" s="130">
        <f t="shared" ref="CK289" si="4400">AC289/AC312</f>
        <v>1.7294286954051515E-3</v>
      </c>
    </row>
    <row r="290" spans="1:89" ht="13.5" thickBot="1" x14ac:dyDescent="0.25">
      <c r="A290" s="139" t="s">
        <v>18</v>
      </c>
      <c r="B290" s="174">
        <v>1587</v>
      </c>
      <c r="C290" s="175">
        <v>243</v>
      </c>
      <c r="D290" s="176">
        <v>869</v>
      </c>
      <c r="E290" s="177">
        <v>247</v>
      </c>
      <c r="F290" s="174">
        <v>2384</v>
      </c>
      <c r="G290" s="178">
        <v>395</v>
      </c>
      <c r="H290" s="176">
        <v>2085</v>
      </c>
      <c r="I290" s="177">
        <v>851</v>
      </c>
      <c r="J290" s="174">
        <v>69</v>
      </c>
      <c r="K290" s="178">
        <v>318</v>
      </c>
      <c r="L290" s="176">
        <v>622</v>
      </c>
      <c r="M290" s="174">
        <v>993</v>
      </c>
      <c r="N290" s="179">
        <v>1557</v>
      </c>
      <c r="O290" s="180">
        <v>1831</v>
      </c>
      <c r="P290" s="174">
        <v>852</v>
      </c>
      <c r="Q290" s="178">
        <v>872</v>
      </c>
      <c r="R290" s="176">
        <v>903</v>
      </c>
      <c r="S290" s="177">
        <v>923</v>
      </c>
      <c r="T290" s="174">
        <v>161</v>
      </c>
      <c r="U290" s="178">
        <v>487</v>
      </c>
      <c r="V290" s="176">
        <v>709</v>
      </c>
      <c r="W290" s="177">
        <v>1226</v>
      </c>
      <c r="X290" s="174">
        <v>799</v>
      </c>
      <c r="Y290" s="178">
        <v>666</v>
      </c>
      <c r="Z290" s="176">
        <v>1721</v>
      </c>
      <c r="AA290" s="174">
        <v>1163</v>
      </c>
      <c r="AB290" s="149">
        <f t="shared" si="4372"/>
        <v>14318</v>
      </c>
      <c r="AC290" s="150">
        <f t="shared" si="4373"/>
        <v>10215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5.8215032463959503E-2</v>
      </c>
      <c r="BK290" s="124">
        <f t="shared" ref="BK290" si="4401">C290/C312</f>
        <v>8.9730807577268201E-3</v>
      </c>
      <c r="BL290" s="125">
        <f t="shared" ref="BL290" si="4402">D290/D312</f>
        <v>6.8055446785182869E-2</v>
      </c>
      <c r="BM290" s="126">
        <f t="shared" ref="BM290" si="4403">E290/E312</f>
        <v>1.9110251450676984E-2</v>
      </c>
      <c r="BN290" s="123">
        <f t="shared" ref="BN290" si="4404">F290/F312</f>
        <v>8.704859970058787E-2</v>
      </c>
      <c r="BO290" s="124">
        <f t="shared" ref="BO290" si="4405">G290/G312</f>
        <v>1.611258413216398E-2</v>
      </c>
      <c r="BP290" s="125">
        <f t="shared" ref="BP290" si="4406">H290/H312</f>
        <v>5.2634236235579231E-2</v>
      </c>
      <c r="BQ290" s="126">
        <f t="shared" ref="BQ290" si="4407">I290/I312</f>
        <v>1.950895211022214E-2</v>
      </c>
      <c r="BR290" s="123">
        <f t="shared" ref="BR290" si="4408">J290/J312</f>
        <v>1.1118272639381244E-2</v>
      </c>
      <c r="BS290" s="124">
        <f t="shared" ref="BS290" si="4409">K290/K312</f>
        <v>4.6600234466588508E-2</v>
      </c>
      <c r="BT290" s="125">
        <f t="shared" ref="BT290" si="4410">L290/L312</f>
        <v>2.6174044773607137E-2</v>
      </c>
      <c r="BU290" s="123">
        <f t="shared" ref="BU290" si="4411">M290/M312</f>
        <v>4.2165605095541403E-2</v>
      </c>
      <c r="BV290" s="127">
        <f t="shared" ref="BV290" si="4412">N290/N312</f>
        <v>3.7643247425172867E-2</v>
      </c>
      <c r="BW290" s="128">
        <f t="shared" ref="BW290" si="4413">O290/O312</f>
        <v>4.4891754725770464E-2</v>
      </c>
      <c r="BX290" s="123">
        <f t="shared" ref="BX290" si="4414">P290/P312</f>
        <v>3.7962839192621306E-2</v>
      </c>
      <c r="BY290" s="124">
        <f t="shared" ref="BY290" si="4415">Q290/Q312</f>
        <v>3.9750193736609381E-2</v>
      </c>
      <c r="BZ290" s="125">
        <f t="shared" ref="BZ290" si="4416">R290/R312</f>
        <v>3.5036666278663718E-2</v>
      </c>
      <c r="CA290" s="126">
        <f t="shared" ref="CA290" si="4417">S290/S312</f>
        <v>3.4985975286179971E-2</v>
      </c>
      <c r="CB290" s="123">
        <f t="shared" ref="CB290" si="4418">T290/T312</f>
        <v>2.1217712177121772E-2</v>
      </c>
      <c r="CC290" s="124">
        <f t="shared" ref="CC290" si="4419">U290/U312</f>
        <v>6.0981718006511393E-2</v>
      </c>
      <c r="CD290" s="125">
        <f t="shared" ref="CD290" si="4420">V290/V312</f>
        <v>2.8265029500877052E-2</v>
      </c>
      <c r="CE290" s="126">
        <f t="shared" ref="CE290" si="4421">W290/W312</f>
        <v>4.3909602091615631E-2</v>
      </c>
      <c r="CF290" s="123">
        <f t="shared" ref="CF290" si="4422">X290/X312</f>
        <v>3.788345739889052E-2</v>
      </c>
      <c r="CG290" s="124">
        <f t="shared" ref="CG290" si="4423">Y290/Y312</f>
        <v>5.1420630018529957E-2</v>
      </c>
      <c r="CH290" s="125">
        <f t="shared" ref="CH290" si="4424">Z290/Z312</f>
        <v>4.1778943024300248E-2</v>
      </c>
      <c r="CI290" s="123">
        <f t="shared" ref="CI290" si="4425">AA290/AA312</f>
        <v>2.6518606348048156E-2</v>
      </c>
      <c r="CJ290" s="129">
        <f t="shared" ref="CJ290" si="4426">AB290/AB312</f>
        <v>4.4530282956079296E-2</v>
      </c>
      <c r="CK290" s="130">
        <f t="shared" ref="CK290" si="4427">AC290/AC312</f>
        <v>3.1888292641811596E-2</v>
      </c>
    </row>
    <row r="291" spans="1:89" ht="14.25" thickTop="1" thickBot="1" x14ac:dyDescent="0.25">
      <c r="A291" s="131" t="s">
        <v>19</v>
      </c>
      <c r="B291" s="167">
        <v>2887</v>
      </c>
      <c r="C291" s="168">
        <v>1171</v>
      </c>
      <c r="D291" s="169">
        <v>1167</v>
      </c>
      <c r="E291" s="170">
        <v>798</v>
      </c>
      <c r="F291" s="167">
        <v>2942</v>
      </c>
      <c r="G291" s="171">
        <v>1415</v>
      </c>
      <c r="H291" s="169">
        <v>3178</v>
      </c>
      <c r="I291" s="170">
        <v>1931</v>
      </c>
      <c r="J291" s="167">
        <v>193</v>
      </c>
      <c r="K291" s="171">
        <v>708</v>
      </c>
      <c r="L291" s="169">
        <v>1142</v>
      </c>
      <c r="M291" s="167">
        <v>2269</v>
      </c>
      <c r="N291" s="172">
        <v>2933</v>
      </c>
      <c r="O291" s="173">
        <v>3362</v>
      </c>
      <c r="P291" s="167">
        <v>1897</v>
      </c>
      <c r="Q291" s="171">
        <v>1854</v>
      </c>
      <c r="R291" s="169">
        <v>1964</v>
      </c>
      <c r="S291" s="170">
        <v>1764</v>
      </c>
      <c r="T291" s="167">
        <v>277</v>
      </c>
      <c r="U291" s="171">
        <v>1164</v>
      </c>
      <c r="V291" s="169">
        <v>1300</v>
      </c>
      <c r="W291" s="170">
        <v>2677</v>
      </c>
      <c r="X291" s="167">
        <v>1830</v>
      </c>
      <c r="Y291" s="171">
        <v>1250</v>
      </c>
      <c r="Z291" s="169">
        <v>3208</v>
      </c>
      <c r="AA291" s="167">
        <v>2061</v>
      </c>
      <c r="AB291" s="149">
        <f t="shared" si="4372"/>
        <v>24918</v>
      </c>
      <c r="AC291" s="150">
        <f t="shared" si="4373"/>
        <v>22424</v>
      </c>
      <c r="AE291" s="221" t="s">
        <v>13</v>
      </c>
      <c r="AF291" s="14">
        <f t="shared" ref="AF291:BG291" si="4428">SUM(AF288:AF290)</f>
        <v>5848</v>
      </c>
      <c r="AG291" s="1">
        <f t="shared" si="4428"/>
        <v>2143</v>
      </c>
      <c r="AH291" s="14">
        <f t="shared" si="4428"/>
        <v>2185</v>
      </c>
      <c r="AI291" s="1">
        <f t="shared" si="4428"/>
        <v>1914</v>
      </c>
      <c r="AJ291" s="14">
        <f t="shared" si="4428"/>
        <v>5500</v>
      </c>
      <c r="AK291" s="1">
        <f t="shared" si="4428"/>
        <v>2508</v>
      </c>
      <c r="AL291" s="14">
        <f t="shared" si="4428"/>
        <v>6940</v>
      </c>
      <c r="AM291" s="1">
        <f t="shared" si="4428"/>
        <v>4584</v>
      </c>
      <c r="AN291" s="14">
        <f t="shared" si="4428"/>
        <v>459</v>
      </c>
      <c r="AO291" s="1">
        <f t="shared" si="4428"/>
        <v>1889</v>
      </c>
      <c r="AP291" s="14">
        <f t="shared" si="4428"/>
        <v>1968</v>
      </c>
      <c r="AQ291" s="1">
        <f t="shared" si="4428"/>
        <v>6472</v>
      </c>
      <c r="AR291" s="14">
        <f t="shared" si="4428"/>
        <v>5249</v>
      </c>
      <c r="AS291" s="1">
        <f t="shared" si="4428"/>
        <v>8108</v>
      </c>
      <c r="AT291" s="14">
        <f t="shared" si="4428"/>
        <v>3748</v>
      </c>
      <c r="AU291" s="1">
        <f t="shared" si="4428"/>
        <v>3753</v>
      </c>
      <c r="AV291" s="14">
        <f t="shared" si="4428"/>
        <v>4595</v>
      </c>
      <c r="AW291" s="1">
        <f t="shared" si="4428"/>
        <v>3538</v>
      </c>
      <c r="AX291" s="14">
        <f t="shared" si="4428"/>
        <v>621</v>
      </c>
      <c r="AY291" s="1">
        <f t="shared" si="4428"/>
        <v>2571</v>
      </c>
      <c r="AZ291" s="14">
        <f t="shared" si="4428"/>
        <v>1957</v>
      </c>
      <c r="BA291" s="1">
        <f t="shared" si="4428"/>
        <v>5294</v>
      </c>
      <c r="BB291" s="14">
        <f t="shared" si="4428"/>
        <v>3375</v>
      </c>
      <c r="BC291" s="1">
        <f t="shared" si="4428"/>
        <v>3260</v>
      </c>
      <c r="BD291" s="14">
        <f t="shared" si="4428"/>
        <v>6850</v>
      </c>
      <c r="BE291" s="1">
        <f t="shared" si="4428"/>
        <v>4822</v>
      </c>
      <c r="BF291" s="153">
        <f t="shared" si="4428"/>
        <v>49295</v>
      </c>
      <c r="BG291" s="154">
        <f t="shared" si="4428"/>
        <v>50856</v>
      </c>
      <c r="BI291" s="131" t="s">
        <v>19</v>
      </c>
      <c r="BJ291" s="123">
        <f>B291/B312</f>
        <v>0.10590220461465097</v>
      </c>
      <c r="BK291" s="124">
        <f t="shared" ref="BK291" si="4429">C291/C312</f>
        <v>4.3240648425095084E-2</v>
      </c>
      <c r="BL291" s="125">
        <f t="shared" ref="BL291" si="4430">D291/D312</f>
        <v>9.139321794972198E-2</v>
      </c>
      <c r="BM291" s="126">
        <f t="shared" ref="BM291" si="4431">E291/E312</f>
        <v>6.1740812379110249E-2</v>
      </c>
      <c r="BN291" s="123">
        <f t="shared" ref="BN291" si="4432">F291/F312</f>
        <v>0.10742322999963487</v>
      </c>
      <c r="BO291" s="124">
        <f t="shared" ref="BO291" si="4433">G291/G312</f>
        <v>5.7719763410157048E-2</v>
      </c>
      <c r="BP291" s="125">
        <f t="shared" ref="BP291" si="4434">H291/H312</f>
        <v>8.0226188372503976E-2</v>
      </c>
      <c r="BQ291" s="126">
        <f t="shared" ref="BQ291" si="4435">I291/I312</f>
        <v>4.4267669241878908E-2</v>
      </c>
      <c r="BR291" s="123">
        <f t="shared" ref="BR291" si="4436">J291/J312</f>
        <v>3.1098936513051886E-2</v>
      </c>
      <c r="BS291" s="124">
        <f t="shared" ref="BS291" si="4437">K291/K312</f>
        <v>0.10375146541617819</v>
      </c>
      <c r="BT291" s="125">
        <f t="shared" ref="BT291" si="4438">L291/L312</f>
        <v>4.8055882848005389E-2</v>
      </c>
      <c r="BU291" s="123">
        <f t="shared" ref="BU291" si="4439">M291/M312</f>
        <v>9.6348195329087047E-2</v>
      </c>
      <c r="BV291" s="127">
        <f t="shared" ref="BV291" si="4440">N291/N312</f>
        <v>7.0910497558145158E-2</v>
      </c>
      <c r="BW291" s="128">
        <f t="shared" ref="BW291" si="4441">O291/O312</f>
        <v>8.2428224679432172E-2</v>
      </c>
      <c r="BX291" s="123">
        <f t="shared" ref="BX291" si="4442">P291/P312</f>
        <v>8.4525241723477251E-2</v>
      </c>
      <c r="BY291" s="124">
        <f t="shared" ref="BY291" si="4443">Q291/Q312</f>
        <v>8.4514746774855265E-2</v>
      </c>
      <c r="BZ291" s="125">
        <f t="shared" ref="BZ291" si="4444">R291/R312</f>
        <v>7.6203779148721534E-2</v>
      </c>
      <c r="CA291" s="126">
        <f t="shared" ref="CA291" si="4445">S291/S312</f>
        <v>6.6863770752785989E-2</v>
      </c>
      <c r="CB291" s="123">
        <f t="shared" ref="CB291" si="4446">T291/T312</f>
        <v>3.6505007907221929E-2</v>
      </c>
      <c r="CC291" s="124">
        <f t="shared" ref="CC291" si="4447">U291/U312</f>
        <v>0.14575507137490609</v>
      </c>
      <c r="CD291" s="125">
        <f t="shared" ref="CD291" si="4448">V291/V312</f>
        <v>5.1825865093286558E-2</v>
      </c>
      <c r="CE291" s="126">
        <f t="shared" ref="CE291" si="4449">W291/W312</f>
        <v>9.5877654811790405E-2</v>
      </c>
      <c r="CF291" s="123">
        <f t="shared" ref="CF291" si="4450">X291/X312</f>
        <v>8.6766867384192314E-2</v>
      </c>
      <c r="CG291" s="124">
        <f t="shared" ref="CG291" si="4451">Y291/Y312</f>
        <v>9.6510191476219892E-2</v>
      </c>
      <c r="CH291" s="125">
        <f t="shared" ref="CH291" si="4452">Z291/Z312</f>
        <v>7.7877309251571866E-2</v>
      </c>
      <c r="CI291" s="123">
        <f t="shared" ref="CI291" si="4453">AA291/AA312</f>
        <v>4.6994709959868659E-2</v>
      </c>
      <c r="CJ291" s="129">
        <f t="shared" ref="CJ291" si="4454">AB291/AB312</f>
        <v>7.7497247569463884E-2</v>
      </c>
      <c r="CK291" s="130">
        <f t="shared" ref="CK291" si="4455">AC291/AC312</f>
        <v>7.00012799021031E-2</v>
      </c>
    </row>
    <row r="292" spans="1:89" ht="13.5" thickTop="1" x14ac:dyDescent="0.2">
      <c r="A292" s="139" t="s">
        <v>20</v>
      </c>
      <c r="B292" s="174">
        <v>3159</v>
      </c>
      <c r="C292" s="175">
        <v>1051</v>
      </c>
      <c r="D292" s="176">
        <v>1166</v>
      </c>
      <c r="E292" s="177">
        <v>1045</v>
      </c>
      <c r="F292" s="174">
        <v>3134</v>
      </c>
      <c r="G292" s="178">
        <v>1406</v>
      </c>
      <c r="H292" s="176">
        <v>3917</v>
      </c>
      <c r="I292" s="177">
        <v>2446</v>
      </c>
      <c r="J292" s="174">
        <v>227</v>
      </c>
      <c r="K292" s="178">
        <v>1044</v>
      </c>
      <c r="L292" s="176">
        <v>1023</v>
      </c>
      <c r="M292" s="174">
        <v>3314</v>
      </c>
      <c r="N292" s="179">
        <v>2962</v>
      </c>
      <c r="O292" s="180">
        <v>4381</v>
      </c>
      <c r="P292" s="174">
        <v>2082</v>
      </c>
      <c r="Q292" s="178">
        <v>2035</v>
      </c>
      <c r="R292" s="176">
        <v>2568</v>
      </c>
      <c r="S292" s="177">
        <v>1905</v>
      </c>
      <c r="T292" s="174">
        <v>360</v>
      </c>
      <c r="U292" s="178">
        <v>1496</v>
      </c>
      <c r="V292" s="176">
        <v>1155</v>
      </c>
      <c r="W292" s="177">
        <v>3072</v>
      </c>
      <c r="X292" s="174">
        <v>1877</v>
      </c>
      <c r="Y292" s="178">
        <v>1749</v>
      </c>
      <c r="Z292" s="176">
        <v>3815</v>
      </c>
      <c r="AA292" s="174">
        <v>2611</v>
      </c>
      <c r="AB292" s="149">
        <f t="shared" si="4372"/>
        <v>27445</v>
      </c>
      <c r="AC292" s="150">
        <f t="shared" si="4373"/>
        <v>27555</v>
      </c>
      <c r="BI292" s="139" t="s">
        <v>20</v>
      </c>
      <c r="BJ292" s="123">
        <f>B292/B312</f>
        <v>0.11587982832618025</v>
      </c>
      <c r="BK292" s="124">
        <f t="shared" ref="BK292" si="4456">C292/C312</f>
        <v>3.8809497433625051E-2</v>
      </c>
      <c r="BL292" s="125">
        <f t="shared" ref="BL292" si="4457">D292/D312</f>
        <v>9.1314903281384599E-2</v>
      </c>
      <c r="BM292" s="126">
        <f t="shared" ref="BM292" si="4458">E292/E312</f>
        <v>8.085106382978724E-2</v>
      </c>
      <c r="BN292" s="123">
        <f t="shared" ref="BN292" si="4459">F292/F312</f>
        <v>0.11443385547887684</v>
      </c>
      <c r="BO292" s="124">
        <f t="shared" ref="BO292" si="4460">G292/G312</f>
        <v>5.7352641240057109E-2</v>
      </c>
      <c r="BP292" s="125">
        <f t="shared" ref="BP292" si="4461">H292/H312</f>
        <v>9.8881680256481461E-2</v>
      </c>
      <c r="BQ292" s="126">
        <f t="shared" ref="BQ292" si="4462">I292/I312</f>
        <v>5.6073909355585615E-2</v>
      </c>
      <c r="BR292" s="123">
        <f t="shared" ref="BR292" si="4463">J292/J312</f>
        <v>3.6577505639703516E-2</v>
      </c>
      <c r="BS292" s="124">
        <f t="shared" ref="BS292" si="4464">K292/K312</f>
        <v>0.15298944900351699</v>
      </c>
      <c r="BT292" s="125">
        <f t="shared" ref="BT292" si="4465">L292/L312</f>
        <v>4.304830836559502E-2</v>
      </c>
      <c r="BU292" s="123">
        <f t="shared" ref="BU292" si="4466">M292/M312</f>
        <v>0.14072186836518047</v>
      </c>
      <c r="BV292" s="127">
        <f t="shared" ref="BV292" si="4467">N292/N312</f>
        <v>7.1611624196122048E-2</v>
      </c>
      <c r="BW292" s="128">
        <f t="shared" ref="BW292" si="4468">O292/O312</f>
        <v>0.10741167528869493</v>
      </c>
      <c r="BX292" s="123">
        <f t="shared" ref="BX292" si="4469">P292/P312</f>
        <v>9.2768346477743624E-2</v>
      </c>
      <c r="BY292" s="124">
        <f t="shared" ref="BY292" si="4470">Q292/Q312</f>
        <v>9.2765647080275335E-2</v>
      </c>
      <c r="BZ292" s="125">
        <f t="shared" ref="BZ292" si="4471">R292/R312</f>
        <v>9.963915725759516E-2</v>
      </c>
      <c r="CA292" s="126">
        <f t="shared" ref="CA292" si="4472">S292/S312</f>
        <v>7.2208323857175349E-2</v>
      </c>
      <c r="CB292" s="123">
        <f t="shared" ref="CB292" si="4473">T292/T312</f>
        <v>4.7443331576172906E-2</v>
      </c>
      <c r="CC292" s="124">
        <f t="shared" ref="CC292" si="4474">U292/U312</f>
        <v>0.18732782369146006</v>
      </c>
      <c r="CD292" s="125">
        <f t="shared" ref="CD292" si="4475">V292/V312</f>
        <v>4.6045287832881518E-2</v>
      </c>
      <c r="CE292" s="126">
        <f t="shared" ref="CE292" si="4476">W292/W312</f>
        <v>0.11002471258192759</v>
      </c>
      <c r="CF292" s="123">
        <f t="shared" ref="CF292" si="4477">X292/X312</f>
        <v>8.8995306054715284E-2</v>
      </c>
      <c r="CG292" s="124">
        <f t="shared" ref="CG292" si="4478">Y292/Y312</f>
        <v>0.13503705991352688</v>
      </c>
      <c r="CH292" s="125">
        <f t="shared" ref="CH292" si="4479">Z292/Z312</f>
        <v>9.2612822566940992E-2</v>
      </c>
      <c r="CI292" s="123">
        <f t="shared" ref="CI292" si="4480">AA292/AA312</f>
        <v>5.9535753374680776E-2</v>
      </c>
      <c r="CJ292" s="129">
        <f t="shared" ref="CJ292" si="4481">AB292/AB312</f>
        <v>8.5356447529654711E-2</v>
      </c>
      <c r="CK292" s="130">
        <f t="shared" ref="CK292" si="4482">AC292/AC312</f>
        <v>8.6018786465503511E-2</v>
      </c>
    </row>
    <row r="293" spans="1:89" ht="13.5" thickBot="1" x14ac:dyDescent="0.25">
      <c r="A293" s="131" t="s">
        <v>21</v>
      </c>
      <c r="B293" s="167">
        <v>2689</v>
      </c>
      <c r="C293" s="168">
        <v>1092</v>
      </c>
      <c r="D293" s="169">
        <v>1019</v>
      </c>
      <c r="E293" s="170">
        <v>869</v>
      </c>
      <c r="F293" s="167">
        <v>2366</v>
      </c>
      <c r="G293" s="171">
        <v>1102</v>
      </c>
      <c r="H293" s="169">
        <v>3023</v>
      </c>
      <c r="I293" s="170">
        <v>2138</v>
      </c>
      <c r="J293" s="167">
        <v>232</v>
      </c>
      <c r="K293" s="171">
        <v>845</v>
      </c>
      <c r="L293" s="169">
        <v>945</v>
      </c>
      <c r="M293" s="167">
        <v>3158</v>
      </c>
      <c r="N293" s="172">
        <v>2287</v>
      </c>
      <c r="O293" s="173">
        <v>3727</v>
      </c>
      <c r="P293" s="167">
        <v>1666</v>
      </c>
      <c r="Q293" s="171">
        <v>1718</v>
      </c>
      <c r="R293" s="169">
        <v>2027</v>
      </c>
      <c r="S293" s="170">
        <v>1633</v>
      </c>
      <c r="T293" s="167">
        <v>261</v>
      </c>
      <c r="U293" s="171">
        <v>1075</v>
      </c>
      <c r="V293" s="169">
        <v>802</v>
      </c>
      <c r="W293" s="170">
        <v>2222</v>
      </c>
      <c r="X293" s="167">
        <v>1498</v>
      </c>
      <c r="Y293" s="171">
        <v>1511</v>
      </c>
      <c r="Z293" s="169">
        <v>3035</v>
      </c>
      <c r="AA293" s="167">
        <v>2211</v>
      </c>
      <c r="AB293" s="149">
        <f t="shared" si="4372"/>
        <v>21850</v>
      </c>
      <c r="AC293" s="150">
        <f t="shared" si="4373"/>
        <v>23301</v>
      </c>
      <c r="AE293" t="s">
        <v>85</v>
      </c>
      <c r="BI293" s="131" t="s">
        <v>21</v>
      </c>
      <c r="BJ293" s="123">
        <f>B293/B312</f>
        <v>9.8639081471699502E-2</v>
      </c>
      <c r="BK293" s="124">
        <f t="shared" ref="BK293" si="4483">C293/C312</f>
        <v>4.0323474022377313E-2</v>
      </c>
      <c r="BL293" s="125">
        <f t="shared" ref="BL293" si="4484">D293/D312</f>
        <v>7.9802647035789806E-2</v>
      </c>
      <c r="BM293" s="126">
        <f t="shared" ref="BM293" si="4485">E293/E312</f>
        <v>6.7234042553191486E-2</v>
      </c>
      <c r="BN293" s="123">
        <f t="shared" ref="BN293" si="4486">F293/F312</f>
        <v>8.639135356190894E-2</v>
      </c>
      <c r="BO293" s="124">
        <f t="shared" ref="BO293" si="4487">G293/G312</f>
        <v>4.4952070161125839E-2</v>
      </c>
      <c r="BP293" s="125">
        <f t="shared" ref="BP293" si="4488">H293/H312</f>
        <v>7.6313331482089214E-2</v>
      </c>
      <c r="BQ293" s="126">
        <f t="shared" ref="BQ293" si="4489">I293/I312</f>
        <v>4.901309002544646E-2</v>
      </c>
      <c r="BR293" s="123">
        <f t="shared" ref="BR293" si="4490">J293/J312</f>
        <v>3.7383177570093455E-2</v>
      </c>
      <c r="BS293" s="124">
        <f t="shared" ref="BS293" si="4491">K293/K312</f>
        <v>0.12382766705744432</v>
      </c>
      <c r="BT293" s="125">
        <f t="shared" ref="BT293" si="4492">L293/L312</f>
        <v>3.9766032654435284E-2</v>
      </c>
      <c r="BU293" s="123">
        <f t="shared" ref="BU293" si="4493">M293/M312</f>
        <v>0.13409766454352443</v>
      </c>
      <c r="BV293" s="127">
        <f t="shared" ref="BV293" si="4494">N293/N312</f>
        <v>5.5292297277694503E-2</v>
      </c>
      <c r="BW293" s="128">
        <f t="shared" ref="BW293" si="4495">O293/O312</f>
        <v>9.1377154485497825E-2</v>
      </c>
      <c r="BX293" s="123">
        <f t="shared" ref="BX293" si="4496">P293/P312</f>
        <v>7.4232500111393304E-2</v>
      </c>
      <c r="BY293" s="124">
        <f t="shared" ref="BY293" si="4497">Q293/Q312</f>
        <v>7.8315175274650137E-2</v>
      </c>
      <c r="BZ293" s="125">
        <f t="shared" ref="BZ293" si="4498">R293/R312</f>
        <v>7.8648197726302715E-2</v>
      </c>
      <c r="CA293" s="126">
        <f t="shared" ref="CA293" si="4499">S293/S312</f>
        <v>6.1898263967856873E-2</v>
      </c>
      <c r="CB293" s="123">
        <f t="shared" ref="CB293" si="4500">T293/T312</f>
        <v>3.4396415392725359E-2</v>
      </c>
      <c r="CC293" s="124">
        <f t="shared" ref="CC293" si="4501">U293/U312</f>
        <v>0.13461056849486602</v>
      </c>
      <c r="CD293" s="125">
        <f t="shared" ref="CD293" si="4502">V293/V312</f>
        <v>3.197257215755063E-2</v>
      </c>
      <c r="CE293" s="126">
        <f t="shared" ref="CE293" si="4503">W293/W312</f>
        <v>7.9581676874037457E-2</v>
      </c>
      <c r="CF293" s="123">
        <f t="shared" ref="CF293" si="4504">X293/X312</f>
        <v>7.102555592432791E-2</v>
      </c>
      <c r="CG293" s="124">
        <f t="shared" ref="CG293" si="4505">Y293/Y312</f>
        <v>0.1166615194564546</v>
      </c>
      <c r="CH293" s="125">
        <f t="shared" ref="CH293" si="4506">Z293/Z312</f>
        <v>7.3677566576845585E-2</v>
      </c>
      <c r="CI293" s="123">
        <f t="shared" ref="CI293" si="4507">AA293/AA312</f>
        <v>5.0414994527544693E-2</v>
      </c>
      <c r="CJ293" s="129">
        <f t="shared" ref="CJ293" si="4508">AB293/AB312</f>
        <v>6.7955488377589926E-2</v>
      </c>
      <c r="CK293" s="130">
        <f t="shared" ref="CK293" si="4509">AC293/AC312</f>
        <v>7.2739021717753496E-2</v>
      </c>
    </row>
    <row r="294" spans="1:89" ht="14.25" thickTop="1" thickBot="1" x14ac:dyDescent="0.25">
      <c r="A294" s="139" t="s">
        <v>22</v>
      </c>
      <c r="B294" s="174">
        <v>1784</v>
      </c>
      <c r="C294" s="175">
        <v>1062</v>
      </c>
      <c r="D294" s="176">
        <v>712</v>
      </c>
      <c r="E294" s="177">
        <v>625</v>
      </c>
      <c r="F294" s="174">
        <v>1888</v>
      </c>
      <c r="G294" s="178">
        <v>852</v>
      </c>
      <c r="H294" s="176">
        <v>2611</v>
      </c>
      <c r="I294" s="177">
        <v>1855</v>
      </c>
      <c r="J294" s="174">
        <v>231</v>
      </c>
      <c r="K294" s="178">
        <v>748</v>
      </c>
      <c r="L294" s="176">
        <v>797</v>
      </c>
      <c r="M294" s="174">
        <v>2056</v>
      </c>
      <c r="N294" s="179">
        <v>2004</v>
      </c>
      <c r="O294" s="180">
        <v>3005</v>
      </c>
      <c r="P294" s="174">
        <v>1158</v>
      </c>
      <c r="Q294" s="178">
        <v>1278</v>
      </c>
      <c r="R294" s="176">
        <v>1665</v>
      </c>
      <c r="S294" s="177">
        <v>1352</v>
      </c>
      <c r="T294" s="174">
        <v>202</v>
      </c>
      <c r="U294" s="178">
        <v>633</v>
      </c>
      <c r="V294" s="176">
        <v>741</v>
      </c>
      <c r="W294" s="177">
        <v>2111</v>
      </c>
      <c r="X294" s="174">
        <v>1063</v>
      </c>
      <c r="Y294" s="178">
        <v>913</v>
      </c>
      <c r="Z294" s="176">
        <v>2498</v>
      </c>
      <c r="AA294" s="174">
        <v>2414</v>
      </c>
      <c r="AB294" s="149">
        <f t="shared" si="4372"/>
        <v>17354</v>
      </c>
      <c r="AC294" s="150">
        <f t="shared" si="4373"/>
        <v>18904</v>
      </c>
      <c r="AE294" s="275" t="s">
        <v>0</v>
      </c>
      <c r="AF294" s="269" t="s">
        <v>1</v>
      </c>
      <c r="AG294" s="270"/>
      <c r="AH294" s="269" t="s">
        <v>2</v>
      </c>
      <c r="AI294" s="270"/>
      <c r="AJ294" s="269" t="s">
        <v>3</v>
      </c>
      <c r="AK294" s="270"/>
      <c r="AL294" s="269" t="s">
        <v>4</v>
      </c>
      <c r="AM294" s="270"/>
      <c r="AN294" s="269" t="s">
        <v>5</v>
      </c>
      <c r="AO294" s="270"/>
      <c r="AP294" s="269" t="s">
        <v>6</v>
      </c>
      <c r="AQ294" s="270"/>
      <c r="AR294" s="269" t="s">
        <v>7</v>
      </c>
      <c r="AS294" s="270"/>
      <c r="AT294" s="269" t="s">
        <v>8</v>
      </c>
      <c r="AU294" s="270"/>
      <c r="AV294" s="269" t="s">
        <v>9</v>
      </c>
      <c r="AW294" s="270"/>
      <c r="AX294" s="269" t="s">
        <v>10</v>
      </c>
      <c r="AY294" s="270"/>
      <c r="AZ294" s="269" t="s">
        <v>11</v>
      </c>
      <c r="BA294" s="270"/>
      <c r="BB294" s="269" t="s">
        <v>12</v>
      </c>
      <c r="BC294" s="270"/>
      <c r="BD294" s="271" t="s">
        <v>40</v>
      </c>
      <c r="BE294" s="272"/>
      <c r="BF294" s="273" t="s">
        <v>41</v>
      </c>
      <c r="BG294" s="274"/>
      <c r="BI294" s="139" t="s">
        <v>22</v>
      </c>
      <c r="BJ294" s="123">
        <f>B294/B312</f>
        <v>6.544147316679505E-2</v>
      </c>
      <c r="BK294" s="124">
        <f t="shared" ref="BK294" si="4510">C294/C312</f>
        <v>3.9215686274509803E-2</v>
      </c>
      <c r="BL294" s="125">
        <f t="shared" ref="BL294" si="4511">D294/D312</f>
        <v>5.5760043856214268E-2</v>
      </c>
      <c r="BM294" s="126">
        <f t="shared" ref="BM294" si="4512">E294/E312</f>
        <v>4.8355899419729204E-2</v>
      </c>
      <c r="BN294" s="123">
        <f t="shared" ref="BN294" si="4513">F294/F312</f>
        <v>6.8937817212546104E-2</v>
      </c>
      <c r="BO294" s="124">
        <f t="shared" ref="BO294" si="4514">G294/G312</f>
        <v>3.4754232102794207E-2</v>
      </c>
      <c r="BP294" s="125">
        <f t="shared" ref="BP294" si="4515">H294/H312</f>
        <v>6.5912705424986742E-2</v>
      </c>
      <c r="BQ294" s="126">
        <f t="shared" ref="BQ294" si="4516">I294/I312</f>
        <v>4.2525389147428989E-2</v>
      </c>
      <c r="BR294" s="123">
        <f t="shared" ref="BR294" si="4517">J294/J312</f>
        <v>3.7222043184015466E-2</v>
      </c>
      <c r="BS294" s="124">
        <f t="shared" ref="BS294" si="4518">K294/K312</f>
        <v>0.10961313012895663</v>
      </c>
      <c r="BT294" s="125">
        <f t="shared" ref="BT294" si="4519">L294/L312</f>
        <v>3.3538124894798856E-2</v>
      </c>
      <c r="BU294" s="123">
        <f t="shared" ref="BU294" si="4520">M294/M312</f>
        <v>8.7303609341825905E-2</v>
      </c>
      <c r="BV294" s="127">
        <f t="shared" ref="BV294" si="4521">N294/N312</f>
        <v>4.8450268362264882E-2</v>
      </c>
      <c r="BW294" s="128">
        <f t="shared" ref="BW294" si="4522">O294/O312</f>
        <v>7.3675435800622746E-2</v>
      </c>
      <c r="BX294" s="123">
        <f t="shared" ref="BX294" si="4523">P294/P312</f>
        <v>5.1597380029407836E-2</v>
      </c>
      <c r="BY294" s="124">
        <f t="shared" ref="BY294" si="4524">Q294/Q312</f>
        <v>5.8257738068104116E-2</v>
      </c>
      <c r="BZ294" s="125">
        <f t="shared" ref="BZ294" si="4525">R294/R312</f>
        <v>6.4602490978931434E-2</v>
      </c>
      <c r="CA294" s="126">
        <f t="shared" ref="CA294" si="4526">S294/S312</f>
        <v>5.1247062391024181E-2</v>
      </c>
      <c r="CB294" s="123">
        <f t="shared" ref="CB294" si="4527">T294/T312</f>
        <v>2.6620980495519239E-2</v>
      </c>
      <c r="CC294" s="124">
        <f t="shared" ref="CC294" si="4528">U294/U312</f>
        <v>7.9263711495116448E-2</v>
      </c>
      <c r="CD294" s="125">
        <f t="shared" ref="CD294" si="4529">V294/V312</f>
        <v>2.9540743103173339E-2</v>
      </c>
      <c r="CE294" s="126">
        <f t="shared" ref="CE294" si="4530">W294/W312</f>
        <v>7.5606174563948289E-2</v>
      </c>
      <c r="CF294" s="123">
        <f t="shared" ref="CF294" si="4531">X294/X312</f>
        <v>5.0400644824806787E-2</v>
      </c>
      <c r="CG294" s="124">
        <f t="shared" ref="CG294" si="4532">Y294/Y312</f>
        <v>7.0491043854231009E-2</v>
      </c>
      <c r="CH294" s="125">
        <f t="shared" ref="CH294" si="4533">Z294/Z312</f>
        <v>6.0641371106741435E-2</v>
      </c>
      <c r="CI294" s="123">
        <f t="shared" ref="CI294" si="4534">AA294/AA312</f>
        <v>5.5043779642466255E-2</v>
      </c>
      <c r="CJ294" s="129">
        <f t="shared" ref="CJ294" si="4535">AB294/AB312</f>
        <v>5.3972519235912841E-2</v>
      </c>
      <c r="CK294" s="130">
        <f t="shared" ref="CK294" si="4536">AC294/AC312</f>
        <v>5.9012852090142572E-2</v>
      </c>
    </row>
    <row r="295" spans="1:89" ht="15" thickTop="1" thickBot="1" x14ac:dyDescent="0.3">
      <c r="A295" s="131" t="s">
        <v>23</v>
      </c>
      <c r="B295" s="167">
        <v>1411</v>
      </c>
      <c r="C295" s="168">
        <v>974</v>
      </c>
      <c r="D295" s="169">
        <v>568</v>
      </c>
      <c r="E295" s="170">
        <v>573</v>
      </c>
      <c r="F295" s="167">
        <v>1493</v>
      </c>
      <c r="G295" s="171">
        <v>778</v>
      </c>
      <c r="H295" s="169">
        <v>2053</v>
      </c>
      <c r="I295" s="170">
        <v>1789</v>
      </c>
      <c r="J295" s="167">
        <v>260</v>
      </c>
      <c r="K295" s="171">
        <v>537</v>
      </c>
      <c r="L295" s="169">
        <v>761</v>
      </c>
      <c r="M295" s="167">
        <v>1383</v>
      </c>
      <c r="N295" s="172">
        <v>1686</v>
      </c>
      <c r="O295" s="173">
        <v>2085</v>
      </c>
      <c r="P295" s="167">
        <v>968</v>
      </c>
      <c r="Q295" s="171">
        <v>855</v>
      </c>
      <c r="R295" s="169">
        <v>1374</v>
      </c>
      <c r="S295" s="170">
        <v>1220</v>
      </c>
      <c r="T295" s="167">
        <v>268</v>
      </c>
      <c r="U295" s="171">
        <v>329</v>
      </c>
      <c r="V295" s="169">
        <v>609</v>
      </c>
      <c r="W295" s="170">
        <v>1504</v>
      </c>
      <c r="X295" s="167">
        <v>863</v>
      </c>
      <c r="Y295" s="171">
        <v>668</v>
      </c>
      <c r="Z295" s="169">
        <v>2247</v>
      </c>
      <c r="AA295" s="167">
        <v>2260</v>
      </c>
      <c r="AB295" s="149">
        <f t="shared" si="4372"/>
        <v>14561</v>
      </c>
      <c r="AC295" s="150">
        <f t="shared" si="4373"/>
        <v>14955</v>
      </c>
      <c r="AE295" s="276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5.1758923003558194E-2</v>
      </c>
      <c r="BK295" s="124">
        <f t="shared" ref="BK295" si="4537">C295/C312</f>
        <v>3.5966175547431777E-2</v>
      </c>
      <c r="BL295" s="125">
        <f t="shared" ref="BL295" si="4538">D295/D312</f>
        <v>4.4482731615631606E-2</v>
      </c>
      <c r="BM295" s="126">
        <f t="shared" ref="BM295" si="4539">E295/E312</f>
        <v>4.4332688588007735E-2</v>
      </c>
      <c r="BN295" s="123">
        <f t="shared" ref="BN295" si="4540">F295/F312</f>
        <v>5.4514915835980574E-2</v>
      </c>
      <c r="BO295" s="124">
        <f t="shared" ref="BO295" si="4541">G295/G312</f>
        <v>3.1735672037528043E-2</v>
      </c>
      <c r="BP295" s="125">
        <f t="shared" ref="BP295" si="4542">H295/H312</f>
        <v>5.18264206194936E-2</v>
      </c>
      <c r="BQ295" s="126">
        <f t="shared" ref="BQ295" si="4543">I295/I312</f>
        <v>4.1012356433827744E-2</v>
      </c>
      <c r="BR295" s="123">
        <f t="shared" ref="BR295" si="4544">J295/J312</f>
        <v>4.1894940380277149E-2</v>
      </c>
      <c r="BS295" s="124">
        <f t="shared" ref="BS295" si="4545">K295/K312</f>
        <v>7.8692848769050416E-2</v>
      </c>
      <c r="BT295" s="125">
        <f t="shared" ref="BT295" si="4546">L295/L312</f>
        <v>3.2023228412725133E-2</v>
      </c>
      <c r="BU295" s="123">
        <f t="shared" ref="BU295" si="4547">M295/M312</f>
        <v>5.8726114649681527E-2</v>
      </c>
      <c r="BV295" s="127">
        <f t="shared" ref="BV295" si="4548">N295/N312</f>
        <v>4.0762052125139017E-2</v>
      </c>
      <c r="BW295" s="128">
        <f t="shared" ref="BW295" si="4549">O295/O312</f>
        <v>5.1119229166155883E-2</v>
      </c>
      <c r="BX295" s="123">
        <f t="shared" ref="BX295" si="4550">P295/P312</f>
        <v>4.3131488660161296E-2</v>
      </c>
      <c r="BY295" s="124">
        <f t="shared" ref="BY295" si="4551">Q295/Q312</f>
        <v>3.8975247299083741E-2</v>
      </c>
      <c r="BZ295" s="125">
        <f t="shared" ref="BZ295" si="4552">R295/R312</f>
        <v>5.3311605168199279E-2</v>
      </c>
      <c r="CA295" s="126">
        <f t="shared" ref="CA295" si="4553">S295/S312</f>
        <v>4.6243650974149043E-2</v>
      </c>
      <c r="CB295" s="123">
        <f t="shared" ref="CB295" si="4554">T295/T312</f>
        <v>3.5318924617817604E-2</v>
      </c>
      <c r="CC295" s="124">
        <f t="shared" ref="CC295" si="4555">U295/U312</f>
        <v>4.1197094916103183E-2</v>
      </c>
      <c r="CD295" s="125">
        <f t="shared" ref="CD295" si="4556">V295/V312</f>
        <v>2.4278424493701163E-2</v>
      </c>
      <c r="CE295" s="126">
        <f t="shared" ref="CE295" si="4557">W295/W312</f>
        <v>5.3866265534902043E-2</v>
      </c>
      <c r="CF295" s="123">
        <f t="shared" ref="CF295" si="4558">X295/X312</f>
        <v>4.0917927077900526E-2</v>
      </c>
      <c r="CG295" s="124">
        <f t="shared" ref="CG295" si="4559">Y295/Y312</f>
        <v>5.1575046324891911E-2</v>
      </c>
      <c r="CH295" s="125">
        <f t="shared" ref="CH295" si="4560">Z295/Z312</f>
        <v>5.454810283300561E-2</v>
      </c>
      <c r="CI295" s="123">
        <f t="shared" ref="CI295" si="4561">AA295/AA312</f>
        <v>5.1532287486318863E-2</v>
      </c>
      <c r="CJ295" s="129">
        <f t="shared" ref="CJ295" si="4562">AB295/AB312</f>
        <v>4.5286035069386131E-2</v>
      </c>
      <c r="CK295" s="130">
        <f t="shared" ref="CK295" si="4563">AC295/AC312</f>
        <v>4.6685209638599352E-2</v>
      </c>
    </row>
    <row r="296" spans="1:89" ht="13.5" thickTop="1" x14ac:dyDescent="0.2">
      <c r="A296" s="139" t="s">
        <v>24</v>
      </c>
      <c r="B296" s="181">
        <v>1198</v>
      </c>
      <c r="C296" s="175">
        <v>1143</v>
      </c>
      <c r="D296" s="176">
        <v>598</v>
      </c>
      <c r="E296" s="177">
        <v>511</v>
      </c>
      <c r="F296" s="174">
        <v>1532</v>
      </c>
      <c r="G296" s="178">
        <v>770</v>
      </c>
      <c r="H296" s="176">
        <v>2220</v>
      </c>
      <c r="I296" s="177">
        <v>1724</v>
      </c>
      <c r="J296" s="174">
        <v>267</v>
      </c>
      <c r="K296" s="178">
        <v>326</v>
      </c>
      <c r="L296" s="176">
        <v>816</v>
      </c>
      <c r="M296" s="174">
        <v>1202</v>
      </c>
      <c r="N296" s="179">
        <v>1620</v>
      </c>
      <c r="O296" s="182">
        <v>1979</v>
      </c>
      <c r="P296" s="174">
        <v>917</v>
      </c>
      <c r="Q296" s="178">
        <v>658</v>
      </c>
      <c r="R296" s="176">
        <v>1301</v>
      </c>
      <c r="S296" s="177">
        <v>1083</v>
      </c>
      <c r="T296" s="174">
        <v>219</v>
      </c>
      <c r="U296" s="178">
        <v>278</v>
      </c>
      <c r="V296" s="176">
        <v>697</v>
      </c>
      <c r="W296" s="183">
        <v>1410</v>
      </c>
      <c r="X296" s="174">
        <v>792</v>
      </c>
      <c r="Y296" s="178">
        <v>385</v>
      </c>
      <c r="Z296" s="176">
        <v>2237</v>
      </c>
      <c r="AA296" s="174">
        <v>1784</v>
      </c>
      <c r="AB296" s="149">
        <f t="shared" si="4372"/>
        <v>14414</v>
      </c>
      <c r="AC296" s="150">
        <f t="shared" si="4373"/>
        <v>13253</v>
      </c>
      <c r="AE296" s="224" t="str">
        <f>$AE$17</f>
        <v>17:00 - 17:59</v>
      </c>
      <c r="AF296" s="120">
        <f t="shared" ref="AF296:AU297" si="4564">SUMIF($A$9:$A$32,$AE296,B$288:B$311)</f>
        <v>1574</v>
      </c>
      <c r="AG296" s="164">
        <f t="shared" si="4564"/>
        <v>3209</v>
      </c>
      <c r="AH296" s="121">
        <f t="shared" si="4564"/>
        <v>1186</v>
      </c>
      <c r="AI296" s="159">
        <f t="shared" si="4564"/>
        <v>1181</v>
      </c>
      <c r="AJ296" s="120">
        <f t="shared" si="4564"/>
        <v>1374</v>
      </c>
      <c r="AK296" s="122">
        <f t="shared" si="4564"/>
        <v>2779</v>
      </c>
      <c r="AL296" s="121">
        <f t="shared" si="4564"/>
        <v>2492</v>
      </c>
      <c r="AM296" s="159">
        <f t="shared" si="4564"/>
        <v>4420</v>
      </c>
      <c r="AN296" s="120">
        <f t="shared" si="4564"/>
        <v>1031</v>
      </c>
      <c r="AO296" s="122">
        <f t="shared" si="4564"/>
        <v>228</v>
      </c>
      <c r="AP296" s="121">
        <f t="shared" si="4564"/>
        <v>3046</v>
      </c>
      <c r="AQ296" s="120">
        <f t="shared" si="4564"/>
        <v>810</v>
      </c>
      <c r="AR296" s="158">
        <f t="shared" si="4564"/>
        <v>4044</v>
      </c>
      <c r="AS296" s="160">
        <f t="shared" si="4564"/>
        <v>2427</v>
      </c>
      <c r="AT296" s="120">
        <f t="shared" si="4564"/>
        <v>2162</v>
      </c>
      <c r="AU296" s="122">
        <f t="shared" si="4564"/>
        <v>1750</v>
      </c>
      <c r="AV296" s="121">
        <f t="shared" ref="AP296:BE297" si="4565">SUMIF($A$9:$A$32,$AE296,R$288:R$311)</f>
        <v>1841</v>
      </c>
      <c r="AW296" s="159">
        <f t="shared" si="4565"/>
        <v>2421</v>
      </c>
      <c r="AX296" s="120">
        <f t="shared" si="4565"/>
        <v>1214</v>
      </c>
      <c r="AY296" s="122">
        <f t="shared" si="4565"/>
        <v>246</v>
      </c>
      <c r="AZ296" s="121">
        <f t="shared" si="4565"/>
        <v>3015</v>
      </c>
      <c r="BA296" s="159">
        <f t="shared" si="4565"/>
        <v>1572</v>
      </c>
      <c r="BB296" s="120">
        <f t="shared" si="4565"/>
        <v>2352</v>
      </c>
      <c r="BC296" s="122">
        <f t="shared" si="4565"/>
        <v>718</v>
      </c>
      <c r="BD296" s="21">
        <f t="shared" si="4565"/>
        <v>3044</v>
      </c>
      <c r="BE296" s="163">
        <f t="shared" si="4565"/>
        <v>4342</v>
      </c>
      <c r="BF296" s="149">
        <f>AF296+AH296+AJ296+AL296+AN296+AP296+AR296+AT296+AV296+AX296+AZ296+BB296+BD296</f>
        <v>28375</v>
      </c>
      <c r="BG296" s="150">
        <f>AG296+AI296+AK296+AM296+AO296+AQ296+AS296+AU296+AW296+AY296+BA296+BC296+BE296</f>
        <v>26103</v>
      </c>
      <c r="BI296" s="139" t="s">
        <v>24</v>
      </c>
      <c r="BJ296" s="123">
        <f>B296/B312</f>
        <v>4.3945563258867983E-2</v>
      </c>
      <c r="BK296" s="124">
        <f t="shared" ref="BK296" si="4566">C296/C312</f>
        <v>4.2206713193752077E-2</v>
      </c>
      <c r="BL296" s="125">
        <f t="shared" ref="BL296" si="4567">D296/D312</f>
        <v>4.6832171665752993E-2</v>
      </c>
      <c r="BM296" s="126">
        <f t="shared" ref="BM296" si="4568">E296/E312</f>
        <v>3.95357833655706E-2</v>
      </c>
      <c r="BN296" s="123">
        <f t="shared" ref="BN296" si="4569">F296/F312</f>
        <v>5.5938949136451602E-2</v>
      </c>
      <c r="BO296" s="124">
        <f t="shared" ref="BO296" si="4570">G296/G312</f>
        <v>3.1409341219661435E-2</v>
      </c>
      <c r="BP296" s="125">
        <f t="shared" ref="BP296" si="4571">H296/H312</f>
        <v>5.6042208365940475E-2</v>
      </c>
      <c r="BQ296" s="126">
        <f t="shared" ref="BQ296" si="4572">I296/I312</f>
        <v>3.9522248458311364E-2</v>
      </c>
      <c r="BR296" s="123">
        <f t="shared" ref="BR296" si="4573">J296/J312</f>
        <v>4.3022881082823074E-2</v>
      </c>
      <c r="BS296" s="124">
        <f t="shared" ref="BS296" si="4574">K296/K312</f>
        <v>4.77725674091442E-2</v>
      </c>
      <c r="BT296" s="125">
        <f t="shared" ref="BT296" si="4575">L296/L312</f>
        <v>3.4337653593671101E-2</v>
      </c>
      <c r="BU296" s="123">
        <f t="shared" ref="BU296" si="4576">M296/M312</f>
        <v>5.1040339702760083E-2</v>
      </c>
      <c r="BV296" s="127">
        <f t="shared" ref="BV296" si="4577">N296/N312</f>
        <v>3.9166384604226098E-2</v>
      </c>
      <c r="BW296" s="128">
        <f t="shared" ref="BW296" si="4578">O296/O312</f>
        <v>4.8520361880010784E-2</v>
      </c>
      <c r="BX296" s="123">
        <f t="shared" ref="BX296" si="4579">P296/P312</f>
        <v>4.0859065187363541E-2</v>
      </c>
      <c r="BY296" s="124">
        <f t="shared" ref="BY296" si="4580">Q296/Q312</f>
        <v>2.9994985640698364E-2</v>
      </c>
      <c r="BZ296" s="125">
        <f t="shared" ref="BZ296" si="4581">R296/R312</f>
        <v>5.0479183641795676E-2</v>
      </c>
      <c r="CA296" s="126">
        <f t="shared" ref="CA296" si="4582">S296/S312</f>
        <v>4.1050716397543777E-2</v>
      </c>
      <c r="CB296" s="123">
        <f t="shared" ref="CB296" si="4583">T296/T312</f>
        <v>2.8861360042171852E-2</v>
      </c>
      <c r="CC296" s="124">
        <f t="shared" ref="CC296" si="4584">U296/U312</f>
        <v>3.4810919108439767E-2</v>
      </c>
      <c r="CD296" s="125">
        <f t="shared" ref="CD296" si="4585">V296/V312</f>
        <v>2.7786636900015947E-2</v>
      </c>
      <c r="CE296" s="126">
        <f t="shared" ref="CE296" si="4586">W296/W312</f>
        <v>5.0499623938970666E-2</v>
      </c>
      <c r="CF296" s="123">
        <f t="shared" ref="CF296" si="4587">X296/X312</f>
        <v>3.75515622777488E-2</v>
      </c>
      <c r="CG296" s="124">
        <f t="shared" ref="CG296" si="4588">Y296/Y312</f>
        <v>2.9725138974675727E-2</v>
      </c>
      <c r="CH296" s="125">
        <f t="shared" ref="CH296" si="4589">Z296/Z312</f>
        <v>5.4305343140824899E-2</v>
      </c>
      <c r="CI296" s="123">
        <f t="shared" ref="CI296" si="4590">AA296/AA312</f>
        <v>4.0678584458226925E-2</v>
      </c>
      <c r="CJ296" s="129">
        <f t="shared" ref="CJ296" si="4591">AB296/AB312</f>
        <v>4.4828851692200515E-2</v>
      </c>
      <c r="CK296" s="130">
        <f t="shared" ref="CK296" si="4592">AC296/AC312</f>
        <v>4.1372055054520705E-2</v>
      </c>
    </row>
    <row r="297" spans="1:89" x14ac:dyDescent="0.2">
      <c r="A297" s="131" t="s">
        <v>25</v>
      </c>
      <c r="B297" s="184">
        <v>1205</v>
      </c>
      <c r="C297" s="168">
        <v>1067</v>
      </c>
      <c r="D297" s="169">
        <v>571</v>
      </c>
      <c r="E297" s="170">
        <v>553</v>
      </c>
      <c r="F297" s="167">
        <v>1398</v>
      </c>
      <c r="G297" s="171">
        <v>835</v>
      </c>
      <c r="H297" s="169">
        <v>1988</v>
      </c>
      <c r="I297" s="170">
        <v>1795</v>
      </c>
      <c r="J297" s="167">
        <v>241</v>
      </c>
      <c r="K297" s="168">
        <v>274</v>
      </c>
      <c r="L297" s="169">
        <v>761</v>
      </c>
      <c r="M297" s="167">
        <v>1370</v>
      </c>
      <c r="N297" s="172">
        <v>1502</v>
      </c>
      <c r="O297" s="185">
        <v>2036</v>
      </c>
      <c r="P297" s="167">
        <v>932</v>
      </c>
      <c r="Q297" s="168">
        <v>909</v>
      </c>
      <c r="R297" s="169">
        <v>1314</v>
      </c>
      <c r="S297" s="170">
        <v>1174</v>
      </c>
      <c r="T297" s="176">
        <v>204</v>
      </c>
      <c r="U297" s="167">
        <v>290</v>
      </c>
      <c r="V297" s="169">
        <v>785</v>
      </c>
      <c r="W297" s="186">
        <v>1442</v>
      </c>
      <c r="X297" s="167">
        <v>791</v>
      </c>
      <c r="Y297" s="171">
        <v>539</v>
      </c>
      <c r="Z297" s="169">
        <v>2189</v>
      </c>
      <c r="AA297" s="167">
        <v>2555</v>
      </c>
      <c r="AB297" s="149">
        <f t="shared" si="4372"/>
        <v>13881</v>
      </c>
      <c r="AC297" s="150">
        <f t="shared" si="4373"/>
        <v>14839</v>
      </c>
      <c r="AE297" s="226" t="str">
        <f>$AE$18</f>
        <v>18:00 - 18:59</v>
      </c>
      <c r="AF297" s="120">
        <f t="shared" si="4564"/>
        <v>1650</v>
      </c>
      <c r="AG297" s="168">
        <f t="shared" si="4564"/>
        <v>4034</v>
      </c>
      <c r="AH297" s="169">
        <f t="shared" si="4564"/>
        <v>991</v>
      </c>
      <c r="AI297" s="170">
        <f t="shared" si="4564"/>
        <v>1458</v>
      </c>
      <c r="AJ297" s="167">
        <f t="shared" si="4564"/>
        <v>1279</v>
      </c>
      <c r="AK297" s="171">
        <f t="shared" si="4564"/>
        <v>2843</v>
      </c>
      <c r="AL297" s="169">
        <f t="shared" si="4564"/>
        <v>2620</v>
      </c>
      <c r="AM297" s="170">
        <f t="shared" si="4564"/>
        <v>5476</v>
      </c>
      <c r="AN297" s="167">
        <f t="shared" si="4564"/>
        <v>732</v>
      </c>
      <c r="AO297" s="171">
        <f t="shared" si="4564"/>
        <v>355</v>
      </c>
      <c r="AP297" s="169">
        <f t="shared" si="4565"/>
        <v>3244</v>
      </c>
      <c r="AQ297" s="167">
        <f t="shared" si="4565"/>
        <v>925</v>
      </c>
      <c r="AR297" s="172">
        <f t="shared" si="4565"/>
        <v>4242</v>
      </c>
      <c r="AS297" s="173">
        <f t="shared" si="4565"/>
        <v>2686</v>
      </c>
      <c r="AT297" s="167">
        <f t="shared" si="4565"/>
        <v>2010</v>
      </c>
      <c r="AU297" s="171">
        <f t="shared" si="4565"/>
        <v>1898</v>
      </c>
      <c r="AV297" s="169">
        <f t="shared" si="4565"/>
        <v>1994</v>
      </c>
      <c r="AW297" s="170">
        <f t="shared" si="4565"/>
        <v>2718</v>
      </c>
      <c r="AX297" s="167">
        <f t="shared" si="4565"/>
        <v>1359</v>
      </c>
      <c r="AY297" s="171">
        <f t="shared" si="4565"/>
        <v>258</v>
      </c>
      <c r="AZ297" s="169">
        <f t="shared" si="4565"/>
        <v>3537</v>
      </c>
      <c r="BA297" s="170">
        <f t="shared" si="4565"/>
        <v>1628</v>
      </c>
      <c r="BB297" s="167">
        <f t="shared" si="4565"/>
        <v>2147</v>
      </c>
      <c r="BC297" s="171">
        <f t="shared" si="4565"/>
        <v>849</v>
      </c>
      <c r="BD297" s="169">
        <f t="shared" si="4565"/>
        <v>2983</v>
      </c>
      <c r="BE297" s="167">
        <f t="shared" si="4565"/>
        <v>4436</v>
      </c>
      <c r="BF297" s="151">
        <f>SUM(AF297,AH297,AJ297,AL297,AN297,AP297,AR297,AT297,AV297,AX297,AZ297,BB297,BD297)</f>
        <v>28788</v>
      </c>
      <c r="BG297" s="152">
        <f>SUM(AG297,AI297,AK297,AM297,AO297,AQ297,AS297,AU297,AW297,AY297,BA297,BC297,BE297)</f>
        <v>29564</v>
      </c>
      <c r="BI297" s="131" t="s">
        <v>25</v>
      </c>
      <c r="BJ297" s="123">
        <f>B297/B312</f>
        <v>4.4202340339679395E-2</v>
      </c>
      <c r="BK297" s="124">
        <f t="shared" ref="BK297" si="4593">C297/C312</f>
        <v>3.9400317565821054E-2</v>
      </c>
      <c r="BL297" s="125">
        <f t="shared" ref="BL297" si="4594">D297/D312</f>
        <v>4.4717675620643743E-2</v>
      </c>
      <c r="BM297" s="126">
        <f t="shared" ref="BM297" si="4595">E297/E312</f>
        <v>4.2785299806576402E-2</v>
      </c>
      <c r="BN297" s="123">
        <f t="shared" ref="BN297" si="4596">F297/F312</f>
        <v>5.1046116770730642E-2</v>
      </c>
      <c r="BO297" s="124">
        <f t="shared" ref="BO297" si="4597">G297/G312</f>
        <v>3.4060779114827654E-2</v>
      </c>
      <c r="BP297" s="125">
        <f t="shared" ref="BP297" si="4598">H297/H312</f>
        <v>5.0185545149319666E-2</v>
      </c>
      <c r="BQ297" s="126">
        <f t="shared" ref="BQ297" si="4599">I297/I312</f>
        <v>4.1149904862336946E-2</v>
      </c>
      <c r="BR297" s="123">
        <f t="shared" ref="BR297" si="4600">J297/J312</f>
        <v>3.8833387044795359E-2</v>
      </c>
      <c r="BS297" s="124">
        <f t="shared" ref="BS297" si="4601">K297/K312</f>
        <v>4.0152403282532237E-2</v>
      </c>
      <c r="BT297" s="125">
        <f t="shared" ref="BT297" si="4602">L297/L312</f>
        <v>3.2023228412725133E-2</v>
      </c>
      <c r="BU297" s="123">
        <f t="shared" ref="BU297" si="4603">M297/M312</f>
        <v>5.8174097664543525E-2</v>
      </c>
      <c r="BV297" s="127">
        <f t="shared" ref="BV297" si="4604">N297/N312</f>
        <v>3.6313524491078768E-2</v>
      </c>
      <c r="BW297" s="128">
        <f t="shared" ref="BW297" si="4605">O297/O312</f>
        <v>4.9917865986711454E-2</v>
      </c>
      <c r="BX297" s="123">
        <f t="shared" ref="BX297" si="4606">P297/P312</f>
        <v>4.1527425032304062E-2</v>
      </c>
      <c r="BY297" s="124">
        <f t="shared" ref="BY297" si="4607">Q297/Q312</f>
        <v>4.1436841865341661E-2</v>
      </c>
      <c r="BZ297" s="125">
        <f t="shared" ref="BZ297" si="4608">R297/R312</f>
        <v>5.098358747526481E-2</v>
      </c>
      <c r="CA297" s="126">
        <f t="shared" ref="CA297" si="4609">S297/S312</f>
        <v>4.4500037904631945E-2</v>
      </c>
      <c r="CB297" s="123">
        <f t="shared" ref="CB297" si="4610">T297/T312</f>
        <v>2.6884554559831311E-2</v>
      </c>
      <c r="CC297" s="124">
        <f t="shared" ref="CC297" si="4611">U297/U312</f>
        <v>3.6313548710242928E-2</v>
      </c>
      <c r="CD297" s="125">
        <f t="shared" ref="CD297" si="4612">V297/V312</f>
        <v>3.1294849306330731E-2</v>
      </c>
      <c r="CE297" s="126">
        <f t="shared" ref="CE297" si="4613">W297/W312</f>
        <v>5.1645714695032416E-2</v>
      </c>
      <c r="CF297" s="123">
        <f t="shared" ref="CF297" si="4614">X297/X312</f>
        <v>3.750414868901427E-2</v>
      </c>
      <c r="CG297" s="124">
        <f t="shared" ref="CG297" si="4615">Y297/Y312</f>
        <v>4.1615194564546015E-2</v>
      </c>
      <c r="CH297" s="125">
        <f t="shared" ref="CH297" si="4616">Z297/Z312</f>
        <v>5.3140096618357488E-2</v>
      </c>
      <c r="CI297" s="123">
        <f t="shared" ref="CI297" si="4617">AA297/AA312</f>
        <v>5.8258847136081725E-2</v>
      </c>
      <c r="CJ297" s="129">
        <f t="shared" ref="CJ297" si="4618">AB297/AB312</f>
        <v>4.3171173188527499E-2</v>
      </c>
      <c r="CK297" s="130">
        <f t="shared" ref="CK297" si="4619">AC297/AC312</f>
        <v>4.6323090994796104E-2</v>
      </c>
    </row>
    <row r="298" spans="1:89" ht="13.5" thickBot="1" x14ac:dyDescent="0.25">
      <c r="A298" s="139" t="s">
        <v>26</v>
      </c>
      <c r="B298" s="181">
        <v>1165</v>
      </c>
      <c r="C298" s="175">
        <v>1107</v>
      </c>
      <c r="D298" s="176">
        <v>508</v>
      </c>
      <c r="E298" s="177">
        <v>485</v>
      </c>
      <c r="F298" s="174">
        <v>1171</v>
      </c>
      <c r="G298" s="178">
        <v>754</v>
      </c>
      <c r="H298" s="176">
        <v>1689</v>
      </c>
      <c r="I298" s="177">
        <v>1795</v>
      </c>
      <c r="J298" s="174">
        <v>293</v>
      </c>
      <c r="K298" s="175">
        <v>285</v>
      </c>
      <c r="L298" s="176">
        <v>738</v>
      </c>
      <c r="M298" s="174">
        <v>1019</v>
      </c>
      <c r="N298" s="179">
        <v>1467</v>
      </c>
      <c r="O298" s="182">
        <v>1599</v>
      </c>
      <c r="P298" s="174">
        <v>950</v>
      </c>
      <c r="Q298" s="175">
        <v>794</v>
      </c>
      <c r="R298" s="176">
        <v>1117</v>
      </c>
      <c r="S298" s="177">
        <v>975</v>
      </c>
      <c r="T298" s="174">
        <v>176</v>
      </c>
      <c r="U298" s="178">
        <v>308</v>
      </c>
      <c r="V298" s="176">
        <v>739</v>
      </c>
      <c r="W298" s="183">
        <v>1209</v>
      </c>
      <c r="X298" s="174">
        <v>733</v>
      </c>
      <c r="Y298" s="178">
        <v>436</v>
      </c>
      <c r="Z298" s="176">
        <v>1991</v>
      </c>
      <c r="AA298" s="174">
        <v>2167</v>
      </c>
      <c r="AB298" s="149">
        <f t="shared" si="4372"/>
        <v>12737</v>
      </c>
      <c r="AC298" s="150">
        <f t="shared" si="4373"/>
        <v>12933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4.2735042735042736E-2</v>
      </c>
      <c r="BK298" s="124">
        <f t="shared" ref="BK298" si="4620">C298/C312</f>
        <v>4.0877367896311065E-2</v>
      </c>
      <c r="BL298" s="125">
        <f t="shared" ref="BL298" si="4621">D298/D312</f>
        <v>3.9783851515388831E-2</v>
      </c>
      <c r="BM298" s="126">
        <f t="shared" ref="BM298" si="4622">E298/E312</f>
        <v>3.7524177949709865E-2</v>
      </c>
      <c r="BN298" s="123">
        <f t="shared" ref="BN298" si="4623">F298/F312</f>
        <v>4.2757512688501843E-2</v>
      </c>
      <c r="BO298" s="124">
        <f t="shared" ref="BO298" si="4624">G298/G312</f>
        <v>3.0756679583928206E-2</v>
      </c>
      <c r="BP298" s="125">
        <f t="shared" ref="BP298" si="4625">H298/H312</f>
        <v>4.2637517986519574E-2</v>
      </c>
      <c r="BQ298" s="126">
        <f t="shared" ref="BQ298" si="4626">I298/I312</f>
        <v>4.1149904862336946E-2</v>
      </c>
      <c r="BR298" s="123">
        <f t="shared" ref="BR298" si="4627">J298/J312</f>
        <v>4.7212375120850789E-2</v>
      </c>
      <c r="BS298" s="124">
        <f t="shared" ref="BS298" si="4628">K298/K312</f>
        <v>4.1764361078546308E-2</v>
      </c>
      <c r="BT298" s="125">
        <f t="shared" ref="BT298" si="4629">L298/L312</f>
        <v>3.1055377882511361E-2</v>
      </c>
      <c r="BU298" s="123">
        <f t="shared" ref="BU298" si="4630">M298/M312</f>
        <v>4.3269639065817413E-2</v>
      </c>
      <c r="BV298" s="127">
        <f t="shared" ref="BV298" si="4631">N298/N312</f>
        <v>3.5467337169382523E-2</v>
      </c>
      <c r="BW298" s="128">
        <f t="shared" ref="BW298" si="4632">O298/O312</f>
        <v>3.9203667835339691E-2</v>
      </c>
      <c r="BX298" s="123">
        <f t="shared" ref="BX298" si="4633">P298/P312</f>
        <v>4.2329456846232676E-2</v>
      </c>
      <c r="BY298" s="124">
        <f t="shared" ref="BY298" si="4634">Q298/Q312</f>
        <v>3.6194557140903499E-2</v>
      </c>
      <c r="BZ298" s="125">
        <f t="shared" ref="BZ298" si="4635">R298/R312</f>
        <v>4.3339929383463316E-2</v>
      </c>
      <c r="CA298" s="126">
        <f t="shared" ref="CA298" si="4636">S298/S312</f>
        <v>3.6957016147373206E-2</v>
      </c>
      <c r="CB298" s="123">
        <f t="shared" ref="CB298" si="4637">T298/T312</f>
        <v>2.3194517659462309E-2</v>
      </c>
      <c r="CC298" s="124">
        <f t="shared" ref="CC298" si="4638">U298/U312</f>
        <v>3.8567493112947659E-2</v>
      </c>
      <c r="CD298" s="125">
        <f t="shared" ref="CD298" si="4639">V298/V312</f>
        <v>2.9461011003029818E-2</v>
      </c>
      <c r="CE298" s="126">
        <f t="shared" ref="CE298" si="4640">W298/W312</f>
        <v>4.3300741377457826E-2</v>
      </c>
      <c r="CF298" s="123">
        <f t="shared" ref="CF298" si="4641">X298/X312</f>
        <v>3.4754160542411455E-2</v>
      </c>
      <c r="CG298" s="124">
        <f t="shared" ref="CG298" si="4642">Y298/Y312</f>
        <v>3.3662754786905495E-2</v>
      </c>
      <c r="CH298" s="125">
        <f t="shared" ref="CH298" si="4643">Z298/Z312</f>
        <v>4.8333454713179423E-2</v>
      </c>
      <c r="CI298" s="123">
        <f t="shared" ref="CI298" si="4644">AA298/AA312</f>
        <v>4.9411711054359722E-2</v>
      </c>
      <c r="CJ298" s="129">
        <f t="shared" ref="CJ298" si="4645">AB298/AB312</f>
        <v>3.9613229083082971E-2</v>
      </c>
      <c r="CK298" s="130">
        <f t="shared" ref="CK298" si="4646">AC298/AC312</f>
        <v>4.0373107071615205E-2</v>
      </c>
    </row>
    <row r="299" spans="1:89" ht="14.25" thickTop="1" thickBot="1" x14ac:dyDescent="0.25">
      <c r="A299" s="131" t="s">
        <v>27</v>
      </c>
      <c r="B299" s="184">
        <v>961</v>
      </c>
      <c r="C299" s="168">
        <v>1094</v>
      </c>
      <c r="D299" s="169">
        <v>487</v>
      </c>
      <c r="E299" s="170">
        <v>532</v>
      </c>
      <c r="F299" s="167">
        <v>1015</v>
      </c>
      <c r="G299" s="171">
        <v>1005</v>
      </c>
      <c r="H299" s="169">
        <v>1740</v>
      </c>
      <c r="I299" s="170">
        <v>2026</v>
      </c>
      <c r="J299" s="167">
        <v>322</v>
      </c>
      <c r="K299" s="168">
        <v>252</v>
      </c>
      <c r="L299" s="169">
        <v>935</v>
      </c>
      <c r="M299" s="167">
        <v>893</v>
      </c>
      <c r="N299" s="172">
        <v>1807</v>
      </c>
      <c r="O299" s="185">
        <v>1508</v>
      </c>
      <c r="P299" s="167">
        <v>974</v>
      </c>
      <c r="Q299" s="168">
        <v>766</v>
      </c>
      <c r="R299" s="169">
        <v>1186</v>
      </c>
      <c r="S299" s="170">
        <v>1074</v>
      </c>
      <c r="T299" s="167">
        <v>259</v>
      </c>
      <c r="U299" s="171">
        <v>207</v>
      </c>
      <c r="V299" s="169">
        <v>1018</v>
      </c>
      <c r="W299" s="186">
        <v>1226</v>
      </c>
      <c r="X299" s="167">
        <v>739</v>
      </c>
      <c r="Y299" s="171">
        <v>434</v>
      </c>
      <c r="Z299" s="169">
        <v>1856</v>
      </c>
      <c r="AA299" s="167">
        <v>2457</v>
      </c>
      <c r="AB299" s="149">
        <f t="shared" si="4372"/>
        <v>13299</v>
      </c>
      <c r="AC299" s="150">
        <f t="shared" si="4373"/>
        <v>13474</v>
      </c>
      <c r="AE299" s="221" t="s">
        <v>13</v>
      </c>
      <c r="AF299" s="14">
        <f t="shared" ref="AF299:BG299" si="4647">SUM(AF296:AF298)</f>
        <v>3224</v>
      </c>
      <c r="AG299" s="1">
        <f t="shared" si="4647"/>
        <v>7243</v>
      </c>
      <c r="AH299" s="14">
        <f t="shared" si="4647"/>
        <v>2177</v>
      </c>
      <c r="AI299" s="1">
        <f t="shared" si="4647"/>
        <v>2639</v>
      </c>
      <c r="AJ299" s="14">
        <f t="shared" si="4647"/>
        <v>2653</v>
      </c>
      <c r="AK299" s="1">
        <f t="shared" si="4647"/>
        <v>5622</v>
      </c>
      <c r="AL299" s="14">
        <f t="shared" si="4647"/>
        <v>5112</v>
      </c>
      <c r="AM299" s="1">
        <f t="shared" si="4647"/>
        <v>9896</v>
      </c>
      <c r="AN299" s="14">
        <f t="shared" si="4647"/>
        <v>1763</v>
      </c>
      <c r="AO299" s="1">
        <f t="shared" si="4647"/>
        <v>583</v>
      </c>
      <c r="AP299" s="14">
        <f t="shared" si="4647"/>
        <v>6290</v>
      </c>
      <c r="AQ299" s="1">
        <f t="shared" si="4647"/>
        <v>1735</v>
      </c>
      <c r="AR299" s="14">
        <f t="shared" si="4647"/>
        <v>8286</v>
      </c>
      <c r="AS299" s="1">
        <f t="shared" si="4647"/>
        <v>5113</v>
      </c>
      <c r="AT299" s="14">
        <f t="shared" si="4647"/>
        <v>4172</v>
      </c>
      <c r="AU299" s="1">
        <f t="shared" si="4647"/>
        <v>3648</v>
      </c>
      <c r="AV299" s="14">
        <f t="shared" si="4647"/>
        <v>3835</v>
      </c>
      <c r="AW299" s="1">
        <f t="shared" si="4647"/>
        <v>5139</v>
      </c>
      <c r="AX299" s="14">
        <f t="shared" si="4647"/>
        <v>2573</v>
      </c>
      <c r="AY299" s="1">
        <f t="shared" si="4647"/>
        <v>504</v>
      </c>
      <c r="AZ299" s="14">
        <f t="shared" si="4647"/>
        <v>6552</v>
      </c>
      <c r="BA299" s="1">
        <f t="shared" si="4647"/>
        <v>3200</v>
      </c>
      <c r="BB299" s="14">
        <f t="shared" si="4647"/>
        <v>4499</v>
      </c>
      <c r="BC299" s="1">
        <f t="shared" si="4647"/>
        <v>1567</v>
      </c>
      <c r="BD299" s="14">
        <f t="shared" si="4647"/>
        <v>6027</v>
      </c>
      <c r="BE299" s="1">
        <f t="shared" si="4647"/>
        <v>8778</v>
      </c>
      <c r="BF299" s="153">
        <f t="shared" si="4647"/>
        <v>57163</v>
      </c>
      <c r="BG299" s="154">
        <f t="shared" si="4647"/>
        <v>55667</v>
      </c>
      <c r="BI299" s="131" t="s">
        <v>27</v>
      </c>
      <c r="BJ299" s="123">
        <f>B299/B312</f>
        <v>3.5251824951395769E-2</v>
      </c>
      <c r="BK299" s="124">
        <f t="shared" ref="BK299" si="4648">C299/C312</f>
        <v>4.0397326538901816E-2</v>
      </c>
      <c r="BL299" s="125">
        <f t="shared" ref="BL299" si="4649">D299/D312</f>
        <v>3.8139243480303862E-2</v>
      </c>
      <c r="BM299" s="126">
        <f t="shared" ref="BM299" si="4650">E299/E312</f>
        <v>4.1160541586073504E-2</v>
      </c>
      <c r="BN299" s="123">
        <f t="shared" ref="BN299" si="4651">F299/F312</f>
        <v>3.7061379486617738E-2</v>
      </c>
      <c r="BO299" s="124">
        <f t="shared" ref="BO299" si="4652">G299/G312</f>
        <v>4.099530899449317E-2</v>
      </c>
      <c r="BP299" s="125">
        <f t="shared" ref="BP299" si="4653">H299/H312</f>
        <v>4.3924974124656048E-2</v>
      </c>
      <c r="BQ299" s="126">
        <f t="shared" ref="BQ299" si="4654">I299/I312</f>
        <v>4.644551935994131E-2</v>
      </c>
      <c r="BR299" s="123">
        <f t="shared" ref="BR299" si="4655">J299/J312</f>
        <v>5.1885272317112471E-2</v>
      </c>
      <c r="BS299" s="124">
        <f t="shared" ref="BS299" si="4656">K299/K312</f>
        <v>3.6928487690504101E-2</v>
      </c>
      <c r="BT299" s="125">
        <f t="shared" ref="BT299" si="4657">L299/L312</f>
        <v>3.934522807608147E-2</v>
      </c>
      <c r="BU299" s="123">
        <f t="shared" ref="BU299" si="4658">M299/M312</f>
        <v>3.7919320594479833E-2</v>
      </c>
      <c r="BV299" s="127">
        <f t="shared" ref="BV299" si="4659">N299/N312</f>
        <v>4.3687442580146028E-2</v>
      </c>
      <c r="BW299" s="128">
        <f t="shared" ref="BW299" si="4660">O299/O312</f>
        <v>3.6972564787800033E-2</v>
      </c>
      <c r="BX299" s="123">
        <f t="shared" ref="BX299" si="4661">P299/P312</f>
        <v>4.3398832598137503E-2</v>
      </c>
      <c r="BY299" s="124">
        <f t="shared" ref="BY299" si="4662">Q299/Q312</f>
        <v>3.4918174773214204E-2</v>
      </c>
      <c r="BZ299" s="125">
        <f t="shared" ref="BZ299" si="4663">R299/R312</f>
        <v>4.601714973033795E-2</v>
      </c>
      <c r="CA299" s="126">
        <f t="shared" ref="CA299" si="4664">S299/S312</f>
        <v>4.0709574710029568E-2</v>
      </c>
      <c r="CB299" s="123">
        <f t="shared" ref="CB299" si="4665">T299/T312</f>
        <v>3.4132841328413287E-2</v>
      </c>
      <c r="CC299" s="124">
        <f t="shared" ref="CC299" si="4666">U299/U312</f>
        <v>2.5920360631104433E-2</v>
      </c>
      <c r="CD299" s="125">
        <f t="shared" ref="CD299" si="4667">V299/V312</f>
        <v>4.0583638973050548E-2</v>
      </c>
      <c r="CE299" s="126">
        <f t="shared" ref="CE299" si="4668">W299/W312</f>
        <v>4.3909602091615631E-2</v>
      </c>
      <c r="CF299" s="123">
        <f t="shared" ref="CF299" si="4669">X299/X312</f>
        <v>3.5038642074818646E-2</v>
      </c>
      <c r="CG299" s="124">
        <f t="shared" ref="CG299" si="4670">Y299/Y312</f>
        <v>3.3508338480543548E-2</v>
      </c>
      <c r="CH299" s="125">
        <f t="shared" ref="CH299" si="4671">Z299/Z312</f>
        <v>4.5056198868739836E-2</v>
      </c>
      <c r="CI299" s="123">
        <f t="shared" ref="CI299" si="4672">AA299/AA312</f>
        <v>5.6024261218533385E-2</v>
      </c>
      <c r="CJ299" s="129">
        <f t="shared" ref="CJ299" si="4673">AB299/AB312</f>
        <v>4.1361100225792605E-2</v>
      </c>
      <c r="CK299" s="130">
        <f t="shared" ref="CK299" si="4674">AC299/AC312</f>
        <v>4.2061953505214821E-2</v>
      </c>
    </row>
    <row r="300" spans="1:89" ht="13.5" thickTop="1" x14ac:dyDescent="0.2">
      <c r="A300" s="139" t="s">
        <v>28</v>
      </c>
      <c r="B300" s="181">
        <v>966</v>
      </c>
      <c r="C300" s="175">
        <v>1543</v>
      </c>
      <c r="D300" s="176">
        <v>556</v>
      </c>
      <c r="E300" s="177">
        <v>564</v>
      </c>
      <c r="F300" s="174">
        <v>946</v>
      </c>
      <c r="G300" s="178">
        <v>1446</v>
      </c>
      <c r="H300" s="176">
        <v>1934</v>
      </c>
      <c r="I300" s="177">
        <v>2552</v>
      </c>
      <c r="J300" s="174">
        <v>364</v>
      </c>
      <c r="K300" s="175">
        <v>215</v>
      </c>
      <c r="L300" s="176">
        <v>1559</v>
      </c>
      <c r="M300" s="174">
        <v>739</v>
      </c>
      <c r="N300" s="179">
        <v>2210</v>
      </c>
      <c r="O300" s="182">
        <v>1599</v>
      </c>
      <c r="P300" s="174">
        <v>1118</v>
      </c>
      <c r="Q300" s="175">
        <v>828</v>
      </c>
      <c r="R300" s="176">
        <v>1182</v>
      </c>
      <c r="S300" s="177">
        <v>1350</v>
      </c>
      <c r="T300" s="174">
        <v>371</v>
      </c>
      <c r="U300" s="178">
        <v>169</v>
      </c>
      <c r="V300" s="176">
        <v>1481</v>
      </c>
      <c r="W300" s="183">
        <v>1053</v>
      </c>
      <c r="X300" s="174">
        <v>1080</v>
      </c>
      <c r="Y300" s="178">
        <v>373</v>
      </c>
      <c r="Z300" s="176">
        <v>2270</v>
      </c>
      <c r="AA300" s="174">
        <v>2373</v>
      </c>
      <c r="AB300" s="149">
        <f t="shared" si="4372"/>
        <v>16037</v>
      </c>
      <c r="AC300" s="150">
        <f t="shared" si="4373"/>
        <v>14804</v>
      </c>
      <c r="BI300" s="139" t="s">
        <v>28</v>
      </c>
      <c r="BJ300" s="123">
        <f>B300/B312</f>
        <v>3.543523715197535E-2</v>
      </c>
      <c r="BK300" s="124">
        <f t="shared" ref="BK300" si="4675">C300/C312</f>
        <v>5.6977216498652193E-2</v>
      </c>
      <c r="BL300" s="125">
        <f t="shared" ref="BL300" si="4676">D300/D312</f>
        <v>4.3542955595583049E-2</v>
      </c>
      <c r="BM300" s="126">
        <f t="shared" ref="BM300" si="4677">E300/E312</f>
        <v>4.363636363636364E-2</v>
      </c>
      <c r="BN300" s="123">
        <f t="shared" ref="BN300" si="4678">F300/F312</f>
        <v>3.4541935955015153E-2</v>
      </c>
      <c r="BO300" s="124">
        <f t="shared" ref="BO300" si="4679">G300/G312</f>
        <v>5.8984295329390167E-2</v>
      </c>
      <c r="BP300" s="125">
        <f t="shared" ref="BP300" si="4680">H300/H312</f>
        <v>4.8822356297175171E-2</v>
      </c>
      <c r="BQ300" s="126">
        <f t="shared" ref="BQ300" si="4681">I300/I312</f>
        <v>5.8503931592581555E-2</v>
      </c>
      <c r="BR300" s="123">
        <f t="shared" ref="BR300" si="4682">J300/J312</f>
        <v>5.8652916532388015E-2</v>
      </c>
      <c r="BS300" s="124">
        <f t="shared" ref="BS300" si="4683">K300/K312</f>
        <v>3.1506447831184059E-2</v>
      </c>
      <c r="BT300" s="125">
        <f t="shared" ref="BT300" si="4684">L300/L312</f>
        <v>6.5603433765359362E-2</v>
      </c>
      <c r="BU300" s="123">
        <f t="shared" ref="BU300" si="4685">M300/M312</f>
        <v>3.1380042462845009E-2</v>
      </c>
      <c r="BV300" s="127">
        <f t="shared" ref="BV300" si="4686">N300/N312</f>
        <v>5.3430685169962765E-2</v>
      </c>
      <c r="BW300" s="128">
        <f t="shared" ref="BW300" si="4687">O300/O312</f>
        <v>3.9203667835339691E-2</v>
      </c>
      <c r="BX300" s="123">
        <f t="shared" ref="BX300" si="4688">P300/P312</f>
        <v>4.9815087109566454E-2</v>
      </c>
      <c r="BY300" s="124">
        <f t="shared" ref="BY300" si="4689">Q300/Q312</f>
        <v>3.7744450015954778E-2</v>
      </c>
      <c r="BZ300" s="125">
        <f t="shared" ref="BZ300" si="4690">R300/R312</f>
        <v>4.5861948550808988E-2</v>
      </c>
      <c r="CA300" s="126">
        <f t="shared" ref="CA300" si="4691">S300/S312</f>
        <v>5.1171253127132138E-2</v>
      </c>
      <c r="CB300" s="123">
        <f t="shared" ref="CB300" si="4692">T300/T312</f>
        <v>4.8892988929889296E-2</v>
      </c>
      <c r="CC300" s="124">
        <f t="shared" ref="CC300" si="4693">U300/U312</f>
        <v>2.1162033558727773E-2</v>
      </c>
      <c r="CD300" s="125">
        <f t="shared" ref="CD300" si="4694">V300/V312</f>
        <v>5.904162015627492E-2</v>
      </c>
      <c r="CE300" s="126">
        <f t="shared" ref="CE300" si="4695">W300/W312</f>
        <v>3.7713548941656815E-2</v>
      </c>
      <c r="CF300" s="123">
        <f t="shared" ref="CF300" si="4696">X300/X312</f>
        <v>5.1206675833293823E-2</v>
      </c>
      <c r="CG300" s="124">
        <f t="shared" ref="CG300" si="4697">Y300/Y312</f>
        <v>2.8798641136504016E-2</v>
      </c>
      <c r="CH300" s="125">
        <f t="shared" ref="CH300" si="4698">Z300/Z312</f>
        <v>5.5106450125021245E-2</v>
      </c>
      <c r="CI300" s="123">
        <f t="shared" ref="CI300" si="4699">AA300/AA312</f>
        <v>5.4108901860634807E-2</v>
      </c>
      <c r="CJ300" s="129">
        <f t="shared" ref="CJ300" si="4700">AB300/AB312</f>
        <v>4.9876529387249874E-2</v>
      </c>
      <c r="CK300" s="130">
        <f t="shared" ref="CK300" si="4701">AC300/AC312</f>
        <v>4.6213831059165815E-2</v>
      </c>
    </row>
    <row r="301" spans="1:89" x14ac:dyDescent="0.2">
      <c r="A301" s="131" t="s">
        <v>29</v>
      </c>
      <c r="B301" s="184">
        <v>1142</v>
      </c>
      <c r="C301" s="168">
        <v>2372</v>
      </c>
      <c r="D301" s="169">
        <v>866</v>
      </c>
      <c r="E301" s="170">
        <v>704</v>
      </c>
      <c r="F301" s="167">
        <v>1290</v>
      </c>
      <c r="G301" s="171">
        <v>2022</v>
      </c>
      <c r="H301" s="169">
        <v>2144</v>
      </c>
      <c r="I301" s="170">
        <v>3192</v>
      </c>
      <c r="J301" s="167">
        <v>685</v>
      </c>
      <c r="K301" s="168">
        <v>221</v>
      </c>
      <c r="L301" s="169">
        <v>2313</v>
      </c>
      <c r="M301" s="167">
        <v>721</v>
      </c>
      <c r="N301" s="172">
        <v>3261</v>
      </c>
      <c r="O301" s="185">
        <v>1976</v>
      </c>
      <c r="P301" s="167">
        <v>1647</v>
      </c>
      <c r="Q301" s="168">
        <v>1047</v>
      </c>
      <c r="R301" s="169">
        <v>1566</v>
      </c>
      <c r="S301" s="170">
        <v>1821</v>
      </c>
      <c r="T301" s="167">
        <v>1043</v>
      </c>
      <c r="U301" s="171">
        <v>182</v>
      </c>
      <c r="V301" s="169">
        <v>2231</v>
      </c>
      <c r="W301" s="186">
        <v>1270</v>
      </c>
      <c r="X301" s="167">
        <v>1643</v>
      </c>
      <c r="Y301" s="171">
        <v>489</v>
      </c>
      <c r="Z301" s="169">
        <v>2315</v>
      </c>
      <c r="AA301" s="167">
        <v>3404</v>
      </c>
      <c r="AB301" s="149">
        <f t="shared" si="4372"/>
        <v>22146</v>
      </c>
      <c r="AC301" s="150">
        <f t="shared" si="4373"/>
        <v>19421</v>
      </c>
      <c r="BI301" s="131" t="s">
        <v>29</v>
      </c>
      <c r="BJ301" s="123">
        <f>B301/B312</f>
        <v>4.1891346612376652E-2</v>
      </c>
      <c r="BK301" s="124">
        <f t="shared" ref="BK301" si="4702">C301/C312</f>
        <v>8.7589084598057684E-2</v>
      </c>
      <c r="BL301" s="125">
        <f t="shared" ref="BL301" si="4703">D301/D312</f>
        <v>6.7820502780170724E-2</v>
      </c>
      <c r="BM301" s="126">
        <f t="shared" ref="BM301" si="4704">E301/E312</f>
        <v>5.4468085106382978E-2</v>
      </c>
      <c r="BN301" s="123">
        <f t="shared" ref="BN301" si="4705">F301/F312</f>
        <v>4.7102639938657029E-2</v>
      </c>
      <c r="BO301" s="124">
        <f t="shared" ref="BO301" si="4706">G301/G312</f>
        <v>8.2480114215786257E-2</v>
      </c>
      <c r="BP301" s="125">
        <f t="shared" ref="BP301" si="4707">H301/H312</f>
        <v>5.4123646277737109E-2</v>
      </c>
      <c r="BQ301" s="126">
        <f t="shared" ref="BQ301" si="4708">I301/I312</f>
        <v>7.3175763966896679E-2</v>
      </c>
      <c r="BR301" s="123">
        <f t="shared" ref="BR301" si="4709">J301/J312</f>
        <v>0.1103770544634225</v>
      </c>
      <c r="BS301" s="124">
        <f t="shared" ref="BS301" si="4710">K301/K312</f>
        <v>3.2385697538100819E-2</v>
      </c>
      <c r="BT301" s="125">
        <f t="shared" ref="BT301" si="4711">L301/L312</f>
        <v>9.733209897323683E-2</v>
      </c>
      <c r="BU301" s="123">
        <f t="shared" ref="BU301" si="4712">M301/M312</f>
        <v>3.0615711252653929E-2</v>
      </c>
      <c r="BV301" s="127">
        <f t="shared" ref="BV301" si="4713">N301/N312</f>
        <v>7.8840481601469947E-2</v>
      </c>
      <c r="BW301" s="128">
        <f t="shared" ref="BW301" si="4714">O301/O312</f>
        <v>4.8446809032289699E-2</v>
      </c>
      <c r="BX301" s="123">
        <f t="shared" ref="BX301" si="4715">P301/P312</f>
        <v>7.3385910974468657E-2</v>
      </c>
      <c r="BY301" s="124">
        <f t="shared" ref="BY301" si="4716">Q301/Q312</f>
        <v>4.772758353466746E-2</v>
      </c>
      <c r="BZ301" s="125">
        <f t="shared" ref="BZ301" si="4717">R301/R312</f>
        <v>6.076126178558957E-2</v>
      </c>
      <c r="CA301" s="126">
        <f t="shared" ref="CA301" si="4718">S301/S312</f>
        <v>6.9024334773709353E-2</v>
      </c>
      <c r="CB301" s="123">
        <f t="shared" ref="CB301" si="4719">T301/T312</f>
        <v>0.13745387453874539</v>
      </c>
      <c r="CC301" s="124">
        <f t="shared" ref="CC301" si="4720">U301/U312</f>
        <v>2.2789882294014525E-2</v>
      </c>
      <c r="CD301" s="125">
        <f t="shared" ref="CD301" si="4721">V301/V312</f>
        <v>8.8941157710094088E-2</v>
      </c>
      <c r="CE301" s="126">
        <f t="shared" ref="CE301" si="4722">W301/W312</f>
        <v>4.5485476881200533E-2</v>
      </c>
      <c r="CF301" s="123">
        <f t="shared" ref="CF301" si="4723">X301/X312</f>
        <v>7.7900526290834951E-2</v>
      </c>
      <c r="CG301" s="124">
        <f t="shared" ref="CG301" si="4724">Y301/Y312</f>
        <v>3.7754786905497217E-2</v>
      </c>
      <c r="CH301" s="125">
        <f t="shared" ref="CH301" si="4725">Z301/Z312</f>
        <v>5.6198868739834436E-2</v>
      </c>
      <c r="CI301" s="123">
        <f t="shared" ref="CI301" si="4726">AA301/AA312</f>
        <v>7.7617657789128061E-2</v>
      </c>
      <c r="CJ301" s="129">
        <f t="shared" ref="CJ301" si="4727">AB301/AB312</f>
        <v>6.8876075313963683E-2</v>
      </c>
      <c r="CK301" s="130">
        <f t="shared" ref="CK301" si="4728">AC301/AC312</f>
        <v>6.0626777425024272E-2</v>
      </c>
    </row>
    <row r="302" spans="1:89" x14ac:dyDescent="0.2">
      <c r="A302" s="139" t="s">
        <v>30</v>
      </c>
      <c r="B302" s="181">
        <v>1574</v>
      </c>
      <c r="C302" s="175">
        <v>3209</v>
      </c>
      <c r="D302" s="176">
        <v>1186</v>
      </c>
      <c r="E302" s="177">
        <v>1181</v>
      </c>
      <c r="F302" s="174">
        <v>1374</v>
      </c>
      <c r="G302" s="178">
        <v>2779</v>
      </c>
      <c r="H302" s="176">
        <v>2492</v>
      </c>
      <c r="I302" s="177">
        <v>4420</v>
      </c>
      <c r="J302" s="174">
        <v>1031</v>
      </c>
      <c r="K302" s="175">
        <v>228</v>
      </c>
      <c r="L302" s="176">
        <v>3046</v>
      </c>
      <c r="M302" s="174">
        <v>810</v>
      </c>
      <c r="N302" s="179">
        <v>4044</v>
      </c>
      <c r="O302" s="182">
        <v>2427</v>
      </c>
      <c r="P302" s="174">
        <v>2162</v>
      </c>
      <c r="Q302" s="175">
        <v>1750</v>
      </c>
      <c r="R302" s="176">
        <v>1841</v>
      </c>
      <c r="S302" s="177">
        <v>2421</v>
      </c>
      <c r="T302" s="174">
        <v>1214</v>
      </c>
      <c r="U302" s="178">
        <v>246</v>
      </c>
      <c r="V302" s="176">
        <v>3015</v>
      </c>
      <c r="W302" s="183">
        <v>1572</v>
      </c>
      <c r="X302" s="174">
        <v>2352</v>
      </c>
      <c r="Y302" s="178">
        <v>718</v>
      </c>
      <c r="Z302" s="176">
        <v>3044</v>
      </c>
      <c r="AA302" s="174">
        <v>4342</v>
      </c>
      <c r="AB302" s="149">
        <f t="shared" si="4372"/>
        <v>28375</v>
      </c>
      <c r="AC302" s="150">
        <f t="shared" si="4373"/>
        <v>26103</v>
      </c>
      <c r="BI302" s="139" t="s">
        <v>30</v>
      </c>
      <c r="BJ302" s="123">
        <f>B302/B312</f>
        <v>5.7738160742452589E-2</v>
      </c>
      <c r="BK302" s="124">
        <f t="shared" ref="BK302" si="4729">C302/C312</f>
        <v>0.11849636276356117</v>
      </c>
      <c r="BL302" s="125">
        <f t="shared" ref="BL302" si="4730">D302/D312</f>
        <v>9.28811966481322E-2</v>
      </c>
      <c r="BM302" s="126">
        <f t="shared" ref="BM302" si="4731">E302/E312</f>
        <v>9.1373307543520313E-2</v>
      </c>
      <c r="BN302" s="123">
        <f t="shared" ref="BN302" si="4732">F302/F312</f>
        <v>5.0169788585825395E-2</v>
      </c>
      <c r="BO302" s="124">
        <f t="shared" ref="BO302" si="4733">G302/G312</f>
        <v>0.11335916785641444</v>
      </c>
      <c r="BP302" s="125">
        <f t="shared" ref="BP302" si="4734">H302/H312</f>
        <v>6.290864110266832E-2</v>
      </c>
      <c r="BQ302" s="126">
        <f t="shared" ref="BQ302" si="4735">I302/I312</f>
        <v>0.10132734233511383</v>
      </c>
      <c r="BR302" s="123">
        <f t="shared" ref="BR302" si="4736">J302/J312</f>
        <v>0.1661295520464067</v>
      </c>
      <c r="BS302" s="124">
        <f t="shared" ref="BS302" si="4737">K302/K312</f>
        <v>3.3411488862837048E-2</v>
      </c>
      <c r="BT302" s="125">
        <f t="shared" ref="BT302" si="4738">L302/L312</f>
        <v>0.12817707456657129</v>
      </c>
      <c r="BU302" s="123">
        <f t="shared" ref="BU302" si="4739">M302/M312</f>
        <v>3.4394904458598725E-2</v>
      </c>
      <c r="BV302" s="127">
        <f t="shared" ref="BV302" si="4740">N302/N312</f>
        <v>9.7770900826845891E-2</v>
      </c>
      <c r="BW302" s="128">
        <f t="shared" ref="BW302" si="4741">O302/O312</f>
        <v>5.9504253806359868E-2</v>
      </c>
      <c r="BX302" s="123">
        <f t="shared" ref="BX302" si="4742">P302/P312</f>
        <v>9.6332932317426373E-2</v>
      </c>
      <c r="BY302" s="124">
        <f t="shared" ref="BY302" si="4743">Q302/Q312</f>
        <v>7.9773897980580752E-2</v>
      </c>
      <c r="BZ302" s="125">
        <f t="shared" ref="BZ302" si="4744">R302/R312</f>
        <v>7.1431342878205878E-2</v>
      </c>
      <c r="CA302" s="126">
        <f t="shared" ref="CA302" si="4745">S302/S312</f>
        <v>9.1767113941323628E-2</v>
      </c>
      <c r="CB302" s="123">
        <f t="shared" ref="CB302" si="4746">T302/T312</f>
        <v>0.15998945703742751</v>
      </c>
      <c r="CC302" s="124">
        <f t="shared" ref="CC302" si="4747">U302/U312</f>
        <v>3.0803906836964687E-2</v>
      </c>
      <c r="CD302" s="125">
        <f t="shared" ref="CD302" si="4748">V302/V312</f>
        <v>0.12019614096635306</v>
      </c>
      <c r="CE302" s="126">
        <f t="shared" ref="CE302" si="4749">W302/W312</f>
        <v>5.6301708391533256E-2</v>
      </c>
      <c r="CF302" s="123">
        <f t="shared" ref="CF302" si="4750">X302/X312</f>
        <v>0.11151676070361766</v>
      </c>
      <c r="CG302" s="124">
        <f t="shared" ref="CG302" si="4751">Y302/Y312</f>
        <v>5.5435453983940702E-2</v>
      </c>
      <c r="CH302" s="125">
        <f t="shared" ref="CH302" si="4752">Z302/Z312</f>
        <v>7.3896050299808225E-2</v>
      </c>
      <c r="CI302" s="123">
        <f t="shared" ref="CI302" si="4753">AA302/AA312</f>
        <v>9.9005837285662174E-2</v>
      </c>
      <c r="CJ302" s="129">
        <f t="shared" ref="CJ302" si="4754">AB302/AB312</f>
        <v>8.824883216082903E-2</v>
      </c>
      <c r="CK302" s="130">
        <f t="shared" ref="CK302" si="4755">AC302/AC312</f>
        <v>8.1486059993069793E-2</v>
      </c>
    </row>
    <row r="303" spans="1:89" x14ac:dyDescent="0.2">
      <c r="A303" s="131" t="s">
        <v>31</v>
      </c>
      <c r="B303" s="184">
        <v>1650</v>
      </c>
      <c r="C303" s="168">
        <v>4034</v>
      </c>
      <c r="D303" s="169">
        <v>991</v>
      </c>
      <c r="E303" s="170">
        <v>1458</v>
      </c>
      <c r="F303" s="167">
        <v>1279</v>
      </c>
      <c r="G303" s="171">
        <v>2843</v>
      </c>
      <c r="H303" s="169">
        <v>2620</v>
      </c>
      <c r="I303" s="170">
        <v>5476</v>
      </c>
      <c r="J303" s="167">
        <v>732</v>
      </c>
      <c r="K303" s="168">
        <v>355</v>
      </c>
      <c r="L303" s="169">
        <v>3244</v>
      </c>
      <c r="M303" s="167">
        <v>925</v>
      </c>
      <c r="N303" s="172">
        <v>4242</v>
      </c>
      <c r="O303" s="185">
        <v>2686</v>
      </c>
      <c r="P303" s="167">
        <v>2010</v>
      </c>
      <c r="Q303" s="168">
        <v>1898</v>
      </c>
      <c r="R303" s="169">
        <v>1994</v>
      </c>
      <c r="S303" s="170">
        <v>2718</v>
      </c>
      <c r="T303" s="167">
        <v>1359</v>
      </c>
      <c r="U303" s="171">
        <v>258</v>
      </c>
      <c r="V303" s="169">
        <v>3537</v>
      </c>
      <c r="W303" s="186">
        <v>1628</v>
      </c>
      <c r="X303" s="167">
        <v>2147</v>
      </c>
      <c r="Y303" s="171">
        <v>849</v>
      </c>
      <c r="Z303" s="169">
        <v>2983</v>
      </c>
      <c r="AA303" s="167">
        <v>4436</v>
      </c>
      <c r="AB303" s="149">
        <f t="shared" si="4372"/>
        <v>28788</v>
      </c>
      <c r="AC303" s="150">
        <f t="shared" si="4373"/>
        <v>29564</v>
      </c>
      <c r="BI303" s="131" t="s">
        <v>31</v>
      </c>
      <c r="BJ303" s="123">
        <f>B303/B312</f>
        <v>6.0526026191262246E-2</v>
      </c>
      <c r="BK303" s="124">
        <f t="shared" ref="BK303" si="4756">C303/C312</f>
        <v>0.14896052582991764</v>
      </c>
      <c r="BL303" s="125">
        <f t="shared" ref="BL303" si="4757">D303/D312</f>
        <v>7.7609836322343181E-2</v>
      </c>
      <c r="BM303" s="126">
        <f t="shared" ref="BM303" si="4758">E303/E312</f>
        <v>0.1128046421663443</v>
      </c>
      <c r="BN303" s="123">
        <f t="shared" ref="BN303" si="4759">F303/F312</f>
        <v>4.6700989520575456E-2</v>
      </c>
      <c r="BO303" s="124">
        <f t="shared" ref="BO303" si="4760">G303/G312</f>
        <v>0.11596981439934734</v>
      </c>
      <c r="BP303" s="125">
        <f t="shared" ref="BP303" si="4761">H303/H312</f>
        <v>6.6139903567010827E-2</v>
      </c>
      <c r="BQ303" s="126">
        <f t="shared" ref="BQ303" si="4762">I303/I312</f>
        <v>0.12553586575273379</v>
      </c>
      <c r="BR303" s="123">
        <f t="shared" ref="BR303" si="4763">J303/J312</f>
        <v>0.11795037060908797</v>
      </c>
      <c r="BS303" s="124">
        <f t="shared" ref="BS303" si="4764">K303/K312</f>
        <v>5.2022274325908557E-2</v>
      </c>
      <c r="BT303" s="125">
        <f t="shared" ref="BT303" si="4765">L303/L312</f>
        <v>0.13650900521797676</v>
      </c>
      <c r="BU303" s="123">
        <f t="shared" ref="BU303" si="4766">M303/M312</f>
        <v>3.9278131634819531E-2</v>
      </c>
      <c r="BV303" s="127">
        <f t="shared" ref="BV303" si="4767">N303/N312</f>
        <v>0.10255790338958465</v>
      </c>
      <c r="BW303" s="128">
        <f t="shared" ref="BW303" si="4768">O303/O312</f>
        <v>6.5854316326280429E-2</v>
      </c>
      <c r="BX303" s="123">
        <f t="shared" ref="BX303" si="4769">P303/P312</f>
        <v>8.9560219222029142E-2</v>
      </c>
      <c r="BY303" s="124">
        <f t="shared" ref="BY303" si="4770">Q303/Q312</f>
        <v>8.6520490495509875E-2</v>
      </c>
      <c r="BZ303" s="125">
        <f t="shared" ref="BZ303" si="4771">R303/R312</f>
        <v>7.7367787995188758E-2</v>
      </c>
      <c r="CA303" s="126">
        <f t="shared" ref="CA303" si="4772">S303/S312</f>
        <v>0.10302478962929269</v>
      </c>
      <c r="CB303" s="123">
        <f t="shared" ref="CB303" si="4773">T303/T312</f>
        <v>0.17909857670005272</v>
      </c>
      <c r="CC303" s="124">
        <f t="shared" ref="CC303" si="4774">U303/U312</f>
        <v>3.2306536438767845E-2</v>
      </c>
      <c r="CD303" s="125">
        <f t="shared" ref="CD303" si="4775">V303/V312</f>
        <v>0.1410062191038112</v>
      </c>
      <c r="CE303" s="126">
        <f t="shared" ref="CE303" si="4776">W303/W312</f>
        <v>5.8307367214641311E-2</v>
      </c>
      <c r="CF303" s="123">
        <f t="shared" ref="CF303" si="4777">X303/X312</f>
        <v>0.10179697501303873</v>
      </c>
      <c r="CG303" s="124">
        <f t="shared" ref="CG303" si="4778">Y303/Y312</f>
        <v>6.5549722050648546E-2</v>
      </c>
      <c r="CH303" s="125">
        <f t="shared" ref="CH303" si="4779">Z303/Z312</f>
        <v>7.2415216177505889E-2</v>
      </c>
      <c r="CI303" s="123">
        <f t="shared" ref="CI303" si="4780">AA303/AA312</f>
        <v>0.10114921561473915</v>
      </c>
      <c r="CJ303" s="129">
        <f t="shared" ref="CJ303" si="4781">AB303/AB312</f>
        <v>8.9533299744350522E-2</v>
      </c>
      <c r="CK303" s="130">
        <f t="shared" ref="CK303" si="4782">AC303/AC312</f>
        <v>9.2290306770682132E-2</v>
      </c>
    </row>
    <row r="304" spans="1:89" x14ac:dyDescent="0.2">
      <c r="A304" s="139" t="s">
        <v>32</v>
      </c>
      <c r="B304" s="181">
        <v>1692</v>
      </c>
      <c r="C304" s="175">
        <v>2902</v>
      </c>
      <c r="D304" s="176">
        <v>647</v>
      </c>
      <c r="E304" s="177">
        <v>1218</v>
      </c>
      <c r="F304" s="174">
        <v>1152</v>
      </c>
      <c r="G304" s="178">
        <v>2505</v>
      </c>
      <c r="H304" s="176">
        <v>2352</v>
      </c>
      <c r="I304" s="177">
        <v>4159</v>
      </c>
      <c r="J304" s="174">
        <v>473</v>
      </c>
      <c r="K304" s="175">
        <v>229</v>
      </c>
      <c r="L304" s="176">
        <v>2220</v>
      </c>
      <c r="M304" s="174">
        <v>994</v>
      </c>
      <c r="N304" s="179">
        <v>3229</v>
      </c>
      <c r="O304" s="182">
        <v>2446</v>
      </c>
      <c r="P304" s="174">
        <v>1379</v>
      </c>
      <c r="Q304" s="175">
        <v>1848</v>
      </c>
      <c r="R304" s="176">
        <v>1535</v>
      </c>
      <c r="S304" s="177">
        <v>2171</v>
      </c>
      <c r="T304" s="174">
        <v>658</v>
      </c>
      <c r="U304" s="178">
        <v>359</v>
      </c>
      <c r="V304" s="176">
        <v>2792</v>
      </c>
      <c r="W304" s="183">
        <v>1786</v>
      </c>
      <c r="X304" s="174">
        <v>1414</v>
      </c>
      <c r="Y304" s="178">
        <v>761</v>
      </c>
      <c r="Z304" s="176">
        <v>2544</v>
      </c>
      <c r="AA304" s="174">
        <v>3570</v>
      </c>
      <c r="AB304" s="149">
        <f t="shared" si="4372"/>
        <v>22087</v>
      </c>
      <c r="AC304" s="150">
        <f t="shared" si="4373"/>
        <v>24948</v>
      </c>
      <c r="BI304" s="139" t="s">
        <v>32</v>
      </c>
      <c r="BJ304" s="123">
        <f>B304/B312</f>
        <v>6.2066688676130737E-2</v>
      </c>
      <c r="BK304" s="124">
        <f t="shared" ref="BK304" si="4783">C304/C312</f>
        <v>0.10716000147705033</v>
      </c>
      <c r="BL304" s="125">
        <f t="shared" ref="BL304" si="4784">D304/D312</f>
        <v>5.0669590414284593E-2</v>
      </c>
      <c r="BM304" s="126">
        <f t="shared" ref="BM304" si="4785">E304/E312</f>
        <v>9.4235976789168285E-2</v>
      </c>
      <c r="BN304" s="123">
        <f t="shared" ref="BN304" si="4786">F304/F312</f>
        <v>4.206375287545186E-2</v>
      </c>
      <c r="BO304" s="124">
        <f t="shared" ref="BO304" si="4787">G304/G312</f>
        <v>0.10218233734448297</v>
      </c>
      <c r="BP304" s="125">
        <f t="shared" ref="BP304" si="4788">H304/H312</f>
        <v>5.9374447782293692E-2</v>
      </c>
      <c r="BQ304" s="126">
        <f t="shared" ref="BQ304" si="4789">I304/I312</f>
        <v>9.534398569496344E-2</v>
      </c>
      <c r="BR304" s="123">
        <f t="shared" ref="BR304" si="4790">J304/J312</f>
        <v>7.6216564614888821E-2</v>
      </c>
      <c r="BS304" s="124">
        <f t="shared" ref="BS304" si="4791">K304/K312</f>
        <v>3.3558030480656503E-2</v>
      </c>
      <c r="BT304" s="125">
        <f t="shared" ref="BT304" si="4792">L304/L312</f>
        <v>9.3418616394546378E-2</v>
      </c>
      <c r="BU304" s="123">
        <f t="shared" ref="BU304" si="4793">M304/M312</f>
        <v>4.220806794055202E-2</v>
      </c>
      <c r="BV304" s="127">
        <f t="shared" ref="BV304" si="4794">N304/N312</f>
        <v>7.8066824621633377E-2</v>
      </c>
      <c r="BW304" s="128">
        <f t="shared" ref="BW304" si="4795">O304/O312</f>
        <v>5.9970088508593422E-2</v>
      </c>
      <c r="BX304" s="123">
        <f t="shared" ref="BX304" si="4796">P304/P312</f>
        <v>6.1444548411531436E-2</v>
      </c>
      <c r="BY304" s="124">
        <f t="shared" ref="BY304" si="4797">Q304/Q312</f>
        <v>8.4241236267493275E-2</v>
      </c>
      <c r="BZ304" s="125">
        <f t="shared" ref="BZ304" si="4798">R304/R312</f>
        <v>5.9558452644240097E-2</v>
      </c>
      <c r="CA304" s="126">
        <f t="shared" ref="CA304" si="4799">S304/S312</f>
        <v>8.2290955954817682E-2</v>
      </c>
      <c r="CB304" s="123">
        <f t="shared" ref="CB304" si="4800">T304/T312</f>
        <v>8.6715867158671592E-2</v>
      </c>
      <c r="CC304" s="124">
        <f t="shared" ref="CC304" si="4801">U304/U312</f>
        <v>4.4953668920611069E-2</v>
      </c>
      <c r="CD304" s="125">
        <f t="shared" ref="CD304" si="4802">V304/V312</f>
        <v>0.11130601180035082</v>
      </c>
      <c r="CE304" s="126">
        <f t="shared" ref="CE304" si="4803">W304/W312</f>
        <v>6.3966190322696181E-2</v>
      </c>
      <c r="CF304" s="123">
        <f t="shared" ref="CF304" si="4804">X304/X312</f>
        <v>6.7042814470627279E-2</v>
      </c>
      <c r="CG304" s="124">
        <f t="shared" ref="CG304" si="4805">Y304/Y312</f>
        <v>5.8755404570722668E-2</v>
      </c>
      <c r="CH304" s="125">
        <f t="shared" ref="CH304" si="4806">Z304/Z312</f>
        <v>6.1758065690772704E-2</v>
      </c>
      <c r="CI304" s="123">
        <f t="shared" ref="CI304" si="4807">AA304/AA312</f>
        <v>8.1402772710689533E-2</v>
      </c>
      <c r="CJ304" s="129">
        <f t="shared" ref="CJ304" si="4808">AB304/AB312</f>
        <v>6.8692579944889184E-2</v>
      </c>
      <c r="CK304" s="130">
        <f t="shared" ref="CK304" si="4809">AC304/AC312</f>
        <v>7.788048211727025E-2</v>
      </c>
    </row>
    <row r="305" spans="1:89" x14ac:dyDescent="0.2">
      <c r="A305" s="131" t="s">
        <v>33</v>
      </c>
      <c r="B305" s="184">
        <v>1403</v>
      </c>
      <c r="C305" s="168">
        <v>1652</v>
      </c>
      <c r="D305" s="169">
        <v>450</v>
      </c>
      <c r="E305" s="170">
        <v>738</v>
      </c>
      <c r="F305" s="167">
        <v>967</v>
      </c>
      <c r="G305" s="171">
        <v>1683</v>
      </c>
      <c r="H305" s="169">
        <v>2085</v>
      </c>
      <c r="I305" s="170">
        <v>2788</v>
      </c>
      <c r="J305" s="167">
        <v>381</v>
      </c>
      <c r="K305" s="168">
        <v>110</v>
      </c>
      <c r="L305" s="169">
        <v>1318</v>
      </c>
      <c r="M305" s="167">
        <v>913</v>
      </c>
      <c r="N305" s="172">
        <v>2150</v>
      </c>
      <c r="O305" s="185">
        <v>2181</v>
      </c>
      <c r="P305" s="167">
        <v>944</v>
      </c>
      <c r="Q305" s="168">
        <v>1590</v>
      </c>
      <c r="R305" s="169">
        <v>1179</v>
      </c>
      <c r="S305" s="170">
        <v>1535</v>
      </c>
      <c r="T305" s="167">
        <v>347</v>
      </c>
      <c r="U305" s="171">
        <v>246</v>
      </c>
      <c r="V305" s="169">
        <v>1856</v>
      </c>
      <c r="W305" s="186">
        <v>1514</v>
      </c>
      <c r="X305" s="167">
        <v>883</v>
      </c>
      <c r="Y305" s="171">
        <v>664</v>
      </c>
      <c r="Z305" s="169">
        <v>1963</v>
      </c>
      <c r="AA305" s="167">
        <v>2383</v>
      </c>
      <c r="AB305" s="149">
        <f t="shared" si="4372"/>
        <v>15926</v>
      </c>
      <c r="AC305" s="150">
        <f t="shared" si="4373"/>
        <v>17997</v>
      </c>
      <c r="BI305" s="131" t="s">
        <v>33</v>
      </c>
      <c r="BJ305" s="123">
        <f>B305/B312</f>
        <v>5.1465463482630862E-2</v>
      </c>
      <c r="BK305" s="124">
        <f t="shared" ref="BK305" si="4810">C305/C312</f>
        <v>6.1002178649237473E-2</v>
      </c>
      <c r="BL305" s="125">
        <f t="shared" ref="BL305" si="4811">D305/D312</f>
        <v>3.5241600751820819E-2</v>
      </c>
      <c r="BM305" s="126">
        <f t="shared" ref="BM305" si="4812">E305/E312</f>
        <v>5.709864603481625E-2</v>
      </c>
      <c r="BN305" s="123">
        <f t="shared" ref="BN305" si="4813">F305/F312</f>
        <v>3.5308723116807245E-2</v>
      </c>
      <c r="BO305" s="124">
        <f t="shared" ref="BO305" si="4814">G305/G312</f>
        <v>6.8651845808688564E-2</v>
      </c>
      <c r="BP305" s="125">
        <f t="shared" ref="BP305" si="4815">H305/H312</f>
        <v>5.2634236235579231E-2</v>
      </c>
      <c r="BQ305" s="126">
        <f t="shared" ref="BQ305" si="4816">I305/I312</f>
        <v>6.391416978061025E-2</v>
      </c>
      <c r="BR305" s="123">
        <f t="shared" ref="BR305" si="4817">J305/J312</f>
        <v>6.1392201095713826E-2</v>
      </c>
      <c r="BS305" s="124">
        <f t="shared" ref="BS305" si="4818">K305/K312</f>
        <v>1.6119577960140678E-2</v>
      </c>
      <c r="BT305" s="125">
        <f t="shared" ref="BT305" si="4819">L305/L312</f>
        <v>5.5462043427032488E-2</v>
      </c>
      <c r="BU305" s="123">
        <f t="shared" ref="BU305" si="4820">M305/M312</f>
        <v>3.8768577494692147E-2</v>
      </c>
      <c r="BV305" s="127">
        <f t="shared" ref="BV305" si="4821">N305/N312</f>
        <v>5.1980078332769207E-2</v>
      </c>
      <c r="BW305" s="128">
        <f t="shared" ref="BW305" si="4822">O305/O312</f>
        <v>5.3472920293230683E-2</v>
      </c>
      <c r="BX305" s="123">
        <f t="shared" ref="BX305" si="4823">P305/P312</f>
        <v>4.2062112908256469E-2</v>
      </c>
      <c r="BY305" s="124">
        <f t="shared" ref="BY305" si="4824">Q305/Q312</f>
        <v>7.2480284450927662E-2</v>
      </c>
      <c r="BZ305" s="125">
        <f t="shared" ref="BZ305" si="4825">R305/R312</f>
        <v>4.5745547666162262E-2</v>
      </c>
      <c r="CA305" s="126">
        <f t="shared" ref="CA305" si="4826">S305/S312</f>
        <v>5.818361003714654E-2</v>
      </c>
      <c r="CB305" s="123">
        <f t="shared" ref="CB305" si="4827">T305/T312</f>
        <v>4.5730100158144438E-2</v>
      </c>
      <c r="CC305" s="124">
        <f t="shared" ref="CC305" si="4828">U305/U312</f>
        <v>3.0803906836964687E-2</v>
      </c>
      <c r="CD305" s="125">
        <f t="shared" ref="CD305" si="4829">V305/V312</f>
        <v>7.3991388933184493E-2</v>
      </c>
      <c r="CE305" s="126">
        <f t="shared" ref="CE305" si="4830">W305/W312</f>
        <v>5.4224418896171342E-2</v>
      </c>
      <c r="CF305" s="123">
        <f t="shared" ref="CF305" si="4831">X305/X312</f>
        <v>4.1866198852591151E-2</v>
      </c>
      <c r="CG305" s="124">
        <f t="shared" ref="CG305" si="4832">Y305/Y312</f>
        <v>5.1266213712168003E-2</v>
      </c>
      <c r="CH305" s="125">
        <f t="shared" ref="CH305" si="4833">Z305/Z312</f>
        <v>4.7653727575073433E-2</v>
      </c>
      <c r="CI305" s="123">
        <f t="shared" ref="CI305" si="4834">AA305/AA312</f>
        <v>5.4336920831813205E-2</v>
      </c>
      <c r="CJ305" s="129">
        <f t="shared" ref="CJ305" si="4835">AB305/AB312</f>
        <v>4.9531309286109715E-2</v>
      </c>
      <c r="CK305" s="130">
        <f t="shared" ref="CK305" si="4836">AC305/AC312</f>
        <v>5.6181458901094786E-2</v>
      </c>
    </row>
    <row r="306" spans="1:89" x14ac:dyDescent="0.2">
      <c r="A306" s="139" t="s">
        <v>34</v>
      </c>
      <c r="B306" s="181">
        <v>462</v>
      </c>
      <c r="C306" s="175">
        <v>924</v>
      </c>
      <c r="D306" s="176">
        <v>179</v>
      </c>
      <c r="E306" s="177">
        <v>564</v>
      </c>
      <c r="F306" s="174">
        <v>480</v>
      </c>
      <c r="G306" s="178">
        <v>1182</v>
      </c>
      <c r="H306" s="176">
        <v>975</v>
      </c>
      <c r="I306" s="177">
        <v>1824</v>
      </c>
      <c r="J306" s="174">
        <v>162</v>
      </c>
      <c r="K306" s="175">
        <v>78</v>
      </c>
      <c r="L306" s="176">
        <v>888</v>
      </c>
      <c r="M306" s="174">
        <v>606</v>
      </c>
      <c r="N306" s="179">
        <v>1771</v>
      </c>
      <c r="O306" s="182">
        <v>1581</v>
      </c>
      <c r="P306" s="174">
        <v>592</v>
      </c>
      <c r="Q306" s="175">
        <v>1011</v>
      </c>
      <c r="R306" s="176">
        <v>870</v>
      </c>
      <c r="S306" s="177">
        <v>1107</v>
      </c>
      <c r="T306" s="174">
        <v>170</v>
      </c>
      <c r="U306" s="178">
        <v>212</v>
      </c>
      <c r="V306" s="176">
        <v>1454</v>
      </c>
      <c r="W306" s="183">
        <v>868</v>
      </c>
      <c r="X306" s="174">
        <v>522</v>
      </c>
      <c r="Y306" s="178">
        <v>518</v>
      </c>
      <c r="Z306" s="176">
        <v>1208</v>
      </c>
      <c r="AA306" s="174">
        <v>1579</v>
      </c>
      <c r="AB306" s="149">
        <f t="shared" si="4372"/>
        <v>9733</v>
      </c>
      <c r="AC306" s="150">
        <f t="shared" si="4373"/>
        <v>12054</v>
      </c>
      <c r="BI306" s="139" t="s">
        <v>34</v>
      </c>
      <c r="BJ306" s="123">
        <f>B306/B312</f>
        <v>1.6947287333553426E-2</v>
      </c>
      <c r="BK306" s="124">
        <f t="shared" ref="BK306" si="4837">C306/C312</f>
        <v>3.4119862634319265E-2</v>
      </c>
      <c r="BL306" s="125">
        <f t="shared" ref="BL306" si="4838">D306/D312</f>
        <v>1.4018325632390947E-2</v>
      </c>
      <c r="BM306" s="126">
        <f t="shared" ref="BM306" si="4839">E306/E312</f>
        <v>4.363636363636364E-2</v>
      </c>
      <c r="BN306" s="123">
        <f t="shared" ref="BN306" si="4840">F306/F312</f>
        <v>1.752656369810494E-2</v>
      </c>
      <c r="BO306" s="124">
        <f t="shared" ref="BO306" si="4841">G306/G312</f>
        <v>4.8215378339791962E-2</v>
      </c>
      <c r="BP306" s="125">
        <f t="shared" ref="BP306" si="4842">H306/H312</f>
        <v>2.4613132052608993E-2</v>
      </c>
      <c r="BQ306" s="126">
        <f t="shared" ref="BQ306" si="4843">I306/I312</f>
        <v>4.1814722266798103E-2</v>
      </c>
      <c r="BR306" s="123">
        <f t="shared" ref="BR306" si="4844">J306/J312</f>
        <v>2.6103770544634225E-2</v>
      </c>
      <c r="BS306" s="124">
        <f t="shared" ref="BS306" si="4845">K306/K312</f>
        <v>1.1430246189917937E-2</v>
      </c>
      <c r="BT306" s="125">
        <f t="shared" ref="BT306" si="4846">L306/L312</f>
        <v>3.7367446557818547E-2</v>
      </c>
      <c r="BU306" s="123">
        <f t="shared" ref="BU306" si="4847">M306/M312</f>
        <v>2.573248407643312E-2</v>
      </c>
      <c r="BV306" s="127">
        <f t="shared" ref="BV306" si="4848">N306/N312</f>
        <v>4.2817078477829895E-2</v>
      </c>
      <c r="BW306" s="128">
        <f t="shared" ref="BW306" si="4849">O306/O312</f>
        <v>3.8762350749013165E-2</v>
      </c>
      <c r="BX306" s="123">
        <f t="shared" ref="BX306" si="4850">P306/P312</f>
        <v>2.6377935213652365E-2</v>
      </c>
      <c r="BY306" s="124">
        <f t="shared" ref="BY306" si="4851">Q306/Q312</f>
        <v>4.6086520490495511E-2</v>
      </c>
      <c r="BZ306" s="125">
        <f t="shared" ref="BZ306" si="4852">R306/R312</f>
        <v>3.3756256547549761E-2</v>
      </c>
      <c r="CA306" s="126">
        <f t="shared" ref="CA306" si="4853">S306/S312</f>
        <v>4.1960427564248351E-2</v>
      </c>
      <c r="CB306" s="123">
        <f t="shared" ref="CB306" si="4854">T306/T312</f>
        <v>2.2403795466526093E-2</v>
      </c>
      <c r="CC306" s="124">
        <f t="shared" ref="CC306" si="4855">U306/U312</f>
        <v>2.6546456298522415E-2</v>
      </c>
      <c r="CD306" s="125">
        <f t="shared" ref="CD306" si="4856">V306/V312</f>
        <v>5.7965236804337426E-2</v>
      </c>
      <c r="CE306" s="126">
        <f t="shared" ref="CE306" si="4857">W306/W312</f>
        <v>3.108771175817485E-2</v>
      </c>
      <c r="CF306" s="123">
        <f t="shared" ref="CF306" si="4858">X306/X312</f>
        <v>2.4749893319425346E-2</v>
      </c>
      <c r="CG306" s="124">
        <f t="shared" ref="CG306" si="4859">Y306/Y312</f>
        <v>3.9993823347745525E-2</v>
      </c>
      <c r="CH306" s="125">
        <f t="shared" ref="CH306" si="4860">Z306/Z312</f>
        <v>2.9325370815429807E-2</v>
      </c>
      <c r="CI306" s="123">
        <f t="shared" ref="CI306" si="4861">AA306/AA312</f>
        <v>3.6004195549069681E-2</v>
      </c>
      <c r="CJ306" s="129">
        <f t="shared" ref="CJ306" si="4862">AB306/AB312</f>
        <v>3.0270515715289829E-2</v>
      </c>
      <c r="CK306" s="130">
        <f t="shared" ref="CK306" si="4863">AC306/AC312</f>
        <v>3.762912183107165E-2</v>
      </c>
    </row>
    <row r="307" spans="1:89" x14ac:dyDescent="0.2">
      <c r="A307" s="131" t="s">
        <v>35</v>
      </c>
      <c r="B307" s="184">
        <v>0</v>
      </c>
      <c r="C307" s="168">
        <v>441</v>
      </c>
      <c r="D307" s="169">
        <v>13</v>
      </c>
      <c r="E307" s="170">
        <v>259</v>
      </c>
      <c r="F307" s="167">
        <v>22</v>
      </c>
      <c r="G307" s="171">
        <v>737</v>
      </c>
      <c r="H307" s="169">
        <v>95</v>
      </c>
      <c r="I307" s="170">
        <v>813</v>
      </c>
      <c r="J307" s="167">
        <v>36</v>
      </c>
      <c r="K307" s="168">
        <v>37</v>
      </c>
      <c r="L307" s="169">
        <v>576</v>
      </c>
      <c r="M307" s="167">
        <v>120</v>
      </c>
      <c r="N307" s="172">
        <v>450</v>
      </c>
      <c r="O307" s="185">
        <v>229</v>
      </c>
      <c r="P307" s="167">
        <v>113</v>
      </c>
      <c r="Q307" s="168">
        <v>156</v>
      </c>
      <c r="R307" s="169">
        <v>155</v>
      </c>
      <c r="S307" s="170">
        <v>78</v>
      </c>
      <c r="T307" s="167">
        <v>37</v>
      </c>
      <c r="U307" s="171">
        <v>17</v>
      </c>
      <c r="V307" s="169">
        <v>145</v>
      </c>
      <c r="W307" s="186">
        <v>37</v>
      </c>
      <c r="X307" s="167">
        <v>64</v>
      </c>
      <c r="Y307" s="171">
        <v>29</v>
      </c>
      <c r="Z307" s="169">
        <v>69</v>
      </c>
      <c r="AA307" s="167">
        <v>86</v>
      </c>
      <c r="AB307" s="149">
        <f t="shared" si="4372"/>
        <v>1775</v>
      </c>
      <c r="AC307" s="150">
        <f t="shared" si="4373"/>
        <v>3039</v>
      </c>
      <c r="BI307" s="131" t="s">
        <v>35</v>
      </c>
      <c r="BJ307" s="123">
        <f>B307/B312</f>
        <v>0</v>
      </c>
      <c r="BK307" s="124">
        <f t="shared" ref="BK307" si="4864">C307/C312</f>
        <v>1.6284479893652375E-2</v>
      </c>
      <c r="BL307" s="125">
        <f t="shared" ref="BL307" si="4865">D307/D312</f>
        <v>1.0180906883859348E-3</v>
      </c>
      <c r="BM307" s="126">
        <f t="shared" ref="BM307" si="4866">E307/E312</f>
        <v>2.0038684719535783E-2</v>
      </c>
      <c r="BN307" s="123">
        <f t="shared" ref="BN307" si="4867">F307/F312</f>
        <v>8.0330083616314313E-4</v>
      </c>
      <c r="BO307" s="124">
        <f t="shared" ref="BO307" si="4868">G307/G312</f>
        <v>3.0063226595961657E-2</v>
      </c>
      <c r="BP307" s="125">
        <f t="shared" ref="BP307" si="4869">H307/H312</f>
        <v>2.3982026102542095E-3</v>
      </c>
      <c r="BQ307" s="126">
        <f t="shared" ref="BQ307" si="4870">I307/I312</f>
        <v>1.8637812062997181E-2</v>
      </c>
      <c r="BR307" s="123">
        <f t="shared" ref="BR307" si="4871">J307/J312</f>
        <v>5.8008378988076053E-3</v>
      </c>
      <c r="BS307" s="124">
        <f t="shared" ref="BS307" si="4872">K307/K312</f>
        <v>5.4220398593200466E-3</v>
      </c>
      <c r="BT307" s="125">
        <f t="shared" ref="BT307" si="4873">L307/L312</f>
        <v>2.4238343713179598E-2</v>
      </c>
      <c r="BU307" s="123">
        <f t="shared" ref="BU307" si="4874">M307/M312</f>
        <v>5.0955414012738851E-3</v>
      </c>
      <c r="BV307" s="127">
        <f t="shared" ref="BV307" si="4875">N307/N312</f>
        <v>1.0879551278951695E-2</v>
      </c>
      <c r="BW307" s="128">
        <f t="shared" ref="BW307" si="4876">O307/O312</f>
        <v>5.6145340427096865E-3</v>
      </c>
      <c r="BX307" s="123">
        <f t="shared" ref="BX307" si="4877">P307/P312</f>
        <v>5.0349774985518868E-3</v>
      </c>
      <c r="BY307" s="124">
        <f t="shared" ref="BY307" si="4878">Q307/Q312</f>
        <v>7.1112731914117697E-3</v>
      </c>
      <c r="BZ307" s="125">
        <f t="shared" ref="BZ307" si="4879">R307/R312</f>
        <v>6.0140457067473715E-3</v>
      </c>
      <c r="CA307" s="126">
        <f t="shared" ref="CA307" si="4880">S307/S312</f>
        <v>2.9565612917898565E-3</v>
      </c>
      <c r="CB307" s="123">
        <f t="shared" ref="CB307" si="4881">T307/T312</f>
        <v>4.8761201897733267E-3</v>
      </c>
      <c r="CC307" s="124">
        <f t="shared" ref="CC307" si="4882">U307/U312</f>
        <v>2.1287252692211369E-3</v>
      </c>
      <c r="CD307" s="125">
        <f t="shared" ref="CD307" si="4883">V307/V312</f>
        <v>5.780577260405039E-3</v>
      </c>
      <c r="CE307" s="126">
        <f t="shared" ref="CE307" si="4884">W307/W312</f>
        <v>1.3251674366963934E-3</v>
      </c>
      <c r="CF307" s="123">
        <f t="shared" ref="CF307" si="4885">X307/X312</f>
        <v>3.0344696790100042E-3</v>
      </c>
      <c r="CG307" s="124">
        <f t="shared" ref="CG307" si="4886">Y307/Y312</f>
        <v>2.2390364422483016E-3</v>
      </c>
      <c r="CH307" s="125">
        <f t="shared" ref="CH307" si="4887">Z307/Z312</f>
        <v>1.6750418760469012E-3</v>
      </c>
      <c r="CI307" s="123">
        <f t="shared" ref="CI307" si="4888">AA307/AA312</f>
        <v>1.9609631521342575E-3</v>
      </c>
      <c r="CJ307" s="129">
        <f t="shared" ref="CJ307" si="4889">AB307/AB312</f>
        <v>5.5204115272412873E-3</v>
      </c>
      <c r="CK307" s="130">
        <f t="shared" ref="CK307" si="4890">AC307/AC312</f>
        <v>9.4868841251556958E-3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>
        <v>0</v>
      </c>
      <c r="C309" s="57">
        <v>0</v>
      </c>
      <c r="D309" s="133">
        <v>0</v>
      </c>
      <c r="E309" s="134">
        <v>0</v>
      </c>
      <c r="F309" s="132">
        <v>0</v>
      </c>
      <c r="G309" s="135">
        <v>0</v>
      </c>
      <c r="H309" s="133">
        <v>0</v>
      </c>
      <c r="I309" s="134">
        <v>0</v>
      </c>
      <c r="J309" s="132">
        <v>0</v>
      </c>
      <c r="K309" s="135">
        <v>0</v>
      </c>
      <c r="L309" s="133"/>
      <c r="M309" s="132">
        <v>0</v>
      </c>
      <c r="N309" s="136">
        <v>0</v>
      </c>
      <c r="O309" s="137">
        <v>0</v>
      </c>
      <c r="P309" s="132">
        <v>0</v>
      </c>
      <c r="Q309" s="135">
        <v>0</v>
      </c>
      <c r="R309" s="133"/>
      <c r="S309" s="134">
        <v>0</v>
      </c>
      <c r="T309" s="132">
        <v>0</v>
      </c>
      <c r="U309" s="135">
        <v>0</v>
      </c>
      <c r="V309" s="133">
        <v>0</v>
      </c>
      <c r="W309" s="134">
        <v>0</v>
      </c>
      <c r="X309" s="132">
        <v>0</v>
      </c>
      <c r="Y309" s="135">
        <v>0</v>
      </c>
      <c r="Z309" s="138">
        <v>0</v>
      </c>
      <c r="AA309" s="2">
        <v>0</v>
      </c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27261</v>
      </c>
      <c r="C312" s="1">
        <f t="shared" ref="C312:AA312" si="5001">SUM(C289:C311)</f>
        <v>27081</v>
      </c>
      <c r="D312" s="14">
        <f t="shared" si="5001"/>
        <v>12769</v>
      </c>
      <c r="E312" s="1">
        <f t="shared" si="5001"/>
        <v>12925</v>
      </c>
      <c r="F312" s="14">
        <f t="shared" si="5001"/>
        <v>27387</v>
      </c>
      <c r="G312" s="1">
        <f t="shared" si="5001"/>
        <v>24515</v>
      </c>
      <c r="H312" s="14">
        <f t="shared" si="5001"/>
        <v>39613</v>
      </c>
      <c r="I312" s="1">
        <f t="shared" si="5001"/>
        <v>43621</v>
      </c>
      <c r="J312" s="14">
        <f t="shared" si="5001"/>
        <v>6206</v>
      </c>
      <c r="K312" s="1">
        <f t="shared" si="5001"/>
        <v>6824</v>
      </c>
      <c r="L312" s="14">
        <f t="shared" si="5001"/>
        <v>23764</v>
      </c>
      <c r="M312" s="1">
        <f t="shared" si="5001"/>
        <v>23550</v>
      </c>
      <c r="N312" s="14">
        <f t="shared" si="5001"/>
        <v>41362</v>
      </c>
      <c r="O312" s="1">
        <f t="shared" si="5001"/>
        <v>40787</v>
      </c>
      <c r="P312" s="14">
        <f t="shared" si="5001"/>
        <v>22443</v>
      </c>
      <c r="Q312" s="1">
        <f t="shared" si="5001"/>
        <v>21937</v>
      </c>
      <c r="R312" s="14">
        <f t="shared" si="5001"/>
        <v>25773</v>
      </c>
      <c r="S312" s="1">
        <f t="shared" si="5001"/>
        <v>26382</v>
      </c>
      <c r="T312" s="14">
        <f t="shared" si="5001"/>
        <v>7588</v>
      </c>
      <c r="U312" s="1">
        <f t="shared" si="5001"/>
        <v>7986</v>
      </c>
      <c r="V312" s="14">
        <f t="shared" si="5001"/>
        <v>25084</v>
      </c>
      <c r="W312" s="1">
        <f t="shared" si="5001"/>
        <v>27921</v>
      </c>
      <c r="X312" s="14">
        <f t="shared" si="5001"/>
        <v>21091</v>
      </c>
      <c r="Y312" s="1">
        <f t="shared" si="5001"/>
        <v>12952</v>
      </c>
      <c r="Z312" s="14">
        <f t="shared" si="5001"/>
        <v>41193</v>
      </c>
      <c r="AA312" s="1">
        <f t="shared" si="5001"/>
        <v>43856</v>
      </c>
      <c r="AB312" s="153">
        <f t="shared" ref="AB312:AC312" si="5002">SUM(AB288:AB311)</f>
        <v>321534</v>
      </c>
      <c r="AC312" s="154">
        <f t="shared" si="5002"/>
        <v>320337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</v>
      </c>
      <c r="BM312" s="148">
        <f t="shared" si="5003"/>
        <v>1.0000000000000002</v>
      </c>
      <c r="BN312" s="147">
        <f t="shared" si="5003"/>
        <v>0.99999999999999989</v>
      </c>
      <c r="BO312" s="148">
        <f t="shared" si="5003"/>
        <v>0.99999999999999989</v>
      </c>
      <c r="BP312" s="147">
        <f t="shared" si="5003"/>
        <v>1</v>
      </c>
      <c r="BQ312" s="148">
        <f t="shared" si="5003"/>
        <v>1</v>
      </c>
      <c r="BR312" s="147">
        <f t="shared" si="5003"/>
        <v>1</v>
      </c>
      <c r="BS312" s="148">
        <f t="shared" si="5003"/>
        <v>0.99999999999999978</v>
      </c>
      <c r="BT312" s="147">
        <f t="shared" si="5003"/>
        <v>0.99999999999999989</v>
      </c>
      <c r="BU312" s="148">
        <f t="shared" si="5003"/>
        <v>1.0000000000000002</v>
      </c>
      <c r="BV312" s="147">
        <f t="shared" si="5003"/>
        <v>0.99999999999999989</v>
      </c>
      <c r="BW312" s="148">
        <f t="shared" si="5003"/>
        <v>0.99999999999999989</v>
      </c>
      <c r="BX312" s="147">
        <f t="shared" si="5003"/>
        <v>1</v>
      </c>
      <c r="BY312" s="148">
        <f t="shared" si="5003"/>
        <v>1</v>
      </c>
      <c r="BZ312" s="147">
        <f t="shared" si="5003"/>
        <v>0.99999999999999989</v>
      </c>
      <c r="CA312" s="148">
        <f t="shared" si="5003"/>
        <v>1.0000000000000002</v>
      </c>
      <c r="CB312" s="147">
        <f t="shared" si="5003"/>
        <v>0.99999999999999989</v>
      </c>
      <c r="CC312" s="148">
        <f t="shared" si="5003"/>
        <v>1</v>
      </c>
      <c r="CD312" s="147">
        <f t="shared" si="5003"/>
        <v>0.99999999999999989</v>
      </c>
      <c r="CE312" s="148">
        <f t="shared" si="5003"/>
        <v>1</v>
      </c>
      <c r="CF312" s="147">
        <f t="shared" si="5003"/>
        <v>1</v>
      </c>
      <c r="CG312" s="148">
        <f t="shared" si="5003"/>
        <v>1</v>
      </c>
      <c r="CH312" s="147">
        <f t="shared" si="5003"/>
        <v>1</v>
      </c>
      <c r="CI312" s="148">
        <f t="shared" si="5003"/>
        <v>0.99999999999999989</v>
      </c>
      <c r="CJ312" s="147">
        <f t="shared" si="5003"/>
        <v>1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78">
        <f>+A284+1</f>
        <v>44784</v>
      </c>
      <c r="B315" s="278"/>
      <c r="C315" s="278"/>
      <c r="D315" s="278"/>
      <c r="BI315" s="277">
        <f>+BI284+1</f>
        <v>44784</v>
      </c>
      <c r="BJ315" s="277"/>
      <c r="BK315" s="277"/>
      <c r="BL315" s="277"/>
    </row>
    <row r="316" spans="1:89" ht="13.5" thickBot="1" x14ac:dyDescent="0.25">
      <c r="AE316" t="s">
        <v>84</v>
      </c>
    </row>
    <row r="317" spans="1:89" ht="14.25" thickTop="1" thickBot="1" x14ac:dyDescent="0.25">
      <c r="A317" s="275" t="s">
        <v>0</v>
      </c>
      <c r="B317" s="269" t="s">
        <v>1</v>
      </c>
      <c r="C317" s="270"/>
      <c r="D317" s="269" t="s">
        <v>2</v>
      </c>
      <c r="E317" s="270"/>
      <c r="F317" s="269" t="s">
        <v>3</v>
      </c>
      <c r="G317" s="270"/>
      <c r="H317" s="269" t="s">
        <v>4</v>
      </c>
      <c r="I317" s="270"/>
      <c r="J317" s="269" t="s">
        <v>5</v>
      </c>
      <c r="K317" s="270"/>
      <c r="L317" s="269" t="s">
        <v>6</v>
      </c>
      <c r="M317" s="270"/>
      <c r="N317" s="269" t="s">
        <v>7</v>
      </c>
      <c r="O317" s="270"/>
      <c r="P317" s="269" t="s">
        <v>8</v>
      </c>
      <c r="Q317" s="270"/>
      <c r="R317" s="269" t="s">
        <v>9</v>
      </c>
      <c r="S317" s="270"/>
      <c r="T317" s="269" t="s">
        <v>10</v>
      </c>
      <c r="U317" s="270"/>
      <c r="V317" s="269" t="s">
        <v>11</v>
      </c>
      <c r="W317" s="270"/>
      <c r="X317" s="269" t="s">
        <v>12</v>
      </c>
      <c r="Y317" s="270"/>
      <c r="Z317" s="271" t="s">
        <v>40</v>
      </c>
      <c r="AA317" s="272"/>
      <c r="AB317" s="273" t="s">
        <v>41</v>
      </c>
      <c r="AC317" s="274"/>
      <c r="AE317" s="275" t="s">
        <v>0</v>
      </c>
      <c r="AF317" s="269" t="s">
        <v>1</v>
      </c>
      <c r="AG317" s="270"/>
      <c r="AH317" s="269" t="s">
        <v>2</v>
      </c>
      <c r="AI317" s="270"/>
      <c r="AJ317" s="269" t="s">
        <v>3</v>
      </c>
      <c r="AK317" s="270"/>
      <c r="AL317" s="269" t="s">
        <v>4</v>
      </c>
      <c r="AM317" s="270"/>
      <c r="AN317" s="269" t="s">
        <v>5</v>
      </c>
      <c r="AO317" s="270"/>
      <c r="AP317" s="269" t="s">
        <v>6</v>
      </c>
      <c r="AQ317" s="270"/>
      <c r="AR317" s="269" t="s">
        <v>7</v>
      </c>
      <c r="AS317" s="270"/>
      <c r="AT317" s="269" t="s">
        <v>8</v>
      </c>
      <c r="AU317" s="270"/>
      <c r="AV317" s="269" t="s">
        <v>9</v>
      </c>
      <c r="AW317" s="270"/>
      <c r="AX317" s="269" t="s">
        <v>10</v>
      </c>
      <c r="AY317" s="270"/>
      <c r="AZ317" s="269" t="s">
        <v>11</v>
      </c>
      <c r="BA317" s="270"/>
      <c r="BB317" s="269" t="s">
        <v>12</v>
      </c>
      <c r="BC317" s="270"/>
      <c r="BD317" s="271" t="s">
        <v>40</v>
      </c>
      <c r="BE317" s="272"/>
      <c r="BF317" s="273" t="s">
        <v>41</v>
      </c>
      <c r="BG317" s="274"/>
      <c r="BI317" s="275" t="s">
        <v>0</v>
      </c>
      <c r="BJ317" s="269" t="s">
        <v>1</v>
      </c>
      <c r="BK317" s="270"/>
      <c r="BL317" s="269" t="s">
        <v>2</v>
      </c>
      <c r="BM317" s="270"/>
      <c r="BN317" s="269" t="s">
        <v>3</v>
      </c>
      <c r="BO317" s="270"/>
      <c r="BP317" s="269" t="s">
        <v>4</v>
      </c>
      <c r="BQ317" s="270"/>
      <c r="BR317" s="269" t="s">
        <v>5</v>
      </c>
      <c r="BS317" s="270"/>
      <c r="BT317" s="269" t="s">
        <v>6</v>
      </c>
      <c r="BU317" s="270"/>
      <c r="BV317" s="269" t="s">
        <v>7</v>
      </c>
      <c r="BW317" s="270"/>
      <c r="BX317" s="269" t="s">
        <v>8</v>
      </c>
      <c r="BY317" s="270"/>
      <c r="BZ317" s="269" t="s">
        <v>9</v>
      </c>
      <c r="CA317" s="270"/>
      <c r="CB317" s="269" t="s">
        <v>10</v>
      </c>
      <c r="CC317" s="270"/>
      <c r="CD317" s="269" t="s">
        <v>11</v>
      </c>
      <c r="CE317" s="270"/>
      <c r="CF317" s="269" t="s">
        <v>12</v>
      </c>
      <c r="CG317" s="270"/>
      <c r="CH317" s="271" t="s">
        <v>40</v>
      </c>
      <c r="CI317" s="272"/>
      <c r="CJ317" s="269" t="s">
        <v>41</v>
      </c>
      <c r="CK317" s="270"/>
    </row>
    <row r="318" spans="1:89" ht="15" thickTop="1" thickBot="1" x14ac:dyDescent="0.3">
      <c r="A318" s="276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76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76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3109</v>
      </c>
      <c r="AG319" s="164">
        <f t="shared" ref="AG319:AV320" si="5004">SUMIF($A$9:$A$32,$AE319,C$319:C$342)</f>
        <v>1162</v>
      </c>
      <c r="AH319" s="121">
        <f t="shared" si="5004"/>
        <v>1108</v>
      </c>
      <c r="AI319" s="159">
        <f t="shared" si="5004"/>
        <v>1010</v>
      </c>
      <c r="AJ319" s="120">
        <f t="shared" si="5004"/>
        <v>3000</v>
      </c>
      <c r="AK319" s="122">
        <f t="shared" si="5004"/>
        <v>1409</v>
      </c>
      <c r="AL319" s="121">
        <f t="shared" si="5004"/>
        <v>3811</v>
      </c>
      <c r="AM319" s="159">
        <f t="shared" si="5004"/>
        <v>2509</v>
      </c>
      <c r="AN319" s="120">
        <f t="shared" si="5004"/>
        <v>237</v>
      </c>
      <c r="AO319" s="122">
        <f t="shared" si="5004"/>
        <v>1050</v>
      </c>
      <c r="AP319" s="121">
        <f t="shared" si="5004"/>
        <v>1052</v>
      </c>
      <c r="AQ319" s="120">
        <f t="shared" si="5004"/>
        <v>3412</v>
      </c>
      <c r="AR319" s="158">
        <f t="shared" si="5004"/>
        <v>2993</v>
      </c>
      <c r="AS319" s="160">
        <f t="shared" si="5004"/>
        <v>4142</v>
      </c>
      <c r="AT319" s="120">
        <f t="shared" si="5004"/>
        <v>2098</v>
      </c>
      <c r="AU319" s="122">
        <f t="shared" si="5004"/>
        <v>2074</v>
      </c>
      <c r="AV319" s="121">
        <f t="shared" si="5004"/>
        <v>2492</v>
      </c>
      <c r="AW319" s="159">
        <f t="shared" ref="AW319:BE320" si="5005">SUMIF($A$9:$A$32,$AE319,S$319:S$342)</f>
        <v>1962</v>
      </c>
      <c r="AX319" s="120">
        <f t="shared" si="5005"/>
        <v>320</v>
      </c>
      <c r="AY319" s="122">
        <f t="shared" si="5005"/>
        <v>1488</v>
      </c>
      <c r="AZ319" s="121">
        <f t="shared" si="5005"/>
        <v>1133</v>
      </c>
      <c r="BA319" s="159">
        <f t="shared" si="5005"/>
        <v>3040</v>
      </c>
      <c r="BB319" s="120">
        <f t="shared" si="5005"/>
        <v>1803</v>
      </c>
      <c r="BC319" s="122">
        <f t="shared" si="5005"/>
        <v>1854</v>
      </c>
      <c r="BD319" s="21">
        <f t="shared" si="5005"/>
        <v>3882</v>
      </c>
      <c r="BE319" s="163">
        <f t="shared" si="5005"/>
        <v>2674</v>
      </c>
      <c r="BF319" s="149">
        <f>AF319+AH319+AJ319+AL319+AN319+AP319+AR319+AT319+AV319+AX319+AZ319+BB319+BD319</f>
        <v>27038</v>
      </c>
      <c r="BG319" s="150">
        <f>AG319+AI319+AK319+AM319+AO319+AQ319+AS319+AU319+AW319+AY319+BA319+BC319+BE319</f>
        <v>27786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316</v>
      </c>
      <c r="C320" s="168">
        <v>0</v>
      </c>
      <c r="D320" s="169">
        <v>206</v>
      </c>
      <c r="E320" s="170">
        <v>3</v>
      </c>
      <c r="F320" s="167">
        <v>544</v>
      </c>
      <c r="G320" s="171">
        <v>9</v>
      </c>
      <c r="H320" s="169">
        <v>457</v>
      </c>
      <c r="I320" s="170">
        <v>45</v>
      </c>
      <c r="J320" s="167">
        <v>10</v>
      </c>
      <c r="K320" s="171">
        <v>18</v>
      </c>
      <c r="L320" s="169">
        <v>57</v>
      </c>
      <c r="M320" s="167">
        <v>72</v>
      </c>
      <c r="N320" s="172">
        <v>196</v>
      </c>
      <c r="O320" s="173">
        <v>161</v>
      </c>
      <c r="P320" s="167">
        <v>73</v>
      </c>
      <c r="Q320" s="171">
        <v>59</v>
      </c>
      <c r="R320" s="169">
        <v>24</v>
      </c>
      <c r="S320" s="170">
        <v>73</v>
      </c>
      <c r="T320" s="167">
        <v>0</v>
      </c>
      <c r="U320" s="171">
        <v>29</v>
      </c>
      <c r="V320" s="169">
        <v>10</v>
      </c>
      <c r="W320" s="170">
        <v>93</v>
      </c>
      <c r="X320" s="167">
        <v>2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1895</v>
      </c>
      <c r="AC320" s="150">
        <f t="shared" ref="AC320:AC339" si="5034">C320+E320+G320+I320+K320+M320+O320+Q320+S320+U320+W320+Y320+AA320</f>
        <v>562</v>
      </c>
      <c r="AE320" s="226" t="str">
        <f>$AE$10</f>
        <v>08:00 - 08:59</v>
      </c>
      <c r="AF320" s="120">
        <f>SUMIF($A$9:$A$32,$AE320,B$319:B$342)</f>
        <v>2451</v>
      </c>
      <c r="AG320" s="168">
        <f t="shared" si="5004"/>
        <v>1112</v>
      </c>
      <c r="AH320" s="169">
        <f t="shared" si="5004"/>
        <v>841</v>
      </c>
      <c r="AI320" s="170">
        <f t="shared" si="5004"/>
        <v>901</v>
      </c>
      <c r="AJ320" s="167">
        <f t="shared" si="5004"/>
        <v>2526</v>
      </c>
      <c r="AK320" s="171">
        <f t="shared" si="5004"/>
        <v>1101</v>
      </c>
      <c r="AL320" s="169">
        <f t="shared" si="5004"/>
        <v>3083</v>
      </c>
      <c r="AM320" s="170">
        <f t="shared" si="5004"/>
        <v>2088</v>
      </c>
      <c r="AN320" s="167">
        <f t="shared" si="5004"/>
        <v>222</v>
      </c>
      <c r="AO320" s="171">
        <f t="shared" si="5004"/>
        <v>813</v>
      </c>
      <c r="AP320" s="169">
        <f t="shared" si="5004"/>
        <v>908</v>
      </c>
      <c r="AQ320" s="167">
        <f t="shared" si="5004"/>
        <v>3010</v>
      </c>
      <c r="AR320" s="172">
        <f t="shared" si="5004"/>
        <v>2274</v>
      </c>
      <c r="AS320" s="173">
        <f t="shared" si="5004"/>
        <v>3988</v>
      </c>
      <c r="AT320" s="167">
        <f t="shared" si="5004"/>
        <v>1666</v>
      </c>
      <c r="AU320" s="171">
        <f t="shared" si="5004"/>
        <v>1702</v>
      </c>
      <c r="AV320" s="169">
        <f t="shared" si="5004"/>
        <v>2090</v>
      </c>
      <c r="AW320" s="170">
        <f t="shared" si="5005"/>
        <v>1480</v>
      </c>
      <c r="AX320" s="167">
        <f t="shared" si="5005"/>
        <v>263</v>
      </c>
      <c r="AY320" s="171">
        <f t="shared" si="5005"/>
        <v>1015</v>
      </c>
      <c r="AZ320" s="169">
        <f t="shared" si="5005"/>
        <v>876</v>
      </c>
      <c r="BA320" s="170">
        <f t="shared" si="5005"/>
        <v>2275</v>
      </c>
      <c r="BB320" s="167">
        <f t="shared" si="5005"/>
        <v>1554</v>
      </c>
      <c r="BC320" s="171">
        <f t="shared" si="5005"/>
        <v>1548</v>
      </c>
      <c r="BD320" s="169">
        <f t="shared" si="5005"/>
        <v>3081</v>
      </c>
      <c r="BE320" s="167">
        <f t="shared" si="5005"/>
        <v>2208</v>
      </c>
      <c r="BF320" s="151">
        <f>SUM(AF320,AH320,AJ320,AL320,AN320,AP320,AR320,AT320,AV320,AX320,AZ320,BB320,BD320)</f>
        <v>21835</v>
      </c>
      <c r="BG320" s="152">
        <f>SUM(AG320,AI320,AK320,AM320,AO320,AQ320,AS320,AU320,AW320,AY320,BA320,BC320,BE320)</f>
        <v>23241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1.690741956664478E-2</v>
      </c>
      <c r="BM320" s="126">
        <f t="shared" ref="BM320" si="5037">E320/E343</f>
        <v>2.4258106250505377E-4</v>
      </c>
      <c r="BN320" s="123">
        <f t="shared" ref="BN320" si="5038">F320/F343</f>
        <v>2.0118343195266272E-2</v>
      </c>
      <c r="BO320" s="124">
        <f t="shared" ref="BO320" si="5039">G320/G343</f>
        <v>3.7597125908597209E-4</v>
      </c>
      <c r="BP320" s="125">
        <f t="shared" ref="BP320" si="5040">H320/H343</f>
        <v>1.1696954184796519E-2</v>
      </c>
      <c r="BQ320" s="126">
        <f t="shared" ref="BQ320" si="5041">I320/I343</f>
        <v>1.0520901524361732E-3</v>
      </c>
      <c r="BR320" s="123">
        <f t="shared" ref="BR320" si="5042">J320/J343</f>
        <v>1.6353229762878169E-3</v>
      </c>
      <c r="BS320" s="124">
        <f t="shared" ref="BS320" si="5043">K320/K343</f>
        <v>2.6536930561698365E-3</v>
      </c>
      <c r="BT320" s="125">
        <f t="shared" ref="BT320" si="5044">L320/L343</f>
        <v>2.4492952904778273E-3</v>
      </c>
      <c r="BU320" s="123">
        <f t="shared" ref="BU320" si="5045">M320/M343</f>
        <v>3.0856261249678583E-3</v>
      </c>
      <c r="BV320" s="127">
        <f t="shared" ref="BV320" si="5046">N320/N343</f>
        <v>4.7913560026401347E-3</v>
      </c>
      <c r="BW320" s="128">
        <f t="shared" ref="BW320" si="5047">O320/O343</f>
        <v>3.9595681365436168E-3</v>
      </c>
      <c r="BX320" s="123">
        <f t="shared" ref="BX320" si="5048">P320/P343</f>
        <v>3.2632990612427356E-3</v>
      </c>
      <c r="BY320" s="124">
        <f t="shared" ref="BY320" si="5049">Q320/Q343</f>
        <v>2.6930801533686325E-3</v>
      </c>
      <c r="BZ320" s="125">
        <f t="shared" ref="BZ320" si="5050">R320/R343</f>
        <v>9.5317526510187058E-4</v>
      </c>
      <c r="CA320" s="126">
        <f t="shared" ref="CA320" si="5051">S320/S343</f>
        <v>2.7997238628518833E-3</v>
      </c>
      <c r="CB320" s="123">
        <f t="shared" ref="CB320" si="5052">T320/T343</f>
        <v>0</v>
      </c>
      <c r="CC320" s="124">
        <f t="shared" ref="CC320" si="5053">U320/U343</f>
        <v>3.7555037555037554E-3</v>
      </c>
      <c r="CD320" s="125">
        <f t="shared" ref="CD320" si="5054">V320/V343</f>
        <v>3.9693565673004405E-4</v>
      </c>
      <c r="CE320" s="126">
        <f t="shared" ref="CE320" si="5055">W320/W343</f>
        <v>3.3812034175604434E-3</v>
      </c>
      <c r="CF320" s="123">
        <f t="shared" ref="CF320" si="5056">X320/X343</f>
        <v>9.6889836256176733E-5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5.9994934464636229E-3</v>
      </c>
      <c r="CK320" s="130">
        <f t="shared" ref="CK320" si="5061">AC320/AC343</f>
        <v>1.7848692630903645E-3</v>
      </c>
    </row>
    <row r="321" spans="1:89" ht="13.5" thickBot="1" x14ac:dyDescent="0.25">
      <c r="A321" s="139" t="s">
        <v>18</v>
      </c>
      <c r="B321" s="174">
        <v>1544</v>
      </c>
      <c r="C321" s="175">
        <v>268</v>
      </c>
      <c r="D321" s="176">
        <v>771</v>
      </c>
      <c r="E321" s="177">
        <v>221</v>
      </c>
      <c r="F321" s="174">
        <v>2343</v>
      </c>
      <c r="G321" s="178">
        <v>424</v>
      </c>
      <c r="H321" s="176">
        <v>2043</v>
      </c>
      <c r="I321" s="177">
        <v>839</v>
      </c>
      <c r="J321" s="174">
        <v>74</v>
      </c>
      <c r="K321" s="178">
        <v>331</v>
      </c>
      <c r="L321" s="176">
        <v>559</v>
      </c>
      <c r="M321" s="174">
        <v>1033</v>
      </c>
      <c r="N321" s="179">
        <v>1540</v>
      </c>
      <c r="O321" s="180">
        <v>1815</v>
      </c>
      <c r="P321" s="174">
        <v>874</v>
      </c>
      <c r="Q321" s="178">
        <v>870</v>
      </c>
      <c r="R321" s="176">
        <v>924</v>
      </c>
      <c r="S321" s="177">
        <v>945</v>
      </c>
      <c r="T321" s="174">
        <v>156</v>
      </c>
      <c r="U321" s="178">
        <v>495</v>
      </c>
      <c r="V321" s="176">
        <v>680</v>
      </c>
      <c r="W321" s="177">
        <v>1192</v>
      </c>
      <c r="X321" s="174">
        <v>834</v>
      </c>
      <c r="Y321" s="178">
        <v>560</v>
      </c>
      <c r="Z321" s="176">
        <v>1626</v>
      </c>
      <c r="AA321" s="174">
        <v>1076</v>
      </c>
      <c r="AB321" s="149">
        <f t="shared" si="5033"/>
        <v>13968</v>
      </c>
      <c r="AC321" s="150">
        <f t="shared" si="5034"/>
        <v>10069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1.209291645937775E-2</v>
      </c>
      <c r="BK321" s="124">
        <f t="shared" ref="BK321" si="5062">C321/C343</f>
        <v>1.0127730330284936E-2</v>
      </c>
      <c r="BL321" s="125">
        <f t="shared" ref="BL321" si="5063">D321/D343</f>
        <v>6.327971109652003E-2</v>
      </c>
      <c r="BM321" s="126">
        <f t="shared" ref="BM321" si="5064">E321/E343</f>
        <v>1.7870138271205628E-2</v>
      </c>
      <c r="BN321" s="123">
        <f t="shared" ref="BN321" si="5065">F321/F343</f>
        <v>8.6649408284023663E-2</v>
      </c>
      <c r="BO321" s="124">
        <f t="shared" ref="BO321" si="5066">G321/G343</f>
        <v>1.7712423761383576E-2</v>
      </c>
      <c r="BP321" s="125">
        <f t="shared" ref="BP321" si="5067">H321/H343</f>
        <v>5.2290760174046581E-2</v>
      </c>
      <c r="BQ321" s="126">
        <f t="shared" ref="BQ321" si="5068">I321/I343</f>
        <v>1.9615636397643316E-2</v>
      </c>
      <c r="BR321" s="123">
        <f t="shared" ref="BR321" si="5069">J321/J343</f>
        <v>1.2101390024529845E-2</v>
      </c>
      <c r="BS321" s="124">
        <f t="shared" ref="BS321" si="5070">K321/K343</f>
        <v>4.8798466755123102E-2</v>
      </c>
      <c r="BT321" s="125">
        <f t="shared" ref="BT321" si="5071">L321/L343</f>
        <v>2.4020281883808867E-2</v>
      </c>
      <c r="BU321" s="123">
        <f t="shared" ref="BU321" si="5072">M321/M343</f>
        <v>4.4270163709608297E-2</v>
      </c>
      <c r="BV321" s="127">
        <f t="shared" ref="BV321" si="5073">N321/N343</f>
        <v>3.7646368592172491E-2</v>
      </c>
      <c r="BW321" s="128">
        <f t="shared" ref="BW321" si="5074">O321/O343</f>
        <v>4.4637367502028971E-2</v>
      </c>
      <c r="BX321" s="123">
        <f t="shared" ref="BX321" si="5075">P321/P343</f>
        <v>3.907018328118015E-2</v>
      </c>
      <c r="BY321" s="124">
        <f t="shared" ref="BY321" si="5076">Q321/Q343</f>
        <v>3.9711520905605258E-2</v>
      </c>
      <c r="BZ321" s="125">
        <f t="shared" ref="BZ321" si="5077">R321/R343</f>
        <v>3.669724770642202E-2</v>
      </c>
      <c r="CA321" s="126">
        <f t="shared" ref="CA321" si="5078">S321/S343</f>
        <v>3.6243000690342871E-2</v>
      </c>
      <c r="CB321" s="123">
        <f t="shared" ref="CB321" si="5079">T321/T343</f>
        <v>2.0758483033932136E-2</v>
      </c>
      <c r="CC321" s="124">
        <f t="shared" ref="CC321" si="5080">U321/U343</f>
        <v>6.4102564102564097E-2</v>
      </c>
      <c r="CD321" s="125">
        <f t="shared" ref="CD321" si="5081">V321/V343</f>
        <v>2.6991624657642994E-2</v>
      </c>
      <c r="CE321" s="126">
        <f t="shared" ref="CE321" si="5082">W321/W343</f>
        <v>4.3337574986366117E-2</v>
      </c>
      <c r="CF321" s="123">
        <f t="shared" ref="CF321" si="5083">X321/X343</f>
        <v>4.0403061718825697E-2</v>
      </c>
      <c r="CG321" s="124">
        <f t="shared" ref="CG321" si="5084">Y321/Y343</f>
        <v>4.4125758411472697E-2</v>
      </c>
      <c r="CH321" s="125">
        <f t="shared" ref="CH321" si="5085">Z321/Z343</f>
        <v>4.0405546444013715E-2</v>
      </c>
      <c r="CI321" s="123">
        <f t="shared" ref="CI321" si="5086">AA321/AA343</f>
        <v>2.5227421926287161E-2</v>
      </c>
      <c r="CJ321" s="129">
        <f t="shared" ref="CJ321" si="5087">AB321/AB343</f>
        <v>4.4222123725701258E-2</v>
      </c>
      <c r="CK321" s="130">
        <f t="shared" ref="CK321" si="5088">AC321/AC343</f>
        <v>3.1978378309709753E-2</v>
      </c>
    </row>
    <row r="322" spans="1:89" ht="14.25" thickTop="1" thickBot="1" x14ac:dyDescent="0.25">
      <c r="A322" s="131" t="s">
        <v>19</v>
      </c>
      <c r="B322" s="167">
        <v>2947</v>
      </c>
      <c r="C322" s="168">
        <v>1136</v>
      </c>
      <c r="D322" s="169">
        <v>1222</v>
      </c>
      <c r="E322" s="170">
        <v>757</v>
      </c>
      <c r="F322" s="167">
        <v>2982</v>
      </c>
      <c r="G322" s="171">
        <v>1383</v>
      </c>
      <c r="H322" s="169">
        <v>3260</v>
      </c>
      <c r="I322" s="170">
        <v>1912</v>
      </c>
      <c r="J322" s="167">
        <v>170</v>
      </c>
      <c r="K322" s="171">
        <v>663</v>
      </c>
      <c r="L322" s="169">
        <v>1065</v>
      </c>
      <c r="M322" s="167">
        <v>2242</v>
      </c>
      <c r="N322" s="172">
        <v>2982</v>
      </c>
      <c r="O322" s="173">
        <v>3509</v>
      </c>
      <c r="P322" s="167">
        <v>1889</v>
      </c>
      <c r="Q322" s="171">
        <v>1903</v>
      </c>
      <c r="R322" s="169">
        <v>1900</v>
      </c>
      <c r="S322" s="170">
        <v>1717</v>
      </c>
      <c r="T322" s="167">
        <v>313</v>
      </c>
      <c r="U322" s="171">
        <v>1179</v>
      </c>
      <c r="V322" s="169">
        <v>1284</v>
      </c>
      <c r="W322" s="170">
        <v>2692</v>
      </c>
      <c r="X322" s="167">
        <v>1717</v>
      </c>
      <c r="Y322" s="171">
        <v>1253</v>
      </c>
      <c r="Z322" s="169">
        <v>3264</v>
      </c>
      <c r="AA322" s="167">
        <v>2018</v>
      </c>
      <c r="AB322" s="149">
        <f t="shared" si="5033"/>
        <v>24995</v>
      </c>
      <c r="AC322" s="150">
        <f t="shared" si="5034"/>
        <v>22364</v>
      </c>
      <c r="AE322" s="221" t="s">
        <v>13</v>
      </c>
      <c r="AF322" s="14">
        <f t="shared" ref="AF322:BG322" si="5089">SUM(AF319:AF321)</f>
        <v>5560</v>
      </c>
      <c r="AG322" s="1">
        <f t="shared" si="5089"/>
        <v>2274</v>
      </c>
      <c r="AH322" s="14">
        <f t="shared" si="5089"/>
        <v>1949</v>
      </c>
      <c r="AI322" s="1">
        <f t="shared" si="5089"/>
        <v>1911</v>
      </c>
      <c r="AJ322" s="14">
        <f t="shared" si="5089"/>
        <v>5526</v>
      </c>
      <c r="AK322" s="1">
        <f t="shared" si="5089"/>
        <v>2510</v>
      </c>
      <c r="AL322" s="14">
        <f t="shared" si="5089"/>
        <v>6894</v>
      </c>
      <c r="AM322" s="1">
        <f t="shared" si="5089"/>
        <v>4597</v>
      </c>
      <c r="AN322" s="14">
        <f t="shared" si="5089"/>
        <v>459</v>
      </c>
      <c r="AO322" s="1">
        <f t="shared" si="5089"/>
        <v>1863</v>
      </c>
      <c r="AP322" s="14">
        <f t="shared" si="5089"/>
        <v>1960</v>
      </c>
      <c r="AQ322" s="1">
        <f t="shared" si="5089"/>
        <v>6422</v>
      </c>
      <c r="AR322" s="14">
        <f t="shared" si="5089"/>
        <v>5267</v>
      </c>
      <c r="AS322" s="1">
        <f t="shared" si="5089"/>
        <v>8130</v>
      </c>
      <c r="AT322" s="14">
        <f t="shared" si="5089"/>
        <v>3764</v>
      </c>
      <c r="AU322" s="1">
        <f t="shared" si="5089"/>
        <v>3776</v>
      </c>
      <c r="AV322" s="14">
        <f t="shared" si="5089"/>
        <v>4582</v>
      </c>
      <c r="AW322" s="1">
        <f t="shared" si="5089"/>
        <v>3442</v>
      </c>
      <c r="AX322" s="14">
        <f t="shared" si="5089"/>
        <v>583</v>
      </c>
      <c r="AY322" s="1">
        <f t="shared" si="5089"/>
        <v>2503</v>
      </c>
      <c r="AZ322" s="14">
        <f t="shared" si="5089"/>
        <v>2009</v>
      </c>
      <c r="BA322" s="1">
        <f t="shared" si="5089"/>
        <v>5315</v>
      </c>
      <c r="BB322" s="14">
        <f t="shared" si="5089"/>
        <v>3357</v>
      </c>
      <c r="BC322" s="1">
        <f t="shared" si="5089"/>
        <v>3402</v>
      </c>
      <c r="BD322" s="14">
        <f t="shared" si="5089"/>
        <v>6963</v>
      </c>
      <c r="BE322" s="1">
        <f t="shared" si="5089"/>
        <v>4882</v>
      </c>
      <c r="BF322" s="153">
        <f t="shared" si="5089"/>
        <v>48873</v>
      </c>
      <c r="BG322" s="154">
        <f t="shared" si="5089"/>
        <v>51027</v>
      </c>
      <c r="BI322" s="131" t="s">
        <v>19</v>
      </c>
      <c r="BJ322" s="123">
        <f>B322/B343</f>
        <v>0.11277792660058934</v>
      </c>
      <c r="BK322" s="124">
        <f t="shared" ref="BK322" si="5090">C322/C343</f>
        <v>4.2929483788073465E-2</v>
      </c>
      <c r="BL322" s="125">
        <f t="shared" ref="BL322" si="5091">D322/D343</f>
        <v>0.10029546946815496</v>
      </c>
      <c r="BM322" s="126">
        <f t="shared" ref="BM322" si="5092">E322/E343</f>
        <v>6.1211288105441901E-2</v>
      </c>
      <c r="BN322" s="123">
        <f t="shared" ref="BN322" si="5093">F322/F343</f>
        <v>0.1102810650887574</v>
      </c>
      <c r="BO322" s="124">
        <f t="shared" ref="BO322" si="5094">G322/G343</f>
        <v>5.7774250146211042E-2</v>
      </c>
      <c r="BP322" s="125">
        <f t="shared" ref="BP322" si="5095">H322/H343</f>
        <v>8.343997952393141E-2</v>
      </c>
      <c r="BQ322" s="126">
        <f t="shared" ref="BQ322" si="5096">I322/I343</f>
        <v>4.4702141587954734E-2</v>
      </c>
      <c r="BR322" s="123">
        <f t="shared" ref="BR322" si="5097">J322/J343</f>
        <v>2.7800490596892886E-2</v>
      </c>
      <c r="BS322" s="124">
        <f t="shared" ref="BS322" si="5098">K322/K343</f>
        <v>9.7744360902255634E-2</v>
      </c>
      <c r="BT322" s="125">
        <f t="shared" ref="BT322" si="5099">L322/L343</f>
        <v>4.5763148848401512E-2</v>
      </c>
      <c r="BU322" s="123">
        <f t="shared" ref="BU322" si="5100">M322/M343</f>
        <v>9.6082969058026907E-2</v>
      </c>
      <c r="BV322" s="127">
        <f t="shared" ref="BV322" si="5101">N322/N343</f>
        <v>7.2897059183024915E-2</v>
      </c>
      <c r="BW322" s="128">
        <f t="shared" ref="BW322" si="5102">O322/O343</f>
        <v>8.6298910503922674E-2</v>
      </c>
      <c r="BX322" s="123">
        <f t="shared" ref="BX322" si="5103">P322/P343</f>
        <v>8.4443451050514082E-2</v>
      </c>
      <c r="BY322" s="124">
        <f t="shared" ref="BY322" si="5104">Q322/Q343</f>
        <v>8.6863246302720465E-2</v>
      </c>
      <c r="BZ322" s="125">
        <f t="shared" ref="BZ322" si="5105">R322/R343</f>
        <v>7.5459708487231422E-2</v>
      </c>
      <c r="CA322" s="126">
        <f t="shared" ref="CA322" si="5106">S322/S343</f>
        <v>6.5851039349543602E-2</v>
      </c>
      <c r="CB322" s="123">
        <f t="shared" ref="CB322" si="5107">T322/T343</f>
        <v>4.1650033266799731E-2</v>
      </c>
      <c r="CC322" s="124">
        <f t="shared" ref="CC322" si="5108">U322/U343</f>
        <v>0.15268065268065267</v>
      </c>
      <c r="CD322" s="125">
        <f t="shared" ref="CD322" si="5109">V322/V343</f>
        <v>5.096653832413766E-2</v>
      </c>
      <c r="CE322" s="126">
        <f t="shared" ref="CE322" si="5110">W322/W343</f>
        <v>9.7873113979276491E-2</v>
      </c>
      <c r="CF322" s="123">
        <f t="shared" ref="CF322" si="5111">X322/X343</f>
        <v>8.3179924425927726E-2</v>
      </c>
      <c r="CG322" s="124">
        <f t="shared" ref="CG322" si="5112">Y322/Y343</f>
        <v>9.8731384445670159E-2</v>
      </c>
      <c r="CH322" s="125">
        <f t="shared" ref="CH322" si="5113">Z322/Z343</f>
        <v>8.1109288802743401E-2</v>
      </c>
      <c r="CI322" s="123">
        <f t="shared" ref="CI322" si="5114">AA322/AA343</f>
        <v>4.7313138891493953E-2</v>
      </c>
      <c r="CJ322" s="129">
        <f t="shared" ref="CJ322" si="5115">AB322/AB343</f>
        <v>7.9133160260875066E-2</v>
      </c>
      <c r="CK322" s="130">
        <f t="shared" ref="CK322" si="5116">AC322/AC343</f>
        <v>7.102636334475608E-2</v>
      </c>
    </row>
    <row r="323" spans="1:89" ht="13.5" thickTop="1" x14ac:dyDescent="0.2">
      <c r="A323" s="139" t="s">
        <v>20</v>
      </c>
      <c r="B323" s="174">
        <v>3109</v>
      </c>
      <c r="C323" s="175">
        <v>1162</v>
      </c>
      <c r="D323" s="176">
        <v>1108</v>
      </c>
      <c r="E323" s="177">
        <v>1010</v>
      </c>
      <c r="F323" s="174">
        <v>3000</v>
      </c>
      <c r="G323" s="178">
        <v>1409</v>
      </c>
      <c r="H323" s="176">
        <v>3811</v>
      </c>
      <c r="I323" s="177">
        <v>2509</v>
      </c>
      <c r="J323" s="174">
        <v>237</v>
      </c>
      <c r="K323" s="178">
        <v>1050</v>
      </c>
      <c r="L323" s="176">
        <v>1052</v>
      </c>
      <c r="M323" s="174">
        <v>3412</v>
      </c>
      <c r="N323" s="179">
        <v>2993</v>
      </c>
      <c r="O323" s="180">
        <v>4142</v>
      </c>
      <c r="P323" s="174">
        <v>2098</v>
      </c>
      <c r="Q323" s="178">
        <v>2074</v>
      </c>
      <c r="R323" s="176">
        <v>2492</v>
      </c>
      <c r="S323" s="177">
        <v>1962</v>
      </c>
      <c r="T323" s="174">
        <v>320</v>
      </c>
      <c r="U323" s="178">
        <v>1488</v>
      </c>
      <c r="V323" s="176">
        <v>1133</v>
      </c>
      <c r="W323" s="177">
        <v>3040</v>
      </c>
      <c r="X323" s="174">
        <v>1803</v>
      </c>
      <c r="Y323" s="178">
        <v>1854</v>
      </c>
      <c r="Z323" s="176">
        <v>3882</v>
      </c>
      <c r="AA323" s="174">
        <v>2674</v>
      </c>
      <c r="AB323" s="149">
        <f t="shared" si="5033"/>
        <v>27038</v>
      </c>
      <c r="AC323" s="150">
        <f t="shared" si="5034"/>
        <v>27786</v>
      </c>
      <c r="BI323" s="139" t="s">
        <v>20</v>
      </c>
      <c r="BJ323" s="123">
        <f>B323/B343</f>
        <v>0.11897745972216907</v>
      </c>
      <c r="BK323" s="124">
        <f t="shared" ref="BK323" si="5117">C323/C343</f>
        <v>4.3912024790265285E-2</v>
      </c>
      <c r="BL323" s="125">
        <f t="shared" ref="BL323" si="5118">D323/D343</f>
        <v>9.0938936309914647E-2</v>
      </c>
      <c r="BM323" s="126">
        <f t="shared" ref="BM323" si="5119">E323/E343</f>
        <v>8.1668957710034767E-2</v>
      </c>
      <c r="BN323" s="123">
        <f t="shared" ref="BN323" si="5120">F323/F343</f>
        <v>0.11094674556213018</v>
      </c>
      <c r="BO323" s="124">
        <f t="shared" ref="BO323" si="5121">G323/G343</f>
        <v>5.8860389339126074E-2</v>
      </c>
      <c r="BP323" s="125">
        <f t="shared" ref="BP323" si="5122">H323/H343</f>
        <v>9.7542871768620421E-2</v>
      </c>
      <c r="BQ323" s="126">
        <f t="shared" ref="BQ323" si="5123">I323/I343</f>
        <v>5.8659870943607965E-2</v>
      </c>
      <c r="BR323" s="123">
        <f t="shared" ref="BR323" si="5124">J323/J343</f>
        <v>3.8757154538021261E-2</v>
      </c>
      <c r="BS323" s="124">
        <f t="shared" ref="BS323" si="5125">K323/K343</f>
        <v>0.15479876160990713</v>
      </c>
      <c r="BT323" s="125">
        <f t="shared" ref="BT323" si="5126">L323/L343</f>
        <v>4.520453764180131E-2</v>
      </c>
      <c r="BU323" s="123">
        <f t="shared" ref="BU323" si="5127">M323/M343</f>
        <v>0.14622439358875461</v>
      </c>
      <c r="BV323" s="127">
        <f t="shared" ref="BV323" si="5128">N323/N343</f>
        <v>7.3165961815826144E-2</v>
      </c>
      <c r="BW323" s="128">
        <f t="shared" ref="BW323" si="5129">O323/O343</f>
        <v>0.10186665355008485</v>
      </c>
      <c r="BX323" s="123">
        <f t="shared" ref="BX323" si="5130">P323/P343</f>
        <v>9.3786320965578901E-2</v>
      </c>
      <c r="BY323" s="124">
        <f t="shared" ref="BY323" si="5131">Q323/Q343</f>
        <v>9.4668614204856671E-2</v>
      </c>
      <c r="BZ323" s="125">
        <f t="shared" ref="BZ323" si="5132">R323/R343</f>
        <v>9.8971365026410893E-2</v>
      </c>
      <c r="CA323" s="126">
        <f t="shared" ref="CA323" si="5133">S323/S343</f>
        <v>7.5247372861854719E-2</v>
      </c>
      <c r="CB323" s="123">
        <f t="shared" ref="CB323" si="5134">T323/T343</f>
        <v>4.2581503659347972E-2</v>
      </c>
      <c r="CC323" s="124">
        <f t="shared" ref="CC323" si="5135">U323/U343</f>
        <v>0.1926961926961927</v>
      </c>
      <c r="CD323" s="125">
        <f t="shared" ref="CD323" si="5136">V323/V343</f>
        <v>4.497280990751399E-2</v>
      </c>
      <c r="CE323" s="126">
        <f t="shared" ref="CE323" si="5137">W323/W343</f>
        <v>0.11052535902563171</v>
      </c>
      <c r="CF323" s="123">
        <f t="shared" ref="CF323" si="5138">X323/X343</f>
        <v>8.7346187384943319E-2</v>
      </c>
      <c r="CG323" s="124">
        <f t="shared" ref="CG323" si="5139">Y323/Y343</f>
        <v>0.14608777874083997</v>
      </c>
      <c r="CH323" s="125">
        <f t="shared" ref="CH323" si="5140">Z323/Z343</f>
        <v>9.6466378410615769E-2</v>
      </c>
      <c r="CI323" s="123">
        <f t="shared" ref="CI323" si="5141">AA323/AA343</f>
        <v>6.2693425865141136E-2</v>
      </c>
      <c r="CJ323" s="129">
        <f t="shared" ref="CJ323" si="5142">AB323/AB343</f>
        <v>8.5601215728487307E-2</v>
      </c>
      <c r="CK323" s="130">
        <f t="shared" ref="CK323" si="5143">AC323/AC343</f>
        <v>8.8246223032435706E-2</v>
      </c>
    </row>
    <row r="324" spans="1:89" ht="13.5" thickBot="1" x14ac:dyDescent="0.25">
      <c r="A324" s="131" t="s">
        <v>21</v>
      </c>
      <c r="B324" s="167">
        <v>2451</v>
      </c>
      <c r="C324" s="168">
        <v>1112</v>
      </c>
      <c r="D324" s="169">
        <v>841</v>
      </c>
      <c r="E324" s="170">
        <v>901</v>
      </c>
      <c r="F324" s="167">
        <v>2526</v>
      </c>
      <c r="G324" s="171">
        <v>1101</v>
      </c>
      <c r="H324" s="169">
        <v>3083</v>
      </c>
      <c r="I324" s="170">
        <v>2088</v>
      </c>
      <c r="J324" s="167">
        <v>222</v>
      </c>
      <c r="K324" s="171">
        <v>813</v>
      </c>
      <c r="L324" s="169">
        <v>908</v>
      </c>
      <c r="M324" s="167">
        <v>3010</v>
      </c>
      <c r="N324" s="172">
        <v>2274</v>
      </c>
      <c r="O324" s="173">
        <v>3988</v>
      </c>
      <c r="P324" s="167">
        <v>1666</v>
      </c>
      <c r="Q324" s="171">
        <v>1702</v>
      </c>
      <c r="R324" s="169">
        <v>2090</v>
      </c>
      <c r="S324" s="170">
        <v>1480</v>
      </c>
      <c r="T324" s="167">
        <v>263</v>
      </c>
      <c r="U324" s="171">
        <v>1015</v>
      </c>
      <c r="V324" s="169">
        <v>876</v>
      </c>
      <c r="W324" s="170">
        <v>2275</v>
      </c>
      <c r="X324" s="167">
        <v>1554</v>
      </c>
      <c r="Y324" s="171">
        <v>1548</v>
      </c>
      <c r="Z324" s="169">
        <v>3081</v>
      </c>
      <c r="AA324" s="167">
        <v>2208</v>
      </c>
      <c r="AB324" s="149">
        <f t="shared" si="5033"/>
        <v>21835</v>
      </c>
      <c r="AC324" s="150">
        <f t="shared" si="5034"/>
        <v>23241</v>
      </c>
      <c r="AE324" t="s">
        <v>85</v>
      </c>
      <c r="BI324" s="131" t="s">
        <v>21</v>
      </c>
      <c r="BJ324" s="123">
        <f>B324/B343</f>
        <v>9.3796640006122992E-2</v>
      </c>
      <c r="BK324" s="124">
        <f t="shared" ref="BK324" si="5144">C324/C343</f>
        <v>4.2022522862973317E-2</v>
      </c>
      <c r="BL324" s="125">
        <f t="shared" ref="BL324" si="5145">D324/D343</f>
        <v>6.9024950755088646E-2</v>
      </c>
      <c r="BM324" s="126">
        <f t="shared" ref="BM324" si="5146">E324/E343</f>
        <v>7.2855179105684481E-2</v>
      </c>
      <c r="BN324" s="123">
        <f t="shared" ref="BN324" si="5147">F324/F343</f>
        <v>9.3417159763313606E-2</v>
      </c>
      <c r="BO324" s="124">
        <f t="shared" ref="BO324" si="5148">G324/G343</f>
        <v>4.5993817361517253E-2</v>
      </c>
      <c r="BP324" s="125">
        <f t="shared" ref="BP324" si="5149">H324/H343</f>
        <v>7.890964934732532E-2</v>
      </c>
      <c r="BQ324" s="126">
        <f t="shared" ref="BQ324" si="5150">I324/I343</f>
        <v>4.8816983073038438E-2</v>
      </c>
      <c r="BR324" s="123">
        <f t="shared" ref="BR324" si="5151">J324/J343</f>
        <v>3.6304170073589534E-2</v>
      </c>
      <c r="BS324" s="124">
        <f t="shared" ref="BS324" si="5152">K324/K343</f>
        <v>0.11985846970367094</v>
      </c>
      <c r="BT324" s="125">
        <f t="shared" ref="BT324" si="5153">L324/L343</f>
        <v>3.901684427638364E-2</v>
      </c>
      <c r="BU324" s="123">
        <f t="shared" ref="BU324" si="5154">M324/M343</f>
        <v>0.12899631439101739</v>
      </c>
      <c r="BV324" s="127">
        <f t="shared" ref="BV324" si="5155">N324/N343</f>
        <v>5.558950790818197E-2</v>
      </c>
      <c r="BW324" s="128">
        <f t="shared" ref="BW324" si="5156">O324/O343</f>
        <v>9.8079240549912697E-2</v>
      </c>
      <c r="BX324" s="123">
        <f t="shared" ref="BX324" si="5157">P324/P343</f>
        <v>7.4474742959320522E-2</v>
      </c>
      <c r="BY324" s="124">
        <f t="shared" ref="BY324" si="5158">Q324/Q343</f>
        <v>7.7688515610735809E-2</v>
      </c>
      <c r="BZ324" s="125">
        <f t="shared" ref="BZ324" si="5159">R324/R343</f>
        <v>8.3005679335954569E-2</v>
      </c>
      <c r="CA324" s="126">
        <f t="shared" ref="CA324" si="5160">S324/S343</f>
        <v>5.6761524890695712E-2</v>
      </c>
      <c r="CB324" s="123">
        <f t="shared" ref="CB324" si="5161">T324/T343</f>
        <v>3.4996673320026615E-2</v>
      </c>
      <c r="CC324" s="124">
        <f t="shared" ref="CC324" si="5162">U324/U343</f>
        <v>0.13144263144263144</v>
      </c>
      <c r="CD324" s="125">
        <f t="shared" ref="CD324" si="5163">V324/V343</f>
        <v>3.4771563529551859E-2</v>
      </c>
      <c r="CE324" s="126">
        <f t="shared" ref="CE324" si="5164">W324/W343</f>
        <v>8.2712234139247415E-2</v>
      </c>
      <c r="CF324" s="123">
        <f t="shared" ref="CF324" si="5165">X324/X343</f>
        <v>7.5283402771049321E-2</v>
      </c>
      <c r="CG324" s="124">
        <f t="shared" ref="CG324" si="5166">Y324/Y343</f>
        <v>0.12197620360885666</v>
      </c>
      <c r="CH324" s="125">
        <f t="shared" ref="CH324" si="5167">Z324/Z343</f>
        <v>7.6561801103324889E-2</v>
      </c>
      <c r="CI324" s="123">
        <f t="shared" ref="CI324" si="5168">AA324/AA343</f>
        <v>5.1767795179592985E-2</v>
      </c>
      <c r="CJ324" s="129">
        <f t="shared" ref="CJ324" si="5169">AB324/AB343</f>
        <v>6.912872791743177E-2</v>
      </c>
      <c r="CK324" s="130">
        <f t="shared" ref="CK324" si="5170">AC324/AC343</f>
        <v>7.3811648653884634E-2</v>
      </c>
    </row>
    <row r="325" spans="1:89" ht="14.25" thickTop="1" thickBot="1" x14ac:dyDescent="0.25">
      <c r="A325" s="139" t="s">
        <v>22</v>
      </c>
      <c r="B325" s="174">
        <v>1676</v>
      </c>
      <c r="C325" s="175">
        <v>1059</v>
      </c>
      <c r="D325" s="176">
        <v>710</v>
      </c>
      <c r="E325" s="177">
        <v>683</v>
      </c>
      <c r="F325" s="174">
        <v>1845</v>
      </c>
      <c r="G325" s="178">
        <v>805</v>
      </c>
      <c r="H325" s="176">
        <v>2564</v>
      </c>
      <c r="I325" s="177">
        <v>1959</v>
      </c>
      <c r="J325" s="174">
        <v>262</v>
      </c>
      <c r="K325" s="178">
        <v>733</v>
      </c>
      <c r="L325" s="176">
        <v>783</v>
      </c>
      <c r="M325" s="174">
        <v>2055</v>
      </c>
      <c r="N325" s="179">
        <v>1847</v>
      </c>
      <c r="O325" s="180">
        <v>2996</v>
      </c>
      <c r="P325" s="174">
        <v>1217</v>
      </c>
      <c r="Q325" s="178">
        <v>1246</v>
      </c>
      <c r="R325" s="176">
        <v>1654</v>
      </c>
      <c r="S325" s="177">
        <v>1359</v>
      </c>
      <c r="T325" s="174">
        <v>237</v>
      </c>
      <c r="U325" s="178">
        <v>527</v>
      </c>
      <c r="V325" s="176">
        <v>728</v>
      </c>
      <c r="W325" s="177">
        <v>1784</v>
      </c>
      <c r="X325" s="174">
        <v>1126</v>
      </c>
      <c r="Y325" s="178">
        <v>854</v>
      </c>
      <c r="Z325" s="176">
        <v>2533</v>
      </c>
      <c r="AA325" s="174">
        <v>2191</v>
      </c>
      <c r="AB325" s="149">
        <f t="shared" si="5033"/>
        <v>17182</v>
      </c>
      <c r="AC325" s="150">
        <f t="shared" si="5034"/>
        <v>18251</v>
      </c>
      <c r="AE325" s="275" t="s">
        <v>0</v>
      </c>
      <c r="AF325" s="269" t="s">
        <v>1</v>
      </c>
      <c r="AG325" s="270"/>
      <c r="AH325" s="269" t="s">
        <v>2</v>
      </c>
      <c r="AI325" s="270"/>
      <c r="AJ325" s="269" t="s">
        <v>3</v>
      </c>
      <c r="AK325" s="270"/>
      <c r="AL325" s="269" t="s">
        <v>4</v>
      </c>
      <c r="AM325" s="270"/>
      <c r="AN325" s="269" t="s">
        <v>5</v>
      </c>
      <c r="AO325" s="270"/>
      <c r="AP325" s="269" t="s">
        <v>6</v>
      </c>
      <c r="AQ325" s="270"/>
      <c r="AR325" s="269" t="s">
        <v>7</v>
      </c>
      <c r="AS325" s="270"/>
      <c r="AT325" s="269" t="s">
        <v>8</v>
      </c>
      <c r="AU325" s="270"/>
      <c r="AV325" s="269" t="s">
        <v>9</v>
      </c>
      <c r="AW325" s="270"/>
      <c r="AX325" s="269" t="s">
        <v>10</v>
      </c>
      <c r="AY325" s="270"/>
      <c r="AZ325" s="269" t="s">
        <v>11</v>
      </c>
      <c r="BA325" s="270"/>
      <c r="BB325" s="269" t="s">
        <v>12</v>
      </c>
      <c r="BC325" s="270"/>
      <c r="BD325" s="271" t="s">
        <v>40</v>
      </c>
      <c r="BE325" s="272"/>
      <c r="BF325" s="273" t="s">
        <v>41</v>
      </c>
      <c r="BG325" s="274"/>
      <c r="BI325" s="139" t="s">
        <v>22</v>
      </c>
      <c r="BJ325" s="123">
        <f>B325/B343</f>
        <v>6.4138379702269335E-2</v>
      </c>
      <c r="BK325" s="124">
        <f t="shared" ref="BK325" si="5171">C325/C343</f>
        <v>4.0019650820043835E-2</v>
      </c>
      <c r="BL325" s="125">
        <f t="shared" ref="BL325" si="5172">D325/D343</f>
        <v>5.8273145108338802E-2</v>
      </c>
      <c r="BM325" s="126">
        <f t="shared" ref="BM325" si="5173">E325/E343</f>
        <v>5.5227621896983908E-2</v>
      </c>
      <c r="BN325" s="123">
        <f t="shared" ref="BN325" si="5174">F325/F343</f>
        <v>6.8232248520710054E-2</v>
      </c>
      <c r="BO325" s="124">
        <f t="shared" ref="BO325" si="5175">G325/G343</f>
        <v>3.362854039602306E-2</v>
      </c>
      <c r="BP325" s="125">
        <f t="shared" ref="BP325" si="5176">H325/H343</f>
        <v>6.5625799846429481E-2</v>
      </c>
      <c r="BQ325" s="126">
        <f t="shared" ref="BQ325" si="5177">I325/I343</f>
        <v>4.580099130272141E-2</v>
      </c>
      <c r="BR325" s="123">
        <f t="shared" ref="BR325" si="5178">J325/J343</f>
        <v>4.2845461978740798E-2</v>
      </c>
      <c r="BS325" s="124">
        <f t="shared" ref="BS325" si="5179">K325/K343</f>
        <v>0.10806427834291611</v>
      </c>
      <c r="BT325" s="125">
        <f t="shared" ref="BT325" si="5180">L325/L343</f>
        <v>3.364558267445858E-2</v>
      </c>
      <c r="BU325" s="123">
        <f t="shared" ref="BU325" si="5181">M325/M343</f>
        <v>8.8068912316790954E-2</v>
      </c>
      <c r="BV325" s="127">
        <f t="shared" ref="BV325" si="5182">N325/N343</f>
        <v>4.5151196616715968E-2</v>
      </c>
      <c r="BW325" s="128">
        <f t="shared" ref="BW325" si="5183">O325/O343</f>
        <v>7.3682398366985563E-2</v>
      </c>
      <c r="BX325" s="123">
        <f t="shared" ref="BX325" si="5184">P325/P343</f>
        <v>5.4403218596334374E-2</v>
      </c>
      <c r="BY325" s="124">
        <f t="shared" ref="BY325" si="5185">Q325/Q343</f>
        <v>5.6874201205039256E-2</v>
      </c>
      <c r="BZ325" s="125">
        <f t="shared" ref="BZ325" si="5186">R325/R343</f>
        <v>6.5689662019937256E-2</v>
      </c>
      <c r="CA325" s="126">
        <f t="shared" ref="CA325" si="5187">S325/S343</f>
        <v>5.2120886707064509E-2</v>
      </c>
      <c r="CB325" s="123">
        <f t="shared" ref="CB325" si="5188">T325/T343</f>
        <v>3.1536926147704591E-2</v>
      </c>
      <c r="CC325" s="124">
        <f t="shared" ref="CC325" si="5189">U325/U343</f>
        <v>6.8246568246568245E-2</v>
      </c>
      <c r="CD325" s="125">
        <f t="shared" ref="CD325" si="5190">V325/V343</f>
        <v>2.8896915809947209E-2</v>
      </c>
      <c r="CE325" s="126">
        <f t="shared" ref="CE325" si="5191">W325/W343</f>
        <v>6.4860934375568072E-2</v>
      </c>
      <c r="CF325" s="123">
        <f t="shared" ref="CF325" si="5192">X325/X343</f>
        <v>5.4548977812227499E-2</v>
      </c>
      <c r="CG325" s="124">
        <f t="shared" ref="CG325" si="5193">Y325/Y343</f>
        <v>6.7291781577495866E-2</v>
      </c>
      <c r="CH325" s="125">
        <f t="shared" ref="CH325" si="5194">Z325/Z343</f>
        <v>6.2944187664628989E-2</v>
      </c>
      <c r="CI325" s="123">
        <f t="shared" ref="CI325" si="5195">AA325/AA343</f>
        <v>5.1369220669605177E-2</v>
      </c>
      <c r="CJ325" s="129">
        <f t="shared" ref="CJ325" si="5196">AB325/AB343</f>
        <v>5.4397517887671755E-2</v>
      </c>
      <c r="CK325" s="130">
        <f t="shared" ref="CK325" si="5197">AC325/AC343</f>
        <v>5.7963788115057376E-2</v>
      </c>
    </row>
    <row r="326" spans="1:89" ht="15" thickTop="1" thickBot="1" x14ac:dyDescent="0.3">
      <c r="A326" s="131" t="s">
        <v>23</v>
      </c>
      <c r="B326" s="167">
        <v>1295</v>
      </c>
      <c r="C326" s="168">
        <v>1064</v>
      </c>
      <c r="D326" s="169">
        <v>582</v>
      </c>
      <c r="E326" s="170">
        <v>476</v>
      </c>
      <c r="F326" s="167">
        <v>1493</v>
      </c>
      <c r="G326" s="171">
        <v>830</v>
      </c>
      <c r="H326" s="169">
        <v>2102</v>
      </c>
      <c r="I326" s="170">
        <v>1555</v>
      </c>
      <c r="J326" s="167">
        <v>304</v>
      </c>
      <c r="K326" s="171">
        <v>497</v>
      </c>
      <c r="L326" s="169">
        <v>699</v>
      </c>
      <c r="M326" s="167">
        <v>1410</v>
      </c>
      <c r="N326" s="172">
        <v>1566</v>
      </c>
      <c r="O326" s="173">
        <v>2074</v>
      </c>
      <c r="P326" s="167">
        <v>987</v>
      </c>
      <c r="Q326" s="171">
        <v>887</v>
      </c>
      <c r="R326" s="169">
        <v>1339</v>
      </c>
      <c r="S326" s="170">
        <v>1144</v>
      </c>
      <c r="T326" s="167">
        <v>242</v>
      </c>
      <c r="U326" s="171">
        <v>307</v>
      </c>
      <c r="V326" s="169">
        <v>617</v>
      </c>
      <c r="W326" s="170">
        <v>1557</v>
      </c>
      <c r="X326" s="167">
        <v>847</v>
      </c>
      <c r="Y326" s="171">
        <v>554</v>
      </c>
      <c r="Z326" s="169">
        <v>2050</v>
      </c>
      <c r="AA326" s="167">
        <v>1931</v>
      </c>
      <c r="AB326" s="149">
        <f t="shared" si="5033"/>
        <v>14123</v>
      </c>
      <c r="AC326" s="150">
        <f t="shared" si="5034"/>
        <v>14286</v>
      </c>
      <c r="AE326" s="276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4.955799624966515E-2</v>
      </c>
      <c r="BK326" s="124">
        <f t="shared" ref="BK326" si="5198">C326/C343</f>
        <v>4.0208601012773036E-2</v>
      </c>
      <c r="BL326" s="125">
        <f t="shared" ref="BL326" si="5199">D326/D343</f>
        <v>4.7767564018384764E-2</v>
      </c>
      <c r="BM326" s="126">
        <f t="shared" ref="BM326" si="5200">E326/E343</f>
        <v>3.8489528584135201E-2</v>
      </c>
      <c r="BN326" s="123">
        <f t="shared" ref="BN326" si="5201">F326/F343</f>
        <v>5.5214497041420119E-2</v>
      </c>
      <c r="BO326" s="124">
        <f t="shared" ref="BO326" si="5202">G326/G343</f>
        <v>3.4672905004595203E-2</v>
      </c>
      <c r="BP326" s="125">
        <f t="shared" ref="BP326" si="5203">H326/H343</f>
        <v>5.3800870232915278E-2</v>
      </c>
      <c r="BQ326" s="126">
        <f t="shared" ref="BQ326" si="5204">I326/I343</f>
        <v>3.6355559711961097E-2</v>
      </c>
      <c r="BR326" s="123">
        <f t="shared" ref="BR326" si="5205">J326/J343</f>
        <v>4.971381847914963E-2</v>
      </c>
      <c r="BS326" s="124">
        <f t="shared" ref="BS326" si="5206">K326/K343</f>
        <v>7.3271413828689375E-2</v>
      </c>
      <c r="BT326" s="125">
        <f t="shared" ref="BT326" si="5207">L326/L343</f>
        <v>3.0036094877964936E-2</v>
      </c>
      <c r="BU326" s="123">
        <f t="shared" ref="BU326" si="5208">M326/M343</f>
        <v>6.0426844947287221E-2</v>
      </c>
      <c r="BV326" s="127">
        <f t="shared" ref="BV326" si="5209">N326/N343</f>
        <v>3.828195663333904E-2</v>
      </c>
      <c r="BW326" s="128">
        <f t="shared" ref="BW326" si="5210">O326/O343</f>
        <v>5.1007107547773052E-2</v>
      </c>
      <c r="BX326" s="123">
        <f t="shared" ref="BX326" si="5211">P326/P343</f>
        <v>4.4121591417076444E-2</v>
      </c>
      <c r="BY326" s="124">
        <f t="shared" ref="BY326" si="5212">Q326/Q343</f>
        <v>4.0487493153186054E-2</v>
      </c>
      <c r="BZ326" s="125">
        <f t="shared" ref="BZ326" si="5213">R326/R343</f>
        <v>5.3179236665475201E-2</v>
      </c>
      <c r="CA326" s="126">
        <f t="shared" ref="CA326" si="5214">S326/S343</f>
        <v>4.3875124645240467E-2</v>
      </c>
      <c r="CB326" s="123">
        <f t="shared" ref="CB326" si="5215">T326/T343</f>
        <v>3.22022621423819E-2</v>
      </c>
      <c r="CC326" s="124">
        <f t="shared" ref="CC326" si="5216">U326/U343</f>
        <v>3.9756539756539755E-2</v>
      </c>
      <c r="CD326" s="125">
        <f t="shared" ref="CD326" si="5217">V326/V343</f>
        <v>2.4490930020243717E-2</v>
      </c>
      <c r="CE326" s="126">
        <f t="shared" ref="CE326" si="5218">W326/W343</f>
        <v>5.6607889474640974E-2</v>
      </c>
      <c r="CF326" s="123">
        <f t="shared" ref="CF326" si="5219">X326/X343</f>
        <v>4.1032845654490842E-2</v>
      </c>
      <c r="CG326" s="124">
        <f t="shared" ref="CG326" si="5220">Y326/Y343</f>
        <v>4.365298242849263E-2</v>
      </c>
      <c r="CH326" s="125">
        <f t="shared" ref="CH326" si="5221">Z326/Z343</f>
        <v>5.0941802097311265E-2</v>
      </c>
      <c r="CI326" s="123">
        <f t="shared" ref="CI326" si="5222">AA326/AA343</f>
        <v>4.5273375222732816E-2</v>
      </c>
      <c r="CJ326" s="129">
        <f t="shared" ref="CJ326" si="5223">AB326/AB343</f>
        <v>4.4712847464066362E-2</v>
      </c>
      <c r="CK326" s="130">
        <f t="shared" ref="CK326" si="5224">AC326/AC343</f>
        <v>4.5371249630798839E-2</v>
      </c>
    </row>
    <row r="327" spans="1:89" ht="13.5" thickTop="1" x14ac:dyDescent="0.2">
      <c r="A327" s="139" t="s">
        <v>24</v>
      </c>
      <c r="B327" s="181">
        <v>1248</v>
      </c>
      <c r="C327" s="175">
        <v>1077</v>
      </c>
      <c r="D327" s="176">
        <v>524</v>
      </c>
      <c r="E327" s="177">
        <v>473</v>
      </c>
      <c r="F327" s="174">
        <v>1373</v>
      </c>
      <c r="G327" s="178">
        <v>750</v>
      </c>
      <c r="H327" s="176">
        <v>2044</v>
      </c>
      <c r="I327" s="177">
        <v>1778</v>
      </c>
      <c r="J327" s="174">
        <v>278</v>
      </c>
      <c r="K327" s="178">
        <v>324</v>
      </c>
      <c r="L327" s="176">
        <v>815</v>
      </c>
      <c r="M327" s="174">
        <v>1227</v>
      </c>
      <c r="N327" s="179">
        <v>1635</v>
      </c>
      <c r="O327" s="182">
        <v>2009</v>
      </c>
      <c r="P327" s="174">
        <v>877</v>
      </c>
      <c r="Q327" s="178">
        <v>824</v>
      </c>
      <c r="R327" s="176">
        <v>1264</v>
      </c>
      <c r="S327" s="177">
        <v>1103</v>
      </c>
      <c r="T327" s="174">
        <v>223</v>
      </c>
      <c r="U327" s="178">
        <v>280</v>
      </c>
      <c r="V327" s="176">
        <v>658</v>
      </c>
      <c r="W327" s="183">
        <v>1569</v>
      </c>
      <c r="X327" s="174">
        <v>912</v>
      </c>
      <c r="Y327" s="178">
        <v>505</v>
      </c>
      <c r="Z327" s="176">
        <v>2113</v>
      </c>
      <c r="AA327" s="174">
        <v>2184</v>
      </c>
      <c r="AB327" s="149">
        <f t="shared" si="5033"/>
        <v>13964</v>
      </c>
      <c r="AC327" s="150">
        <f t="shared" si="5034"/>
        <v>14103</v>
      </c>
      <c r="AE327" s="224" t="str">
        <f>$AE$17</f>
        <v>17:00 - 17:59</v>
      </c>
      <c r="AF327" s="120">
        <f t="shared" ref="AF327:AU328" si="5225">SUMIF($A$9:$A$32,$AE327,B$319:B$342)</f>
        <v>1418</v>
      </c>
      <c r="AG327" s="164">
        <f t="shared" si="5225"/>
        <v>3283</v>
      </c>
      <c r="AH327" s="121">
        <f t="shared" si="5225"/>
        <v>1175</v>
      </c>
      <c r="AI327" s="159">
        <f t="shared" si="5225"/>
        <v>1157</v>
      </c>
      <c r="AJ327" s="120">
        <f t="shared" si="5225"/>
        <v>1302</v>
      </c>
      <c r="AK327" s="122">
        <f t="shared" si="5225"/>
        <v>2728</v>
      </c>
      <c r="AL327" s="121">
        <f t="shared" si="5225"/>
        <v>2529</v>
      </c>
      <c r="AM327" s="159">
        <f t="shared" si="5225"/>
        <v>4579</v>
      </c>
      <c r="AN327" s="120">
        <f t="shared" si="5225"/>
        <v>1048</v>
      </c>
      <c r="AO327" s="122">
        <f t="shared" si="5225"/>
        <v>264</v>
      </c>
      <c r="AP327" s="121">
        <f t="shared" si="5225"/>
        <v>2932</v>
      </c>
      <c r="AQ327" s="120">
        <f t="shared" si="5225"/>
        <v>731</v>
      </c>
      <c r="AR327" s="158">
        <f t="shared" si="5225"/>
        <v>4145</v>
      </c>
      <c r="AS327" s="160">
        <f t="shared" si="5225"/>
        <v>2473</v>
      </c>
      <c r="AT327" s="120">
        <f t="shared" si="5225"/>
        <v>2017</v>
      </c>
      <c r="AU327" s="122">
        <f t="shared" si="5225"/>
        <v>1788</v>
      </c>
      <c r="AV327" s="121">
        <f t="shared" ref="AP327:BE328" si="5226">SUMIF($A$9:$A$32,$AE327,R$319:R$342)</f>
        <v>1765</v>
      </c>
      <c r="AW327" s="159">
        <f t="shared" si="5226"/>
        <v>2473</v>
      </c>
      <c r="AX327" s="120">
        <f t="shared" si="5226"/>
        <v>1124</v>
      </c>
      <c r="AY327" s="122">
        <f t="shared" si="5226"/>
        <v>217</v>
      </c>
      <c r="AZ327" s="121">
        <f t="shared" si="5226"/>
        <v>2967</v>
      </c>
      <c r="BA327" s="159">
        <f t="shared" si="5226"/>
        <v>1530</v>
      </c>
      <c r="BB327" s="120">
        <f t="shared" si="5226"/>
        <v>2183</v>
      </c>
      <c r="BC327" s="122">
        <f t="shared" si="5226"/>
        <v>658</v>
      </c>
      <c r="BD327" s="21">
        <f t="shared" si="5226"/>
        <v>2790</v>
      </c>
      <c r="BE327" s="163">
        <f t="shared" si="5226"/>
        <v>3924</v>
      </c>
      <c r="BF327" s="149">
        <f>AF327+AH327+AJ327+AL327+AN327+AP327+AR327+AT327+AV327+AX327+AZ327+BB327+BD327</f>
        <v>27395</v>
      </c>
      <c r="BG327" s="150">
        <f>AG327+AI327+AK327+AM327+AO327+AQ327+AS327+AU327+AW327+AY327+BA327+BC327+BE327</f>
        <v>25805</v>
      </c>
      <c r="BI327" s="139" t="s">
        <v>24</v>
      </c>
      <c r="BJ327" s="123">
        <f>B327/B343</f>
        <v>4.7759366269947569E-2</v>
      </c>
      <c r="BK327" s="124">
        <f t="shared" ref="BK327" si="5227">C327/C343</f>
        <v>4.0699871513868946E-2</v>
      </c>
      <c r="BL327" s="125">
        <f t="shared" ref="BL327" si="5228">D327/D343</f>
        <v>4.3007222586999343E-2</v>
      </c>
      <c r="BM327" s="126">
        <f t="shared" ref="BM327" si="5229">E327/E343</f>
        <v>3.8246947521630145E-2</v>
      </c>
      <c r="BN327" s="123">
        <f t="shared" ref="BN327" si="5230">F327/F343</f>
        <v>5.077662721893491E-2</v>
      </c>
      <c r="BO327" s="124">
        <f t="shared" ref="BO327" si="5231">G327/G343</f>
        <v>3.1330938257164341E-2</v>
      </c>
      <c r="BP327" s="125">
        <f t="shared" ref="BP327" si="5232">H327/H343</f>
        <v>5.2316355259790122E-2</v>
      </c>
      <c r="BQ327" s="126">
        <f t="shared" ref="BQ327" si="5233">I327/I343</f>
        <v>4.1569250911811469E-2</v>
      </c>
      <c r="BR327" s="123">
        <f t="shared" ref="BR327" si="5234">J327/J343</f>
        <v>4.5461978740801309E-2</v>
      </c>
      <c r="BS327" s="124">
        <f t="shared" ref="BS327" si="5235">K327/K343</f>
        <v>4.7766475011057054E-2</v>
      </c>
      <c r="BT327" s="125">
        <f t="shared" ref="BT327" si="5236">L327/L343</f>
        <v>3.5020625644551391E-2</v>
      </c>
      <c r="BU327" s="123">
        <f t="shared" ref="BU327" si="5237">M327/M343</f>
        <v>5.2584211879660579E-2</v>
      </c>
      <c r="BV327" s="127">
        <f t="shared" ref="BV327" si="5238">N327/N343</f>
        <v>3.9968709511819495E-2</v>
      </c>
      <c r="BW327" s="128">
        <f t="shared" ref="BW327" si="5239">O327/O343</f>
        <v>4.940852413860948E-2</v>
      </c>
      <c r="BX327" s="123">
        <f t="shared" ref="BX327" si="5240">P327/P343</f>
        <v>3.9204291461779166E-2</v>
      </c>
      <c r="BY327" s="124">
        <f t="shared" ref="BY327" si="5241">Q327/Q343</f>
        <v>3.7611831294504287E-2</v>
      </c>
      <c r="BZ327" s="125">
        <f t="shared" ref="BZ327" si="5242">R327/R343</f>
        <v>5.0200563962031854E-2</v>
      </c>
      <c r="CA327" s="126">
        <f t="shared" ref="CA327" si="5243">S327/S343</f>
        <v>4.2302676996241469E-2</v>
      </c>
      <c r="CB327" s="123">
        <f t="shared" ref="CB327" si="5244">T327/T343</f>
        <v>2.9673985362608117E-2</v>
      </c>
      <c r="CC327" s="124">
        <f t="shared" ref="CC327" si="5245">U327/U343</f>
        <v>3.6260036260036259E-2</v>
      </c>
      <c r="CD327" s="125">
        <f t="shared" ref="CD327" si="5246">V327/V343</f>
        <v>2.6118366212836898E-2</v>
      </c>
      <c r="CE327" s="126">
        <f t="shared" ref="CE327" si="5247">W327/W343</f>
        <v>5.704417378658426E-2</v>
      </c>
      <c r="CF327" s="123">
        <f t="shared" ref="CF327" si="5248">X327/X343</f>
        <v>4.4181765332816585E-2</v>
      </c>
      <c r="CG327" s="124">
        <f t="shared" ref="CG327" si="5249">Y327/Y343</f>
        <v>3.979197856748877E-2</v>
      </c>
      <c r="CH327" s="125">
        <f t="shared" ref="CH327" si="5250">Z327/Z343</f>
        <v>5.2507330649570104E-2</v>
      </c>
      <c r="CI327" s="123">
        <f t="shared" ref="CI327" si="5251">AA327/AA343</f>
        <v>5.1205101753727847E-2</v>
      </c>
      <c r="CJ327" s="129">
        <f t="shared" ref="CJ327" si="5252">AB327/AB343</f>
        <v>4.4209459887291837E-2</v>
      </c>
      <c r="CK327" s="130">
        <f t="shared" ref="CK327" si="5253">AC327/AC343</f>
        <v>4.4790055546909985E-2</v>
      </c>
    </row>
    <row r="328" spans="1:89" x14ac:dyDescent="0.2">
      <c r="A328" s="131" t="s">
        <v>25</v>
      </c>
      <c r="B328" s="184">
        <v>1199</v>
      </c>
      <c r="C328" s="168">
        <v>1130</v>
      </c>
      <c r="D328" s="169">
        <v>569</v>
      </c>
      <c r="E328" s="170">
        <v>476</v>
      </c>
      <c r="F328" s="167">
        <v>1424</v>
      </c>
      <c r="G328" s="171">
        <v>714</v>
      </c>
      <c r="H328" s="169">
        <v>1907</v>
      </c>
      <c r="I328" s="170">
        <v>1733</v>
      </c>
      <c r="J328" s="167">
        <v>242</v>
      </c>
      <c r="K328" s="168">
        <v>325</v>
      </c>
      <c r="L328" s="169">
        <v>766</v>
      </c>
      <c r="M328" s="167">
        <v>1248</v>
      </c>
      <c r="N328" s="172">
        <v>1516</v>
      </c>
      <c r="O328" s="185">
        <v>1881</v>
      </c>
      <c r="P328" s="167">
        <v>863</v>
      </c>
      <c r="Q328" s="168">
        <v>775</v>
      </c>
      <c r="R328" s="169">
        <v>1275</v>
      </c>
      <c r="S328" s="170">
        <v>1096</v>
      </c>
      <c r="T328" s="176">
        <v>222</v>
      </c>
      <c r="U328" s="167">
        <v>253</v>
      </c>
      <c r="V328" s="169">
        <v>747</v>
      </c>
      <c r="W328" s="186">
        <v>1404</v>
      </c>
      <c r="X328" s="167">
        <v>810</v>
      </c>
      <c r="Y328" s="171">
        <v>483</v>
      </c>
      <c r="Z328" s="169">
        <v>2001</v>
      </c>
      <c r="AA328" s="167">
        <v>2068</v>
      </c>
      <c r="AB328" s="149">
        <f t="shared" si="5033"/>
        <v>13541</v>
      </c>
      <c r="AC328" s="150">
        <f t="shared" si="5034"/>
        <v>13586</v>
      </c>
      <c r="AE328" s="226" t="str">
        <f>$AE$18</f>
        <v>18:00 - 18:59</v>
      </c>
      <c r="AF328" s="120">
        <f t="shared" si="5225"/>
        <v>1538</v>
      </c>
      <c r="AG328" s="168">
        <f t="shared" si="5225"/>
        <v>3364</v>
      </c>
      <c r="AH328" s="169">
        <f t="shared" si="5225"/>
        <v>940</v>
      </c>
      <c r="AI328" s="170">
        <f t="shared" si="5225"/>
        <v>1234</v>
      </c>
      <c r="AJ328" s="167">
        <f t="shared" si="5225"/>
        <v>1268</v>
      </c>
      <c r="AK328" s="171">
        <f t="shared" si="5225"/>
        <v>2387</v>
      </c>
      <c r="AL328" s="169">
        <f t="shared" si="5225"/>
        <v>2535</v>
      </c>
      <c r="AM328" s="170">
        <f t="shared" si="5225"/>
        <v>4519</v>
      </c>
      <c r="AN328" s="167">
        <f t="shared" si="5225"/>
        <v>597</v>
      </c>
      <c r="AO328" s="171">
        <f t="shared" si="5225"/>
        <v>278</v>
      </c>
      <c r="AP328" s="169">
        <f t="shared" si="5226"/>
        <v>3019</v>
      </c>
      <c r="AQ328" s="167">
        <f t="shared" si="5226"/>
        <v>835</v>
      </c>
      <c r="AR328" s="172">
        <f t="shared" si="5226"/>
        <v>3992</v>
      </c>
      <c r="AS328" s="173">
        <f t="shared" si="5226"/>
        <v>2373</v>
      </c>
      <c r="AT328" s="167">
        <f t="shared" si="5226"/>
        <v>1876</v>
      </c>
      <c r="AU328" s="171">
        <f t="shared" si="5226"/>
        <v>1816</v>
      </c>
      <c r="AV328" s="169">
        <f t="shared" si="5226"/>
        <v>1627</v>
      </c>
      <c r="AW328" s="170">
        <f t="shared" si="5226"/>
        <v>2442</v>
      </c>
      <c r="AX328" s="167">
        <f t="shared" si="5226"/>
        <v>1169</v>
      </c>
      <c r="AY328" s="171">
        <f t="shared" si="5226"/>
        <v>223</v>
      </c>
      <c r="AZ328" s="169">
        <f t="shared" si="5226"/>
        <v>3404</v>
      </c>
      <c r="BA328" s="170">
        <f t="shared" si="5226"/>
        <v>1552</v>
      </c>
      <c r="BB328" s="167">
        <f t="shared" si="5226"/>
        <v>1856</v>
      </c>
      <c r="BC328" s="171">
        <f t="shared" si="5226"/>
        <v>746</v>
      </c>
      <c r="BD328" s="169">
        <f t="shared" si="5226"/>
        <v>2761</v>
      </c>
      <c r="BE328" s="167">
        <f t="shared" si="5226"/>
        <v>4010</v>
      </c>
      <c r="BF328" s="151">
        <f>SUM(AF328,AH328,AJ328,AL328,AN328,AP328,AR328,AT328,AV328,AX328,AZ328,BB328,BD328)</f>
        <v>26582</v>
      </c>
      <c r="BG328" s="152">
        <f>SUM(AG328,AI328,AK328,AM328,AO328,AQ328,AS328,AU328,AW328,AY328,BA328,BC328,BE328)</f>
        <v>25779</v>
      </c>
      <c r="BI328" s="131" t="s">
        <v>25</v>
      </c>
      <c r="BJ328" s="123">
        <f>B328/B343</f>
        <v>4.5884198844284567E-2</v>
      </c>
      <c r="BK328" s="124">
        <f t="shared" ref="BK328" si="5254">C328/C343</f>
        <v>4.2702743556798428E-2</v>
      </c>
      <c r="BL328" s="125">
        <f t="shared" ref="BL328" si="5255">D328/D343</f>
        <v>4.6700590938936311E-2</v>
      </c>
      <c r="BM328" s="126">
        <f t="shared" ref="BM328" si="5256">E328/E343</f>
        <v>3.8489528584135201E-2</v>
      </c>
      <c r="BN328" s="123">
        <f t="shared" ref="BN328" si="5257">F328/F343</f>
        <v>5.2662721893491124E-2</v>
      </c>
      <c r="BO328" s="124">
        <f t="shared" ref="BO328" si="5258">G328/G343</f>
        <v>2.9827053220820451E-2</v>
      </c>
      <c r="BP328" s="125">
        <f t="shared" ref="BP328" si="5259">H328/H343</f>
        <v>4.8809828512925521E-2</v>
      </c>
      <c r="BQ328" s="126">
        <f t="shared" ref="BQ328" si="5260">I328/I343</f>
        <v>4.0517160759375295E-2</v>
      </c>
      <c r="BR328" s="123">
        <f t="shared" ref="BR328" si="5261">J328/J343</f>
        <v>3.9574816026165166E-2</v>
      </c>
      <c r="BS328" s="124">
        <f t="shared" ref="BS328" si="5262">K328/K343</f>
        <v>4.7913902403066491E-2</v>
      </c>
      <c r="BT328" s="125">
        <f t="shared" ref="BT328" si="5263">L328/L343</f>
        <v>3.2915091096596766E-2</v>
      </c>
      <c r="BU328" s="123">
        <f t="shared" ref="BU328" si="5264">M328/M343</f>
        <v>5.3484186166109539E-2</v>
      </c>
      <c r="BV328" s="127">
        <f t="shared" ref="BV328" si="5265">N328/N343</f>
        <v>3.705967193878798E-2</v>
      </c>
      <c r="BW328" s="128">
        <f t="shared" ref="BW328" si="5266">O328/O343</f>
        <v>4.6260544502102749E-2</v>
      </c>
      <c r="BX328" s="123">
        <f t="shared" ref="BX328" si="5267">P328/P343</f>
        <v>3.8578453285650426E-2</v>
      </c>
      <c r="BY328" s="124">
        <f t="shared" ref="BY328" si="5268">Q328/Q343</f>
        <v>3.5375205404418478E-2</v>
      </c>
      <c r="BZ328" s="125">
        <f t="shared" ref="BZ328" si="5269">R328/R343</f>
        <v>5.0637435958536876E-2</v>
      </c>
      <c r="CA328" s="126">
        <f t="shared" ref="CA328" si="5270">S328/S343</f>
        <v>4.2034210324461148E-2</v>
      </c>
      <c r="CB328" s="123">
        <f t="shared" ref="CB328" si="5271">T328/T343</f>
        <v>2.9540918163672655E-2</v>
      </c>
      <c r="CC328" s="124">
        <f t="shared" ref="CC328" si="5272">U328/U343</f>
        <v>3.2763532763532763E-2</v>
      </c>
      <c r="CD328" s="125">
        <f t="shared" ref="CD328" si="5273">V328/V343</f>
        <v>2.9651093557734293E-2</v>
      </c>
      <c r="CE328" s="126">
        <f t="shared" ref="CE328" si="5274">W328/W343</f>
        <v>5.1045264497364115E-2</v>
      </c>
      <c r="CF328" s="123">
        <f t="shared" ref="CF328" si="5275">X328/X343</f>
        <v>3.9240383683751573E-2</v>
      </c>
      <c r="CG328" s="124">
        <f t="shared" ref="CG328" si="5276">Y328/Y343</f>
        <v>3.8058466629895205E-2</v>
      </c>
      <c r="CH328" s="125">
        <f t="shared" ref="CH328" si="5277">Z328/Z343</f>
        <v>4.9724168778887731E-2</v>
      </c>
      <c r="CI328" s="123">
        <f t="shared" ref="CI328" si="5278">AA328/AA343</f>
        <v>4.8485416862046327E-2</v>
      </c>
      <c r="CJ328" s="129">
        <f t="shared" ref="CJ328" si="5279">AB328/AB343</f>
        <v>4.287025897549547E-2</v>
      </c>
      <c r="CK328" s="130">
        <f t="shared" ref="CK328" si="5280">AC328/AC343</f>
        <v>4.3148102861825077E-2</v>
      </c>
    </row>
    <row r="329" spans="1:89" ht="13.5" thickBot="1" x14ac:dyDescent="0.25">
      <c r="A329" s="139" t="s">
        <v>26</v>
      </c>
      <c r="B329" s="181">
        <v>1011</v>
      </c>
      <c r="C329" s="175">
        <v>939</v>
      </c>
      <c r="D329" s="176">
        <v>451</v>
      </c>
      <c r="E329" s="177">
        <v>470</v>
      </c>
      <c r="F329" s="174">
        <v>1111</v>
      </c>
      <c r="G329" s="178">
        <v>853</v>
      </c>
      <c r="H329" s="176">
        <v>1804</v>
      </c>
      <c r="I329" s="177">
        <v>1738</v>
      </c>
      <c r="J329" s="174">
        <v>288</v>
      </c>
      <c r="K329" s="175">
        <v>286</v>
      </c>
      <c r="L329" s="176">
        <v>732</v>
      </c>
      <c r="M329" s="174">
        <v>1070</v>
      </c>
      <c r="N329" s="179">
        <v>1614</v>
      </c>
      <c r="O329" s="182">
        <v>1627</v>
      </c>
      <c r="P329" s="174">
        <v>963</v>
      </c>
      <c r="Q329" s="175">
        <v>814</v>
      </c>
      <c r="R329" s="176">
        <v>1121</v>
      </c>
      <c r="S329" s="177">
        <v>1053</v>
      </c>
      <c r="T329" s="174">
        <v>194</v>
      </c>
      <c r="U329" s="178">
        <v>254</v>
      </c>
      <c r="V329" s="176">
        <v>732</v>
      </c>
      <c r="W329" s="183">
        <v>1233</v>
      </c>
      <c r="X329" s="174">
        <v>714</v>
      </c>
      <c r="Y329" s="178">
        <v>444</v>
      </c>
      <c r="Z329" s="176">
        <v>1923</v>
      </c>
      <c r="AA329" s="174">
        <v>2168</v>
      </c>
      <c r="AB329" s="149">
        <f t="shared" si="5033"/>
        <v>12658</v>
      </c>
      <c r="AC329" s="150">
        <f t="shared" si="5034"/>
        <v>12949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3.8689678925414257E-2</v>
      </c>
      <c r="BK329" s="124">
        <f t="shared" ref="BK329" si="5281">C329/C343</f>
        <v>3.5484846194543118E-2</v>
      </c>
      <c r="BL329" s="125">
        <f t="shared" ref="BL329" si="5282">D329/D343</f>
        <v>3.7015758371634934E-2</v>
      </c>
      <c r="BM329" s="126">
        <f t="shared" ref="BM329" si="5283">E329/E343</f>
        <v>3.800436645912509E-2</v>
      </c>
      <c r="BN329" s="123">
        <f t="shared" ref="BN329" si="5284">F329/F343</f>
        <v>4.1087278106508876E-2</v>
      </c>
      <c r="BO329" s="124">
        <f t="shared" ref="BO329" si="5285">G329/G343</f>
        <v>3.5633720444481577E-2</v>
      </c>
      <c r="BP329" s="125">
        <f t="shared" ref="BP329" si="5286">H329/H343</f>
        <v>4.617353468134118E-2</v>
      </c>
      <c r="BQ329" s="126">
        <f t="shared" ref="BQ329" si="5287">I329/I343</f>
        <v>4.0634059665201533E-2</v>
      </c>
      <c r="BR329" s="123">
        <f t="shared" ref="BR329" si="5288">J329/J343</f>
        <v>4.7097301717089125E-2</v>
      </c>
      <c r="BS329" s="124">
        <f t="shared" ref="BS329" si="5289">K329/K343</f>
        <v>4.2164234114698509E-2</v>
      </c>
      <c r="BT329" s="125">
        <f t="shared" ref="BT329" si="5290">L329/L343</f>
        <v>3.1454107940873152E-2</v>
      </c>
      <c r="BU329" s="123">
        <f t="shared" ref="BU329" si="5291">M329/M343</f>
        <v>4.5855832690494557E-2</v>
      </c>
      <c r="BV329" s="127">
        <f t="shared" ref="BV329" si="5292">N329/N343</f>
        <v>3.9455349940108048E-2</v>
      </c>
      <c r="BW329" s="128">
        <f t="shared" ref="BW329" si="5293">O329/O343</f>
        <v>4.0013772410909719E-2</v>
      </c>
      <c r="BX329" s="123">
        <f t="shared" ref="BX329" si="5294">P329/P343</f>
        <v>4.3048725972284312E-2</v>
      </c>
      <c r="BY329" s="124">
        <f t="shared" ref="BY329" si="5295">Q329/Q343</f>
        <v>3.7155377031221473E-2</v>
      </c>
      <c r="BZ329" s="125">
        <f t="shared" ref="BZ329" si="5296">R329/R343</f>
        <v>4.4521228007466537E-2</v>
      </c>
      <c r="CA329" s="126">
        <f t="shared" ref="CA329" si="5297">S329/S343</f>
        <v>4.0385057912096338E-2</v>
      </c>
      <c r="CB329" s="123">
        <f t="shared" ref="CB329" si="5298">T329/T343</f>
        <v>2.5815036593479706E-2</v>
      </c>
      <c r="CC329" s="124">
        <f t="shared" ref="CC329" si="5299">U329/U343</f>
        <v>3.2893032893032893E-2</v>
      </c>
      <c r="CD329" s="125">
        <f t="shared" ref="CD329" si="5300">V329/V343</f>
        <v>2.9055690072639227E-2</v>
      </c>
      <c r="CE329" s="126">
        <f t="shared" ref="CE329" si="5301">W329/W343</f>
        <v>4.4828213052172335E-2</v>
      </c>
      <c r="CF329" s="123">
        <f t="shared" ref="CF329" si="5302">X329/X343</f>
        <v>3.4589671543455089E-2</v>
      </c>
      <c r="CG329" s="124">
        <f t="shared" ref="CG329" si="5303">Y329/Y343</f>
        <v>3.4985422740524783E-2</v>
      </c>
      <c r="CH329" s="125">
        <f t="shared" ref="CH329" si="5304">Z329/Z343</f>
        <v>4.7785895333233935E-2</v>
      </c>
      <c r="CI329" s="123">
        <f t="shared" ref="CI329" si="5305">AA329/AA343</f>
        <v>5.0829972803151081E-2</v>
      </c>
      <c r="CJ329" s="129">
        <f t="shared" ref="CJ329" si="5306">AB329/AB343</f>
        <v>4.0074716646615591E-2</v>
      </c>
      <c r="CK329" s="130">
        <f t="shared" ref="CK329" si="5307">AC329/AC343</f>
        <v>4.1125039302058949E-2</v>
      </c>
    </row>
    <row r="330" spans="1:89" ht="14.25" thickTop="1" thickBot="1" x14ac:dyDescent="0.25">
      <c r="A330" s="131" t="s">
        <v>27</v>
      </c>
      <c r="B330" s="184">
        <v>932</v>
      </c>
      <c r="C330" s="168">
        <v>1254</v>
      </c>
      <c r="D330" s="169">
        <v>470</v>
      </c>
      <c r="E330" s="170">
        <v>492</v>
      </c>
      <c r="F330" s="167">
        <v>989</v>
      </c>
      <c r="G330" s="171">
        <v>961</v>
      </c>
      <c r="H330" s="169">
        <v>1876</v>
      </c>
      <c r="I330" s="170">
        <v>1922</v>
      </c>
      <c r="J330" s="167">
        <v>331</v>
      </c>
      <c r="K330" s="168">
        <v>296</v>
      </c>
      <c r="L330" s="169">
        <v>910</v>
      </c>
      <c r="M330" s="167">
        <v>837</v>
      </c>
      <c r="N330" s="172">
        <v>1658</v>
      </c>
      <c r="O330" s="185">
        <v>1499</v>
      </c>
      <c r="P330" s="167">
        <v>952</v>
      </c>
      <c r="Q330" s="168">
        <v>726</v>
      </c>
      <c r="R330" s="169">
        <v>1049</v>
      </c>
      <c r="S330" s="170">
        <v>1157</v>
      </c>
      <c r="T330" s="167">
        <v>268</v>
      </c>
      <c r="U330" s="171">
        <v>264</v>
      </c>
      <c r="V330" s="169">
        <v>972</v>
      </c>
      <c r="W330" s="186">
        <v>1079</v>
      </c>
      <c r="X330" s="167">
        <v>759</v>
      </c>
      <c r="Y330" s="171">
        <v>385</v>
      </c>
      <c r="Z330" s="169">
        <v>2062</v>
      </c>
      <c r="AA330" s="167">
        <v>2119</v>
      </c>
      <c r="AB330" s="149">
        <f t="shared" si="5033"/>
        <v>13228</v>
      </c>
      <c r="AC330" s="150">
        <f t="shared" si="5034"/>
        <v>12991</v>
      </c>
      <c r="AE330" s="221" t="s">
        <v>13</v>
      </c>
      <c r="AF330" s="14">
        <f t="shared" ref="AF330:BG330" si="5308">SUM(AF327:AF329)</f>
        <v>2956</v>
      </c>
      <c r="AG330" s="1">
        <f t="shared" si="5308"/>
        <v>6647</v>
      </c>
      <c r="AH330" s="14">
        <f t="shared" si="5308"/>
        <v>2115</v>
      </c>
      <c r="AI330" s="1">
        <f t="shared" si="5308"/>
        <v>2391</v>
      </c>
      <c r="AJ330" s="14">
        <f t="shared" si="5308"/>
        <v>2570</v>
      </c>
      <c r="AK330" s="1">
        <f t="shared" si="5308"/>
        <v>5115</v>
      </c>
      <c r="AL330" s="14">
        <f t="shared" si="5308"/>
        <v>5064</v>
      </c>
      <c r="AM330" s="1">
        <f t="shared" si="5308"/>
        <v>9098</v>
      </c>
      <c r="AN330" s="14">
        <f t="shared" si="5308"/>
        <v>1645</v>
      </c>
      <c r="AO330" s="1">
        <f t="shared" si="5308"/>
        <v>542</v>
      </c>
      <c r="AP330" s="14">
        <f t="shared" si="5308"/>
        <v>5951</v>
      </c>
      <c r="AQ330" s="1">
        <f t="shared" si="5308"/>
        <v>1566</v>
      </c>
      <c r="AR330" s="14">
        <f t="shared" si="5308"/>
        <v>8137</v>
      </c>
      <c r="AS330" s="1">
        <f t="shared" si="5308"/>
        <v>4846</v>
      </c>
      <c r="AT330" s="14">
        <f t="shared" si="5308"/>
        <v>3893</v>
      </c>
      <c r="AU330" s="1">
        <f t="shared" si="5308"/>
        <v>3604</v>
      </c>
      <c r="AV330" s="14">
        <f t="shared" si="5308"/>
        <v>3392</v>
      </c>
      <c r="AW330" s="1">
        <f t="shared" si="5308"/>
        <v>4915</v>
      </c>
      <c r="AX330" s="14">
        <f t="shared" si="5308"/>
        <v>2293</v>
      </c>
      <c r="AY330" s="1">
        <f t="shared" si="5308"/>
        <v>440</v>
      </c>
      <c r="AZ330" s="14">
        <f t="shared" si="5308"/>
        <v>6371</v>
      </c>
      <c r="BA330" s="1">
        <f t="shared" si="5308"/>
        <v>3082</v>
      </c>
      <c r="BB330" s="14">
        <f t="shared" si="5308"/>
        <v>4039</v>
      </c>
      <c r="BC330" s="1">
        <f t="shared" si="5308"/>
        <v>1404</v>
      </c>
      <c r="BD330" s="14">
        <f t="shared" si="5308"/>
        <v>5551</v>
      </c>
      <c r="BE330" s="1">
        <f t="shared" si="5308"/>
        <v>7934</v>
      </c>
      <c r="BF330" s="153">
        <f t="shared" si="5308"/>
        <v>53977</v>
      </c>
      <c r="BG330" s="154">
        <f t="shared" si="5308"/>
        <v>51584</v>
      </c>
      <c r="BI330" s="131" t="s">
        <v>27</v>
      </c>
      <c r="BJ330" s="123">
        <f>B330/B343</f>
        <v>3.5666449810569822E-2</v>
      </c>
      <c r="BK330" s="124">
        <f t="shared" ref="BK330" si="5309">C330/C343</f>
        <v>4.7388708336482503E-2</v>
      </c>
      <c r="BL330" s="125">
        <f t="shared" ref="BL330" si="5310">D330/D343</f>
        <v>3.8575180564674981E-2</v>
      </c>
      <c r="BM330" s="126">
        <f t="shared" ref="BM330" si="5311">E330/E343</f>
        <v>3.978329425082882E-2</v>
      </c>
      <c r="BN330" s="123">
        <f t="shared" ref="BN330" si="5312">F330/F343</f>
        <v>3.6575443786982249E-2</v>
      </c>
      <c r="BO330" s="124">
        <f t="shared" ref="BO330" si="5313">G330/G343</f>
        <v>4.0145375553513239E-2</v>
      </c>
      <c r="BP330" s="125">
        <f t="shared" ref="BP330" si="5314">H330/H343</f>
        <v>4.8016380854875862E-2</v>
      </c>
      <c r="BQ330" s="126">
        <f t="shared" ref="BQ330" si="5315">I330/I343</f>
        <v>4.4935939399607217E-2</v>
      </c>
      <c r="BR330" s="123">
        <f t="shared" ref="BR330" si="5316">J330/J343</f>
        <v>5.4129190515126741E-2</v>
      </c>
      <c r="BS330" s="124">
        <f t="shared" ref="BS330" si="5317">K330/K343</f>
        <v>4.3638508034792862E-2</v>
      </c>
      <c r="BT330" s="125">
        <f t="shared" ref="BT330" si="5318">L330/L343</f>
        <v>3.9102784462014435E-2</v>
      </c>
      <c r="BU330" s="123">
        <f t="shared" ref="BU330" si="5319">M330/M343</f>
        <v>3.5870403702751352E-2</v>
      </c>
      <c r="BV330" s="127">
        <f t="shared" ref="BV330" si="5320">N330/N343</f>
        <v>4.053096047131298E-2</v>
      </c>
      <c r="BW330" s="128">
        <f t="shared" ref="BW330" si="5321">O330/O343</f>
        <v>3.6865792774402988E-2</v>
      </c>
      <c r="BX330" s="123">
        <f t="shared" ref="BX330" si="5322">P330/P343</f>
        <v>4.255699597675458E-2</v>
      </c>
      <c r="BY330" s="124">
        <f t="shared" ref="BY330" si="5323">Q330/Q343</f>
        <v>3.3138579514332661E-2</v>
      </c>
      <c r="BZ330" s="125">
        <f t="shared" ref="BZ330" si="5324">R330/R343</f>
        <v>4.166170221216093E-2</v>
      </c>
      <c r="CA330" s="126">
        <f t="shared" ref="CA330" si="5325">S330/S343</f>
        <v>4.4373705607118202E-2</v>
      </c>
      <c r="CB330" s="123">
        <f t="shared" ref="CB330" si="5326">T330/T343</f>
        <v>3.5662009314703924E-2</v>
      </c>
      <c r="CC330" s="124">
        <f t="shared" ref="CC330" si="5327">U330/U343</f>
        <v>3.4188034188034191E-2</v>
      </c>
      <c r="CD330" s="125">
        <f t="shared" ref="CD330" si="5328">V330/V343</f>
        <v>3.8582145834160281E-2</v>
      </c>
      <c r="CE330" s="126">
        <f t="shared" ref="CE330" si="5329">W330/W343</f>
        <v>3.92292310489002E-2</v>
      </c>
      <c r="CF330" s="123">
        <f t="shared" ref="CF330" si="5330">X330/X343</f>
        <v>3.6769692859219071E-2</v>
      </c>
      <c r="CG330" s="124">
        <f t="shared" ref="CG330" si="5331">Y330/Y343</f>
        <v>3.0336458907887481E-2</v>
      </c>
      <c r="CH330" s="125">
        <f t="shared" ref="CH330" si="5332">Z330/Z343</f>
        <v>5.1239998012027235E-2</v>
      </c>
      <c r="CI330" s="123">
        <f t="shared" ref="CI330" si="5333">AA330/AA343</f>
        <v>4.9681140392009757E-2</v>
      </c>
      <c r="CJ330" s="129">
        <f t="shared" ref="CJ330" si="5334">AB330/AB343</f>
        <v>4.1879313619958211E-2</v>
      </c>
      <c r="CK330" s="130">
        <f t="shared" ref="CK330" si="5335">AC330/AC343</f>
        <v>4.1258428108197374E-2</v>
      </c>
    </row>
    <row r="331" spans="1:89" ht="13.5" thickTop="1" x14ac:dyDescent="0.2">
      <c r="A331" s="139" t="s">
        <v>28</v>
      </c>
      <c r="B331" s="181">
        <v>967</v>
      </c>
      <c r="C331" s="175">
        <v>1385</v>
      </c>
      <c r="D331" s="176">
        <v>545</v>
      </c>
      <c r="E331" s="177">
        <v>501</v>
      </c>
      <c r="F331" s="174">
        <v>947</v>
      </c>
      <c r="G331" s="178">
        <v>1342</v>
      </c>
      <c r="H331" s="176">
        <v>1929</v>
      </c>
      <c r="I331" s="177">
        <v>2344</v>
      </c>
      <c r="J331" s="174">
        <v>332</v>
      </c>
      <c r="K331" s="175">
        <v>199</v>
      </c>
      <c r="L331" s="176">
        <v>1558</v>
      </c>
      <c r="M331" s="174">
        <v>781</v>
      </c>
      <c r="N331" s="179">
        <v>2257</v>
      </c>
      <c r="O331" s="182">
        <v>1494</v>
      </c>
      <c r="P331" s="174">
        <v>1154</v>
      </c>
      <c r="Q331" s="175">
        <v>840</v>
      </c>
      <c r="R331" s="176">
        <v>1273</v>
      </c>
      <c r="S331" s="177">
        <v>1294</v>
      </c>
      <c r="T331" s="174">
        <v>352</v>
      </c>
      <c r="U331" s="178">
        <v>180</v>
      </c>
      <c r="V331" s="176">
        <v>1493</v>
      </c>
      <c r="W331" s="183">
        <v>1187</v>
      </c>
      <c r="X331" s="174">
        <v>1037</v>
      </c>
      <c r="Y331" s="178">
        <v>371</v>
      </c>
      <c r="Z331" s="176">
        <v>1926</v>
      </c>
      <c r="AA331" s="174">
        <v>2292</v>
      </c>
      <c r="AB331" s="149">
        <f t="shared" si="5033"/>
        <v>15770</v>
      </c>
      <c r="AC331" s="150">
        <f t="shared" si="5034"/>
        <v>14210</v>
      </c>
      <c r="BI331" s="139" t="s">
        <v>28</v>
      </c>
      <c r="BJ331" s="123">
        <f>B331/B343</f>
        <v>3.7005855114614829E-2</v>
      </c>
      <c r="BK331" s="124">
        <f t="shared" ref="BK331" si="5336">C331/C343</f>
        <v>5.2339203385987451E-2</v>
      </c>
      <c r="BL331" s="125">
        <f t="shared" ref="BL331" si="5337">D331/D343</f>
        <v>4.473079448456993E-2</v>
      </c>
      <c r="BM331" s="126">
        <f t="shared" ref="BM331" si="5338">E331/E343</f>
        <v>4.0511037438343979E-2</v>
      </c>
      <c r="BN331" s="123">
        <f t="shared" ref="BN331" si="5339">F331/F343</f>
        <v>3.5022189349112429E-2</v>
      </c>
      <c r="BO331" s="124">
        <f t="shared" ref="BO331" si="5340">G331/G343</f>
        <v>5.6061492188152727E-2</v>
      </c>
      <c r="BP331" s="125">
        <f t="shared" ref="BP331" si="5341">H331/H343</f>
        <v>4.9372920399283336E-2</v>
      </c>
      <c r="BQ331" s="126">
        <f t="shared" ref="BQ331" si="5342">I331/I343</f>
        <v>5.4802207051341999E-2</v>
      </c>
      <c r="BR331" s="123">
        <f t="shared" ref="BR331" si="5343">J331/J343</f>
        <v>5.4292722812755517E-2</v>
      </c>
      <c r="BS331" s="124">
        <f t="shared" ref="BS331" si="5344">K331/K343</f>
        <v>2.9338051009877634E-2</v>
      </c>
      <c r="BT331" s="125">
        <f t="shared" ref="BT331" si="5345">L331/L343</f>
        <v>6.6947404606393951E-2</v>
      </c>
      <c r="BU331" s="123">
        <f t="shared" ref="BU331" si="5346">M331/M343</f>
        <v>3.3470472272220796E-2</v>
      </c>
      <c r="BV331" s="127">
        <f t="shared" ref="BV331" si="5347">N331/N343</f>
        <v>5.5173931112034613E-2</v>
      </c>
      <c r="BW331" s="128">
        <f t="shared" ref="BW331" si="5348">O331/O343</f>
        <v>3.6742824819851944E-2</v>
      </c>
      <c r="BX331" s="123">
        <f t="shared" ref="BX331" si="5349">P331/P343</f>
        <v>5.1586946803755029E-2</v>
      </c>
      <c r="BY331" s="124">
        <f t="shared" ref="BY331" si="5350">Q331/Q343</f>
        <v>3.8342158115756801E-2</v>
      </c>
      <c r="BZ331" s="125">
        <f t="shared" ref="BZ331" si="5351">R331/R343</f>
        <v>5.055800468644505E-2</v>
      </c>
      <c r="CA331" s="126">
        <f t="shared" ref="CA331" si="5352">S331/S343</f>
        <v>4.9627981897675845E-2</v>
      </c>
      <c r="CB331" s="123">
        <f t="shared" ref="CB331" si="5353">T331/T343</f>
        <v>4.683965402528277E-2</v>
      </c>
      <c r="CC331" s="124">
        <f t="shared" ref="CC331" si="5354">U331/U343</f>
        <v>2.3310023310023312E-2</v>
      </c>
      <c r="CD331" s="125">
        <f t="shared" ref="CD331" si="5355">V331/V343</f>
        <v>5.9262493549795577E-2</v>
      </c>
      <c r="CE331" s="126">
        <f t="shared" ref="CE331" si="5356">W331/W343</f>
        <v>4.3155789856389751E-2</v>
      </c>
      <c r="CF331" s="123">
        <f t="shared" ref="CF331" si="5357">X331/X343</f>
        <v>5.0237380098827632E-2</v>
      </c>
      <c r="CG331" s="124">
        <f t="shared" ref="CG331" si="5358">Y331/Y343</f>
        <v>2.9233314947600661E-2</v>
      </c>
      <c r="CH331" s="125">
        <f t="shared" ref="CH331" si="5359">Z331/Z343</f>
        <v>4.7860444311912928E-2</v>
      </c>
      <c r="CI331" s="123">
        <f t="shared" ref="CI331" si="5360">AA331/AA343</f>
        <v>5.3737222170120981E-2</v>
      </c>
      <c r="CJ331" s="129">
        <f t="shared" ref="CJ331" si="5361">AB331/AB343</f>
        <v>4.9927182929145823E-2</v>
      </c>
      <c r="CK331" s="130">
        <f t="shared" ref="CK331" si="5362">AC331/AC343</f>
        <v>4.5129879410167405E-2</v>
      </c>
    </row>
    <row r="332" spans="1:89" x14ac:dyDescent="0.2">
      <c r="A332" s="131" t="s">
        <v>29</v>
      </c>
      <c r="B332" s="184">
        <v>1132</v>
      </c>
      <c r="C332" s="168">
        <v>2214</v>
      </c>
      <c r="D332" s="169">
        <v>887</v>
      </c>
      <c r="E332" s="170">
        <v>740</v>
      </c>
      <c r="F332" s="167">
        <v>1229</v>
      </c>
      <c r="G332" s="171">
        <v>1946</v>
      </c>
      <c r="H332" s="169">
        <v>2026</v>
      </c>
      <c r="I332" s="170">
        <v>3263</v>
      </c>
      <c r="J332" s="167">
        <v>651</v>
      </c>
      <c r="K332" s="168">
        <v>229</v>
      </c>
      <c r="L332" s="169">
        <v>2320</v>
      </c>
      <c r="M332" s="167">
        <v>687</v>
      </c>
      <c r="N332" s="172">
        <v>3038</v>
      </c>
      <c r="O332" s="185">
        <v>2040</v>
      </c>
      <c r="P332" s="167">
        <v>1704</v>
      </c>
      <c r="Q332" s="168">
        <v>1048</v>
      </c>
      <c r="R332" s="169">
        <v>1491</v>
      </c>
      <c r="S332" s="170">
        <v>1812</v>
      </c>
      <c r="T332" s="167">
        <v>1034</v>
      </c>
      <c r="U332" s="171">
        <v>223</v>
      </c>
      <c r="V332" s="169">
        <v>2230</v>
      </c>
      <c r="W332" s="186">
        <v>1302</v>
      </c>
      <c r="X332" s="167">
        <v>1517</v>
      </c>
      <c r="Y332" s="171">
        <v>567</v>
      </c>
      <c r="Z332" s="169">
        <v>2327</v>
      </c>
      <c r="AA332" s="167">
        <v>4017</v>
      </c>
      <c r="AB332" s="149">
        <f t="shared" si="5033"/>
        <v>21586</v>
      </c>
      <c r="AC332" s="150">
        <f t="shared" si="5034"/>
        <v>20088</v>
      </c>
      <c r="BI332" s="131" t="s">
        <v>29</v>
      </c>
      <c r="BJ332" s="123">
        <f>B332/B343</f>
        <v>4.33201944051127E-2</v>
      </c>
      <c r="BK332" s="124">
        <f t="shared" ref="BK332" si="5363">C332/C343</f>
        <v>8.3667145340488247E-2</v>
      </c>
      <c r="BL332" s="125">
        <f t="shared" ref="BL332" si="5364">D332/D343</f>
        <v>7.2800393959290874E-2</v>
      </c>
      <c r="BM332" s="126">
        <f t="shared" ref="BM332" si="5365">E332/E343</f>
        <v>5.9836662084579932E-2</v>
      </c>
      <c r="BN332" s="123">
        <f t="shared" ref="BN332" si="5366">F332/F343</f>
        <v>4.545118343195266E-2</v>
      </c>
      <c r="BO332" s="124">
        <f t="shared" ref="BO332" si="5367">G332/G343</f>
        <v>8.1293341131255747E-2</v>
      </c>
      <c r="BP332" s="125">
        <f t="shared" ref="BP332" si="5368">H332/H343</f>
        <v>5.1855643716406448E-2</v>
      </c>
      <c r="BQ332" s="126">
        <f t="shared" ref="BQ332" si="5369">I332/I343</f>
        <v>7.6288225942205176E-2</v>
      </c>
      <c r="BR332" s="123">
        <f t="shared" ref="BR332" si="5370">J332/J343</f>
        <v>0.10645952575633688</v>
      </c>
      <c r="BS332" s="124">
        <f t="shared" ref="BS332" si="5371">K332/K343</f>
        <v>3.3760872770160696E-2</v>
      </c>
      <c r="BT332" s="125">
        <f t="shared" ref="BT332" si="5372">L332/L343</f>
        <v>9.9690615331729113E-2</v>
      </c>
      <c r="BU332" s="123">
        <f t="shared" ref="BU332" si="5373">M332/M343</f>
        <v>2.9442015942401645E-2</v>
      </c>
      <c r="BV332" s="127">
        <f t="shared" ref="BV332" si="5374">N332/N343</f>
        <v>7.4266018040922088E-2</v>
      </c>
      <c r="BW332" s="128">
        <f t="shared" ref="BW332" si="5375">O332/O343</f>
        <v>5.017092545682595E-2</v>
      </c>
      <c r="BX332" s="123">
        <f t="shared" ref="BX332" si="5376">P332/P343</f>
        <v>7.6173446580241388E-2</v>
      </c>
      <c r="BY332" s="124">
        <f t="shared" ref="BY332" si="5377">Q332/Q343</f>
        <v>4.7836406792039439E-2</v>
      </c>
      <c r="BZ332" s="125">
        <f t="shared" ref="BZ332" si="5378">R332/R343</f>
        <v>5.9216013344453713E-2</v>
      </c>
      <c r="CA332" s="126">
        <f t="shared" ref="CA332" si="5379">S332/S343</f>
        <v>6.9494515609419341E-2</v>
      </c>
      <c r="CB332" s="123">
        <f t="shared" ref="CB332" si="5380">T332/T343</f>
        <v>0.13759148369926813</v>
      </c>
      <c r="CC332" s="124">
        <f t="shared" ref="CC332" si="5381">U332/U343</f>
        <v>2.8878528878528879E-2</v>
      </c>
      <c r="CD332" s="125">
        <f t="shared" ref="CD332" si="5382">V332/V343</f>
        <v>8.851665145079983E-2</v>
      </c>
      <c r="CE332" s="126">
        <f t="shared" ref="CE332" si="5383">W332/W343</f>
        <v>4.7336847845846207E-2</v>
      </c>
      <c r="CF332" s="123">
        <f t="shared" ref="CF332" si="5384">X332/X343</f>
        <v>7.3490940800310045E-2</v>
      </c>
      <c r="CG332" s="124">
        <f t="shared" ref="CG332" si="5385">Y332/Y343</f>
        <v>4.4677330391616109E-2</v>
      </c>
      <c r="CH332" s="125">
        <f t="shared" ref="CH332" si="5386">Z332/Z343</f>
        <v>5.7825157795338207E-2</v>
      </c>
      <c r="CI332" s="123">
        <f t="shared" ref="CI332" si="5387">AA332/AA343</f>
        <v>9.4180812154177992E-2</v>
      </c>
      <c r="CJ332" s="129">
        <f t="shared" ref="CJ332" si="5388">AB332/AB343</f>
        <v>6.8340403976445266E-2</v>
      </c>
      <c r="CK332" s="130">
        <f t="shared" ref="CK332" si="5389">AC332/AC343</f>
        <v>6.3797960421635658E-2</v>
      </c>
    </row>
    <row r="333" spans="1:89" x14ac:dyDescent="0.2">
      <c r="A333" s="139" t="s">
        <v>30</v>
      </c>
      <c r="B333" s="181">
        <v>1418</v>
      </c>
      <c r="C333" s="175">
        <v>3283</v>
      </c>
      <c r="D333" s="176">
        <v>1175</v>
      </c>
      <c r="E333" s="177">
        <v>1157</v>
      </c>
      <c r="F333" s="174">
        <v>1302</v>
      </c>
      <c r="G333" s="178">
        <v>2728</v>
      </c>
      <c r="H333" s="176">
        <v>2529</v>
      </c>
      <c r="I333" s="177">
        <v>4579</v>
      </c>
      <c r="J333" s="174">
        <v>1048</v>
      </c>
      <c r="K333" s="175">
        <v>264</v>
      </c>
      <c r="L333" s="176">
        <v>2932</v>
      </c>
      <c r="M333" s="174">
        <v>731</v>
      </c>
      <c r="N333" s="179">
        <v>4145</v>
      </c>
      <c r="O333" s="182">
        <v>2473</v>
      </c>
      <c r="P333" s="174">
        <v>2017</v>
      </c>
      <c r="Q333" s="175">
        <v>1788</v>
      </c>
      <c r="R333" s="176">
        <v>1765</v>
      </c>
      <c r="S333" s="177">
        <v>2473</v>
      </c>
      <c r="T333" s="174">
        <v>1124</v>
      </c>
      <c r="U333" s="178">
        <v>217</v>
      </c>
      <c r="V333" s="176">
        <v>2967</v>
      </c>
      <c r="W333" s="183">
        <v>1530</v>
      </c>
      <c r="X333" s="174">
        <v>2183</v>
      </c>
      <c r="Y333" s="178">
        <v>658</v>
      </c>
      <c r="Z333" s="176">
        <v>2790</v>
      </c>
      <c r="AA333" s="174">
        <v>3924</v>
      </c>
      <c r="AB333" s="149">
        <f t="shared" si="5033"/>
        <v>27395</v>
      </c>
      <c r="AC333" s="150">
        <f t="shared" si="5034"/>
        <v>25805</v>
      </c>
      <c r="BI333" s="139" t="s">
        <v>30</v>
      </c>
      <c r="BJ333" s="123">
        <f>B333/B343</f>
        <v>5.426504917530902E-2</v>
      </c>
      <c r="BK333" s="124">
        <f t="shared" ref="BK333" si="5390">C333/C343</f>
        <v>0.12406469654599048</v>
      </c>
      <c r="BL333" s="125">
        <f t="shared" ref="BL333" si="5391">D333/D343</f>
        <v>9.6437951411687456E-2</v>
      </c>
      <c r="BM333" s="126">
        <f t="shared" ref="BM333" si="5392">E333/E343</f>
        <v>9.3555429772782403E-2</v>
      </c>
      <c r="BN333" s="123">
        <f t="shared" ref="BN333" si="5393">F333/F343</f>
        <v>4.8150887573964497E-2</v>
      </c>
      <c r="BO333" s="124">
        <f t="shared" ref="BO333" si="5394">G333/G343</f>
        <v>0.11396106608739243</v>
      </c>
      <c r="BP333" s="125">
        <f t="shared" ref="BP333" si="5395">H333/H343</f>
        <v>6.4729971845405687E-2</v>
      </c>
      <c r="BQ333" s="126">
        <f t="shared" ref="BQ333" si="5396">I333/I343</f>
        <v>0.10705601795567193</v>
      </c>
      <c r="BR333" s="123">
        <f t="shared" ref="BR333" si="5397">J333/J343</f>
        <v>0.17138184791496319</v>
      </c>
      <c r="BS333" s="124">
        <f t="shared" ref="BS333" si="5398">K333/K343</f>
        <v>3.8920831490490936E-2</v>
      </c>
      <c r="BT333" s="125">
        <f t="shared" ref="BT333" si="5399">L333/L343</f>
        <v>0.1259883121347542</v>
      </c>
      <c r="BU333" s="123">
        <f t="shared" ref="BU333" si="5400">M333/M343</f>
        <v>3.1327676352104226E-2</v>
      </c>
      <c r="BV333" s="127">
        <f t="shared" ref="BV333" si="5401">N333/N343</f>
        <v>0.10132740117828244</v>
      </c>
      <c r="BW333" s="128">
        <f t="shared" ref="BW333" si="5402">O333/O343</f>
        <v>6.0819950320946364E-2</v>
      </c>
      <c r="BX333" s="123">
        <f t="shared" ref="BX333" si="5403">P333/P343</f>
        <v>9.0165400089405448E-2</v>
      </c>
      <c r="BY333" s="124">
        <f t="shared" ref="BY333" si="5404">Q333/Q343</f>
        <v>8.1614022274968043E-2</v>
      </c>
      <c r="BZ333" s="125">
        <f t="shared" ref="BZ333" si="5405">R333/R343</f>
        <v>7.0098097621033403E-2</v>
      </c>
      <c r="CA333" s="126">
        <f t="shared" ref="CA333" si="5406">S333/S343</f>
        <v>9.4845439901817902E-2</v>
      </c>
      <c r="CB333" s="123">
        <f t="shared" ref="CB333" si="5407">T333/T343</f>
        <v>0.14956753160345976</v>
      </c>
      <c r="CC333" s="124">
        <f t="shared" ref="CC333" si="5408">U333/U343</f>
        <v>2.8101528101528103E-2</v>
      </c>
      <c r="CD333" s="125">
        <f t="shared" ref="CD333" si="5409">V333/V343</f>
        <v>0.11777080935180408</v>
      </c>
      <c r="CE333" s="126">
        <f t="shared" ref="CE333" si="5410">W333/W343</f>
        <v>5.5626249772768588E-2</v>
      </c>
      <c r="CF333" s="123">
        <f t="shared" ref="CF333" si="5411">X333/X343</f>
        <v>0.1057552562736169</v>
      </c>
      <c r="CG333" s="124">
        <f t="shared" ref="CG333" si="5412">Y333/Y343</f>
        <v>5.1847766133480418E-2</v>
      </c>
      <c r="CH333" s="125">
        <f t="shared" ref="CH333" si="5413">Z333/Z343</f>
        <v>6.9330550171462654E-2</v>
      </c>
      <c r="CI333" s="123">
        <f t="shared" ref="CI333" si="5414">AA333/AA343</f>
        <v>9.2000375128950582E-2</v>
      </c>
      <c r="CJ333" s="129">
        <f t="shared" ref="CJ333" si="5415">AB333/AB343</f>
        <v>8.6731463306528214E-2</v>
      </c>
      <c r="CK333" s="130">
        <f t="shared" ref="CK333" si="5416">AC333/AC343</f>
        <v>8.1954717676239963E-2</v>
      </c>
    </row>
    <row r="334" spans="1:89" x14ac:dyDescent="0.2">
      <c r="A334" s="131" t="s">
        <v>31</v>
      </c>
      <c r="B334" s="184">
        <v>1538</v>
      </c>
      <c r="C334" s="168">
        <v>3364</v>
      </c>
      <c r="D334" s="169">
        <v>940</v>
      </c>
      <c r="E334" s="170">
        <v>1234</v>
      </c>
      <c r="F334" s="167">
        <v>1268</v>
      </c>
      <c r="G334" s="171">
        <v>2387</v>
      </c>
      <c r="H334" s="169">
        <v>2535</v>
      </c>
      <c r="I334" s="170">
        <v>4519</v>
      </c>
      <c r="J334" s="167">
        <v>597</v>
      </c>
      <c r="K334" s="168">
        <v>278</v>
      </c>
      <c r="L334" s="169">
        <v>3019</v>
      </c>
      <c r="M334" s="167">
        <v>835</v>
      </c>
      <c r="N334" s="172">
        <v>3992</v>
      </c>
      <c r="O334" s="185">
        <v>2373</v>
      </c>
      <c r="P334" s="167">
        <v>1876</v>
      </c>
      <c r="Q334" s="168">
        <v>1816</v>
      </c>
      <c r="R334" s="169">
        <v>1627</v>
      </c>
      <c r="S334" s="170">
        <v>2442</v>
      </c>
      <c r="T334" s="167">
        <v>1169</v>
      </c>
      <c r="U334" s="171">
        <v>223</v>
      </c>
      <c r="V334" s="169">
        <v>3404</v>
      </c>
      <c r="W334" s="186">
        <v>1552</v>
      </c>
      <c r="X334" s="167">
        <v>1856</v>
      </c>
      <c r="Y334" s="171">
        <v>746</v>
      </c>
      <c r="Z334" s="169">
        <v>2761</v>
      </c>
      <c r="AA334" s="167">
        <v>4010</v>
      </c>
      <c r="AB334" s="149">
        <f t="shared" si="5033"/>
        <v>26582</v>
      </c>
      <c r="AC334" s="150">
        <f t="shared" si="5034"/>
        <v>25779</v>
      </c>
      <c r="BI334" s="131" t="s">
        <v>31</v>
      </c>
      <c r="BJ334" s="123">
        <f>B334/B343</f>
        <v>5.8857295932034745E-2</v>
      </c>
      <c r="BK334" s="124">
        <f t="shared" ref="BK334" si="5417">C334/C343</f>
        <v>0.12712568966820345</v>
      </c>
      <c r="BL334" s="125">
        <f t="shared" ref="BL334" si="5418">D334/D343</f>
        <v>7.7150361129349962E-2</v>
      </c>
      <c r="BM334" s="126">
        <f t="shared" ref="BM334" si="5419">E334/E343</f>
        <v>9.9781677043745451E-2</v>
      </c>
      <c r="BN334" s="123">
        <f t="shared" ref="BN334" si="5420">F334/F343</f>
        <v>4.6893491124260354E-2</v>
      </c>
      <c r="BO334" s="124">
        <f t="shared" ref="BO334" si="5421">G334/G343</f>
        <v>9.9715932826468373E-2</v>
      </c>
      <c r="BP334" s="125">
        <f t="shared" ref="BP334" si="5422">H334/H343</f>
        <v>6.4883542359866903E-2</v>
      </c>
      <c r="BQ334" s="126">
        <f t="shared" ref="BQ334" si="5423">I334/I343</f>
        <v>0.10565323108575704</v>
      </c>
      <c r="BR334" s="123">
        <f t="shared" ref="BR334" si="5424">J334/J343</f>
        <v>9.7628781684382659E-2</v>
      </c>
      <c r="BS334" s="124">
        <f t="shared" ref="BS334" si="5425">K334/K343</f>
        <v>4.0984814978623031E-2</v>
      </c>
      <c r="BT334" s="125">
        <f t="shared" ref="BT334" si="5426">L334/L343</f>
        <v>0.12972671020969406</v>
      </c>
      <c r="BU334" s="123">
        <f t="shared" ref="BU334" si="5427">M334/M343</f>
        <v>3.578469186594669E-2</v>
      </c>
      <c r="BV334" s="127">
        <f t="shared" ref="BV334" si="5428">N334/N343</f>
        <v>9.7587210012956213E-2</v>
      </c>
      <c r="BW334" s="128">
        <f t="shared" ref="BW334" si="5429">O334/O343</f>
        <v>5.8360591229925485E-2</v>
      </c>
      <c r="BX334" s="123">
        <f t="shared" ref="BX334" si="5430">P334/P343</f>
        <v>8.386231560125168E-2</v>
      </c>
      <c r="BY334" s="124">
        <f t="shared" ref="BY334" si="5431">Q334/Q343</f>
        <v>8.2892094212159942E-2</v>
      </c>
      <c r="BZ334" s="125">
        <f t="shared" ref="BZ334" si="5432">R334/R343</f>
        <v>6.4617339846697638E-2</v>
      </c>
      <c r="CA334" s="126">
        <f t="shared" ref="CA334" si="5433">S334/S343</f>
        <v>9.3656516069647922E-2</v>
      </c>
      <c r="CB334" s="123">
        <f t="shared" ref="CB334" si="5434">T334/T343</f>
        <v>0.15555555555555556</v>
      </c>
      <c r="CC334" s="124">
        <f t="shared" ref="CC334" si="5435">U334/U343</f>
        <v>2.8878528878528879E-2</v>
      </c>
      <c r="CD334" s="125">
        <f t="shared" ref="CD334" si="5436">V334/V343</f>
        <v>0.135116897550907</v>
      </c>
      <c r="CE334" s="126">
        <f t="shared" ref="CE334" si="5437">W334/W343</f>
        <v>5.6426104344664607E-2</v>
      </c>
      <c r="CF334" s="123">
        <f t="shared" ref="CF334" si="5438">X334/X343</f>
        <v>8.9913768045732007E-2</v>
      </c>
      <c r="CG334" s="124">
        <f t="shared" ref="CG334" si="5439">Y334/Y343</f>
        <v>5.87818138838547E-2</v>
      </c>
      <c r="CH334" s="125">
        <f t="shared" ref="CH334" si="5440">Z334/Z343</f>
        <v>6.8609910044232392E-2</v>
      </c>
      <c r="CI334" s="123">
        <f t="shared" ref="CI334" si="5441">AA334/AA343</f>
        <v>9.4016693238300669E-2</v>
      </c>
      <c r="CJ334" s="129">
        <f t="shared" ref="CJ334" si="5442">AB334/AB343</f>
        <v>8.4157538149813207E-2</v>
      </c>
      <c r="CK334" s="130">
        <f t="shared" ref="CK334" si="5443">AC334/AC343</f>
        <v>8.1872143653392362E-2</v>
      </c>
    </row>
    <row r="335" spans="1:89" x14ac:dyDescent="0.2">
      <c r="A335" s="139" t="s">
        <v>32</v>
      </c>
      <c r="B335" s="181">
        <v>1498</v>
      </c>
      <c r="C335" s="175">
        <v>2941</v>
      </c>
      <c r="D335" s="176">
        <v>538</v>
      </c>
      <c r="E335" s="177">
        <v>1193</v>
      </c>
      <c r="F335" s="174">
        <v>1094</v>
      </c>
      <c r="G335" s="178">
        <v>2552</v>
      </c>
      <c r="H335" s="176">
        <v>2234</v>
      </c>
      <c r="I335" s="177">
        <v>4182</v>
      </c>
      <c r="J335" s="174">
        <v>456</v>
      </c>
      <c r="K335" s="175">
        <v>249</v>
      </c>
      <c r="L335" s="176">
        <v>2188</v>
      </c>
      <c r="M335" s="174">
        <v>880</v>
      </c>
      <c r="N335" s="179">
        <v>3391</v>
      </c>
      <c r="O335" s="182">
        <v>2397</v>
      </c>
      <c r="P335" s="174">
        <v>1526</v>
      </c>
      <c r="Q335" s="175">
        <v>1773</v>
      </c>
      <c r="R335" s="176">
        <v>1611</v>
      </c>
      <c r="S335" s="177">
        <v>2318</v>
      </c>
      <c r="T335" s="174">
        <v>813</v>
      </c>
      <c r="U335" s="178">
        <v>346</v>
      </c>
      <c r="V335" s="176">
        <v>3058</v>
      </c>
      <c r="W335" s="183">
        <v>1782</v>
      </c>
      <c r="X335" s="174">
        <v>1516</v>
      </c>
      <c r="Y335" s="178">
        <v>756</v>
      </c>
      <c r="Z335" s="176">
        <v>2638</v>
      </c>
      <c r="AA335" s="174">
        <v>3741</v>
      </c>
      <c r="AB335" s="149">
        <f t="shared" si="5033"/>
        <v>22561</v>
      </c>
      <c r="AC335" s="150">
        <f t="shared" si="5034"/>
        <v>25110</v>
      </c>
      <c r="BI335" s="139" t="s">
        <v>32</v>
      </c>
      <c r="BJ335" s="123">
        <f>B335/B343</f>
        <v>5.7326547013126172E-2</v>
      </c>
      <c r="BK335" s="124">
        <f t="shared" ref="BK335" si="5444">C335/C343</f>
        <v>0.11114050336331344</v>
      </c>
      <c r="BL335" s="125">
        <f t="shared" ref="BL335" si="5445">D335/D343</f>
        <v>4.4156270518713063E-2</v>
      </c>
      <c r="BM335" s="126">
        <f t="shared" ref="BM335" si="5446">E335/E343</f>
        <v>9.6466402522843053E-2</v>
      </c>
      <c r="BN335" s="123">
        <f t="shared" ref="BN335" si="5447">F335/F343</f>
        <v>4.0458579881656805E-2</v>
      </c>
      <c r="BO335" s="124">
        <f t="shared" ref="BO335" si="5448">G335/G343</f>
        <v>0.10660873924304454</v>
      </c>
      <c r="BP335" s="125">
        <f t="shared" ref="BP335" si="5449">H335/H343</f>
        <v>5.7179421551062197E-2</v>
      </c>
      <c r="BQ335" s="126">
        <f t="shared" ref="BQ335" si="5450">I335/I343</f>
        <v>9.7774244833068361E-2</v>
      </c>
      <c r="BR335" s="123">
        <f t="shared" ref="BR335" si="5451">J335/J343</f>
        <v>7.4570727718724444E-2</v>
      </c>
      <c r="BS335" s="124">
        <f t="shared" ref="BS335" si="5452">K335/K343</f>
        <v>3.6709420610349403E-2</v>
      </c>
      <c r="BT335" s="125">
        <f t="shared" ref="BT335" si="5453">L335/L343</f>
        <v>9.4018563080096249E-2</v>
      </c>
      <c r="BU335" s="123">
        <f t="shared" ref="BU335" si="5454">M335/M343</f>
        <v>3.7713208194051599E-2</v>
      </c>
      <c r="BV335" s="127">
        <f t="shared" ref="BV335" si="5455">N335/N343</f>
        <v>8.2895347984452541E-2</v>
      </c>
      <c r="BW335" s="128">
        <f t="shared" ref="BW335" si="5456">O335/O343</f>
        <v>5.8950837411770492E-2</v>
      </c>
      <c r="BX335" s="123">
        <f t="shared" ref="BX335" si="5457">P335/P343</f>
        <v>6.8216361198033079E-2</v>
      </c>
      <c r="BY335" s="124">
        <f t="shared" ref="BY335" si="5458">Q335/Q343</f>
        <v>8.0929340880043818E-2</v>
      </c>
      <c r="BZ335" s="125">
        <f t="shared" ref="BZ335" si="5459">R335/R343</f>
        <v>6.3981889669963071E-2</v>
      </c>
      <c r="CA335" s="126">
        <f t="shared" ref="CA335" si="5460">S335/S343</f>
        <v>8.8900820740968015E-2</v>
      </c>
      <c r="CB335" s="123">
        <f t="shared" ref="CB335" si="5461">T335/T343</f>
        <v>0.10818363273453094</v>
      </c>
      <c r="CC335" s="124">
        <f t="shared" ref="CC335" si="5462">U335/U343</f>
        <v>4.480704480704481E-2</v>
      </c>
      <c r="CD335" s="125">
        <f t="shared" ref="CD335" si="5463">V335/V343</f>
        <v>0.12138292382804747</v>
      </c>
      <c r="CE335" s="126">
        <f t="shared" ref="CE335" si="5464">W335/W343</f>
        <v>6.4788220323577533E-2</v>
      </c>
      <c r="CF335" s="123">
        <f t="shared" ref="CF335" si="5465">X335/X343</f>
        <v>7.3442495882181963E-2</v>
      </c>
      <c r="CG335" s="124">
        <f t="shared" ref="CG335" si="5466">Y335/Y343</f>
        <v>5.9569773855488138E-2</v>
      </c>
      <c r="CH335" s="125">
        <f t="shared" ref="CH335" si="5467">Z335/Z343</f>
        <v>6.5553401918393719E-2</v>
      </c>
      <c r="CI335" s="123">
        <f t="shared" ref="CI335" si="5468">AA335/AA343</f>
        <v>8.7709837756728873E-2</v>
      </c>
      <c r="CJ335" s="129">
        <f t="shared" ref="CJ335" si="5469">AB335/AB343</f>
        <v>7.142721458874185E-2</v>
      </c>
      <c r="CK335" s="130">
        <f t="shared" ref="CK335" si="5470">AC335/AC343</f>
        <v>7.9747450527044586E-2</v>
      </c>
    </row>
    <row r="336" spans="1:89" x14ac:dyDescent="0.2">
      <c r="A336" s="131" t="s">
        <v>33</v>
      </c>
      <c r="B336" s="184">
        <v>1404</v>
      </c>
      <c r="C336" s="168">
        <v>1591</v>
      </c>
      <c r="D336" s="169">
        <v>477</v>
      </c>
      <c r="E336" s="170">
        <v>747</v>
      </c>
      <c r="F336" s="167">
        <v>1058</v>
      </c>
      <c r="G336" s="171">
        <v>1769</v>
      </c>
      <c r="H336" s="169">
        <v>1920</v>
      </c>
      <c r="I336" s="170">
        <v>3046</v>
      </c>
      <c r="J336" s="167">
        <v>403</v>
      </c>
      <c r="K336" s="168">
        <v>121</v>
      </c>
      <c r="L336" s="169">
        <v>1380</v>
      </c>
      <c r="M336" s="167">
        <v>1052</v>
      </c>
      <c r="N336" s="172">
        <v>2127</v>
      </c>
      <c r="O336" s="185">
        <v>2322</v>
      </c>
      <c r="P336" s="167">
        <v>930</v>
      </c>
      <c r="Q336" s="168">
        <v>1558</v>
      </c>
      <c r="R336" s="169">
        <v>1243</v>
      </c>
      <c r="S336" s="170">
        <v>1458</v>
      </c>
      <c r="T336" s="167">
        <v>361</v>
      </c>
      <c r="U336" s="171">
        <v>233</v>
      </c>
      <c r="V336" s="169">
        <v>2034</v>
      </c>
      <c r="W336" s="186">
        <v>1335</v>
      </c>
      <c r="X336" s="167">
        <v>873</v>
      </c>
      <c r="Y336" s="171">
        <v>601</v>
      </c>
      <c r="Z336" s="169">
        <v>1905</v>
      </c>
      <c r="AA336" s="167">
        <v>2427</v>
      </c>
      <c r="AB336" s="149">
        <f t="shared" si="5033"/>
        <v>16115</v>
      </c>
      <c r="AC336" s="150">
        <f t="shared" si="5034"/>
        <v>18260</v>
      </c>
      <c r="BI336" s="131" t="s">
        <v>33</v>
      </c>
      <c r="BJ336" s="123">
        <f>B336/B343</f>
        <v>5.3729287053691017E-2</v>
      </c>
      <c r="BK336" s="124">
        <f t="shared" ref="BK336" si="5471">C336/C343</f>
        <v>6.012395132643035E-2</v>
      </c>
      <c r="BL336" s="125">
        <f t="shared" ref="BL336" si="5472">D336/D343</f>
        <v>3.9149704530531848E-2</v>
      </c>
      <c r="BM336" s="126">
        <f t="shared" ref="BM336" si="5473">E336/E343</f>
        <v>6.0402684563758392E-2</v>
      </c>
      <c r="BN336" s="123">
        <f t="shared" ref="BN336" si="5474">F336/F343</f>
        <v>3.9127218934911244E-2</v>
      </c>
      <c r="BO336" s="124">
        <f t="shared" ref="BO336" si="5475">G336/G343</f>
        <v>7.3899239702564956E-2</v>
      </c>
      <c r="BP336" s="125">
        <f t="shared" ref="BP336" si="5476">H336/H343</f>
        <v>4.9142564627591499E-2</v>
      </c>
      <c r="BQ336" s="126">
        <f t="shared" ref="BQ336" si="5477">I336/I343</f>
        <v>7.1214813429346296E-2</v>
      </c>
      <c r="BR336" s="123">
        <f t="shared" ref="BR336" si="5478">J336/J343</f>
        <v>6.5903515944399013E-2</v>
      </c>
      <c r="BS336" s="124">
        <f t="shared" ref="BS336" si="5479">K336/K343</f>
        <v>1.7838714433141677E-2</v>
      </c>
      <c r="BT336" s="125">
        <f t="shared" ref="BT336" si="5480">L336/L343</f>
        <v>5.9298728085252661E-2</v>
      </c>
      <c r="BU336" s="123">
        <f t="shared" ref="BU336" si="5481">M336/M343</f>
        <v>4.5084426159252594E-2</v>
      </c>
      <c r="BV336" s="127">
        <f t="shared" ref="BV336" si="5482">N336/N343</f>
        <v>5.1995990906201869E-2</v>
      </c>
      <c r="BW336" s="128">
        <f t="shared" ref="BW336" si="5483">O336/O343</f>
        <v>5.7106318093504832E-2</v>
      </c>
      <c r="BX336" s="123">
        <f t="shared" ref="BX336" si="5484">P336/P343</f>
        <v>4.1573535985695124E-2</v>
      </c>
      <c r="BY336" s="124">
        <f t="shared" ref="BY336" si="5485">Q336/Q343</f>
        <v>7.1115574219463212E-2</v>
      </c>
      <c r="BZ336" s="125">
        <f t="shared" ref="BZ336" si="5486">R336/R343</f>
        <v>4.9366535605067714E-2</v>
      </c>
      <c r="CA336" s="126">
        <f t="shared" ref="CA336" si="5487">S336/S343</f>
        <v>5.5917772493671858E-2</v>
      </c>
      <c r="CB336" s="123">
        <f t="shared" ref="CB336" si="5488">T336/T343</f>
        <v>4.8037258815701929E-2</v>
      </c>
      <c r="CC336" s="124">
        <f t="shared" ref="CC336" si="5489">U336/U343</f>
        <v>3.0173530173530173E-2</v>
      </c>
      <c r="CD336" s="125">
        <f t="shared" ref="CD336" si="5490">V336/V343</f>
        <v>8.0736712578890965E-2</v>
      </c>
      <c r="CE336" s="126">
        <f t="shared" ref="CE336" si="5491">W336/W343</f>
        <v>4.8536629703690236E-2</v>
      </c>
      <c r="CF336" s="123">
        <f t="shared" ref="CF336" si="5492">X336/X343</f>
        <v>4.2292413525821144E-2</v>
      </c>
      <c r="CG336" s="124">
        <f t="shared" ref="CG336" si="5493">Y336/Y343</f>
        <v>4.7356394295169808E-2</v>
      </c>
      <c r="CH336" s="125">
        <f t="shared" ref="CH336" si="5494">Z336/Z343</f>
        <v>4.7338601461159979E-2</v>
      </c>
      <c r="CI336" s="123">
        <f t="shared" ref="CI336" si="5495">AA336/AA343</f>
        <v>5.69023726906124E-2</v>
      </c>
      <c r="CJ336" s="129">
        <f t="shared" ref="CJ336" si="5496">AB336/AB343</f>
        <v>5.101943899195846E-2</v>
      </c>
      <c r="CK336" s="130">
        <f t="shared" ref="CK336" si="5497">AC336/AC343</f>
        <v>5.7992371430658461E-2</v>
      </c>
    </row>
    <row r="337" spans="1:89" x14ac:dyDescent="0.2">
      <c r="A337" s="139" t="s">
        <v>34</v>
      </c>
      <c r="B337" s="181">
        <v>446</v>
      </c>
      <c r="C337" s="175">
        <v>1090</v>
      </c>
      <c r="D337" s="176">
        <v>160</v>
      </c>
      <c r="E337" s="177">
        <v>552</v>
      </c>
      <c r="F337" s="174">
        <v>501</v>
      </c>
      <c r="G337" s="178">
        <v>1284</v>
      </c>
      <c r="H337" s="176">
        <v>844</v>
      </c>
      <c r="I337" s="177">
        <v>1966</v>
      </c>
      <c r="J337" s="174">
        <v>172</v>
      </c>
      <c r="K337" s="175">
        <v>71</v>
      </c>
      <c r="L337" s="176">
        <v>921</v>
      </c>
      <c r="M337" s="174">
        <v>657</v>
      </c>
      <c r="N337" s="179">
        <v>1692</v>
      </c>
      <c r="O337" s="182">
        <v>1630</v>
      </c>
      <c r="P337" s="174">
        <v>600</v>
      </c>
      <c r="Q337" s="175">
        <v>1052</v>
      </c>
      <c r="R337" s="176">
        <v>847</v>
      </c>
      <c r="S337" s="177">
        <v>1086</v>
      </c>
      <c r="T337" s="174">
        <v>192</v>
      </c>
      <c r="U337" s="178">
        <v>194</v>
      </c>
      <c r="V337" s="176">
        <v>1429</v>
      </c>
      <c r="W337" s="183">
        <v>867</v>
      </c>
      <c r="X337" s="174">
        <v>499</v>
      </c>
      <c r="Y337" s="178">
        <v>536</v>
      </c>
      <c r="Z337" s="176">
        <v>1301</v>
      </c>
      <c r="AA337" s="174">
        <v>1520</v>
      </c>
      <c r="AB337" s="149">
        <f t="shared" si="5033"/>
        <v>9604</v>
      </c>
      <c r="AC337" s="150">
        <f t="shared" si="5034"/>
        <v>12505</v>
      </c>
      <c r="BI337" s="139" t="s">
        <v>34</v>
      </c>
      <c r="BJ337" s="123">
        <f>B337/B343</f>
        <v>1.7067850445830621E-2</v>
      </c>
      <c r="BK337" s="124">
        <f t="shared" ref="BK337" si="5498">C337/C343</f>
        <v>4.1191142014964856E-2</v>
      </c>
      <c r="BL337" s="125">
        <f t="shared" ref="BL337" si="5499">D337/D343</f>
        <v>1.3131976362442548E-2</v>
      </c>
      <c r="BM337" s="126">
        <f t="shared" ref="BM337" si="5500">E337/E343</f>
        <v>4.4634915500929892E-2</v>
      </c>
      <c r="BN337" s="123">
        <f t="shared" ref="BN337" si="5501">F337/F343</f>
        <v>1.8528106508875739E-2</v>
      </c>
      <c r="BO337" s="124">
        <f t="shared" ref="BO337" si="5502">G337/G343</f>
        <v>5.3638566296265351E-2</v>
      </c>
      <c r="BP337" s="125">
        <f t="shared" ref="BP337" si="5503">H337/H343</f>
        <v>2.160225236754543E-2</v>
      </c>
      <c r="BQ337" s="126">
        <f t="shared" ref="BQ337" si="5504">I337/I343</f>
        <v>4.5964649770878142E-2</v>
      </c>
      <c r="BR337" s="123">
        <f t="shared" ref="BR337" si="5505">J337/J343</f>
        <v>2.812755519215045E-2</v>
      </c>
      <c r="BS337" s="124">
        <f t="shared" ref="BS337" si="5506">K337/K343</f>
        <v>1.046734483266991E-2</v>
      </c>
      <c r="BT337" s="125">
        <f t="shared" ref="BT337" si="5507">L337/L343</f>
        <v>3.9575455482983843E-2</v>
      </c>
      <c r="BU337" s="123">
        <f t="shared" ref="BU337" si="5508">M337/M343</f>
        <v>2.8156338390331704E-2</v>
      </c>
      <c r="BV337" s="127">
        <f t="shared" ref="BV337" si="5509">N337/N343</f>
        <v>4.1362114063607694E-2</v>
      </c>
      <c r="BW337" s="128">
        <f t="shared" ref="BW337" si="5510">O337/O343</f>
        <v>4.0087553183640344E-2</v>
      </c>
      <c r="BX337" s="123">
        <f t="shared" ref="BX337" si="5511">P337/P343</f>
        <v>2.6821636119803309E-2</v>
      </c>
      <c r="BY337" s="124">
        <f t="shared" ref="BY337" si="5512">Q337/Q343</f>
        <v>4.8018988497352567E-2</v>
      </c>
      <c r="BZ337" s="125">
        <f t="shared" ref="BZ337" si="5513">R337/R343</f>
        <v>3.3639143730886847E-2</v>
      </c>
      <c r="CA337" s="126">
        <f t="shared" ref="CA337" si="5514">S337/S343</f>
        <v>4.1650686507632123E-2</v>
      </c>
      <c r="CB337" s="123">
        <f t="shared" ref="CB337" si="5515">T337/T343</f>
        <v>2.5548902195608781E-2</v>
      </c>
      <c r="CC337" s="124">
        <f t="shared" ref="CC337" si="5516">U337/U343</f>
        <v>2.5123025123025122E-2</v>
      </c>
      <c r="CD337" s="125">
        <f t="shared" ref="CD337" si="5517">V337/V343</f>
        <v>5.6722105346723298E-2</v>
      </c>
      <c r="CE337" s="126">
        <f t="shared" ref="CE337" si="5518">W337/W343</f>
        <v>3.1521541537902202E-2</v>
      </c>
      <c r="CF337" s="123">
        <f t="shared" ref="CF337" si="5519">X337/X343</f>
        <v>2.4174014145916092E-2</v>
      </c>
      <c r="CG337" s="124">
        <f t="shared" ref="CG337" si="5520">Y337/Y343</f>
        <v>4.2234654479552436E-2</v>
      </c>
      <c r="CH337" s="125">
        <f t="shared" ref="CH337" si="5521">Z337/Z343</f>
        <v>3.2329407087122904E-2</v>
      </c>
      <c r="CI337" s="123">
        <f t="shared" ref="CI337" si="5522">AA337/AA343</f>
        <v>3.563725030479227E-2</v>
      </c>
      <c r="CJ337" s="129">
        <f t="shared" ref="CJ337" si="5523">AB337/AB343</f>
        <v>3.0405876021021971E-2</v>
      </c>
      <c r="CK337" s="130">
        <f t="shared" ref="CK337" si="5524">AC337/AC343</f>
        <v>3.9714929065738452E-2</v>
      </c>
    </row>
    <row r="338" spans="1:89" x14ac:dyDescent="0.2">
      <c r="A338" s="131" t="s">
        <v>35</v>
      </c>
      <c r="B338" s="184">
        <v>0</v>
      </c>
      <c r="C338" s="168">
        <v>393</v>
      </c>
      <c r="D338" s="169">
        <v>8</v>
      </c>
      <c r="E338" s="170">
        <v>281</v>
      </c>
      <c r="F338" s="167">
        <v>11</v>
      </c>
      <c r="G338" s="171">
        <v>691</v>
      </c>
      <c r="H338" s="169">
        <v>102</v>
      </c>
      <c r="I338" s="170">
        <v>795</v>
      </c>
      <c r="J338" s="167">
        <v>38</v>
      </c>
      <c r="K338" s="168">
        <v>36</v>
      </c>
      <c r="L338" s="169">
        <v>608</v>
      </c>
      <c r="M338" s="167">
        <v>95</v>
      </c>
      <c r="N338" s="172">
        <v>444</v>
      </c>
      <c r="O338" s="185">
        <v>231</v>
      </c>
      <c r="P338" s="167">
        <v>104</v>
      </c>
      <c r="Q338" s="168">
        <v>153</v>
      </c>
      <c r="R338" s="169">
        <v>190</v>
      </c>
      <c r="S338" s="170">
        <v>102</v>
      </c>
      <c r="T338" s="167">
        <v>32</v>
      </c>
      <c r="U338" s="171">
        <v>15</v>
      </c>
      <c r="V338" s="169">
        <v>141</v>
      </c>
      <c r="W338" s="186">
        <v>32</v>
      </c>
      <c r="X338" s="167">
        <v>83</v>
      </c>
      <c r="Y338" s="171">
        <v>16</v>
      </c>
      <c r="Z338" s="169">
        <v>59</v>
      </c>
      <c r="AA338" s="167">
        <v>84</v>
      </c>
      <c r="AB338" s="149">
        <f t="shared" si="5033"/>
        <v>1820</v>
      </c>
      <c r="AC338" s="150">
        <f t="shared" si="5034"/>
        <v>2924</v>
      </c>
      <c r="BI338" s="131" t="s">
        <v>35</v>
      </c>
      <c r="BJ338" s="123">
        <f>B338/B343</f>
        <v>0</v>
      </c>
      <c r="BK338" s="124">
        <f t="shared" ref="BK338" si="5525">C338/C343</f>
        <v>1.4851485148514851E-2</v>
      </c>
      <c r="BL338" s="125">
        <f t="shared" ref="BL338" si="5526">D338/D343</f>
        <v>6.5659881812212733E-4</v>
      </c>
      <c r="BM338" s="126">
        <f t="shared" ref="BM338" si="5527">E338/E343</f>
        <v>2.2721759521306704E-2</v>
      </c>
      <c r="BN338" s="123">
        <f t="shared" ref="BN338" si="5528">F338/F343</f>
        <v>4.0680473372781064E-4</v>
      </c>
      <c r="BO338" s="124">
        <f t="shared" ref="BO338" si="5529">G338/G343</f>
        <v>2.8866237780934081E-2</v>
      </c>
      <c r="BP338" s="125">
        <f t="shared" ref="BP338" si="5530">H338/H343</f>
        <v>2.6106987458407987E-3</v>
      </c>
      <c r="BQ338" s="126">
        <f t="shared" ref="BQ338" si="5531">I338/I343</f>
        <v>1.8586926026372394E-2</v>
      </c>
      <c r="BR338" s="123">
        <f t="shared" ref="BR338" si="5532">J338/J343</f>
        <v>6.2142273098937037E-3</v>
      </c>
      <c r="BS338" s="124">
        <f t="shared" ref="BS338" si="5533">K338/K343</f>
        <v>5.307386112339673E-3</v>
      </c>
      <c r="BT338" s="125">
        <f t="shared" ref="BT338" si="5534">L338/L343</f>
        <v>2.6125816431763493E-2</v>
      </c>
      <c r="BU338" s="123">
        <f t="shared" ref="BU338" si="5535">M338/M343</f>
        <v>4.0713122482214795E-3</v>
      </c>
      <c r="BV338" s="127">
        <f t="shared" ref="BV338" si="5536">N338/N343</f>
        <v>1.0853888087613367E-2</v>
      </c>
      <c r="BW338" s="128">
        <f t="shared" ref="BW338" si="5537">O338/O343</f>
        <v>5.6811195002582325E-3</v>
      </c>
      <c r="BX338" s="123">
        <f t="shared" ref="BX338" si="5538">P338/P343</f>
        <v>4.6490835940992403E-3</v>
      </c>
      <c r="BY338" s="124">
        <f t="shared" ref="BY338" si="5539">Q338/Q343</f>
        <v>6.983750228227132E-3</v>
      </c>
      <c r="BZ338" s="125">
        <f t="shared" ref="BZ338" si="5540">R338/R343</f>
        <v>7.545970848723142E-3</v>
      </c>
      <c r="CA338" s="126">
        <f t="shared" ref="CA338" si="5541">S338/S343</f>
        <v>3.911942931656056E-3</v>
      </c>
      <c r="CB338" s="123">
        <f t="shared" ref="CB338" si="5542">T338/T343</f>
        <v>4.2581503659347968E-3</v>
      </c>
      <c r="CC338" s="124">
        <f t="shared" ref="CC338" si="5543">U338/U343</f>
        <v>1.9425019425019425E-3</v>
      </c>
      <c r="CD338" s="125">
        <f t="shared" ref="CD338" si="5544">V338/V343</f>
        <v>5.5967927598936209E-3</v>
      </c>
      <c r="CE338" s="126">
        <f t="shared" ref="CE338" si="5545">W338/W343</f>
        <v>1.1634248318487547E-3</v>
      </c>
      <c r="CF338" s="123">
        <f t="shared" ref="CF338" si="5546">X338/X343</f>
        <v>4.0209282046313344E-3</v>
      </c>
      <c r="CG338" s="124">
        <f t="shared" ref="CG338" si="5547">Y338/Y343</f>
        <v>1.2607359546135057E-3</v>
      </c>
      <c r="CH338" s="125">
        <f t="shared" ref="CH338" si="5548">Z338/Z343</f>
        <v>1.4661299140201779E-3</v>
      </c>
      <c r="CI338" s="123">
        <f t="shared" ref="CI338" si="5549">AA338/AA343</f>
        <v>1.9694269905279941E-3</v>
      </c>
      <c r="CJ338" s="129">
        <f t="shared" ref="CJ338" si="5550">AB338/AB343</f>
        <v>5.7620464762869628E-3</v>
      </c>
      <c r="CK338" s="130">
        <f t="shared" ref="CK338" si="5551">AC338/AC343</f>
        <v>9.2864016463989792E-3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0</v>
      </c>
      <c r="Q339" s="178">
        <v>0</v>
      </c>
      <c r="R339" s="176">
        <v>0</v>
      </c>
      <c r="S339" s="177">
        <v>0</v>
      </c>
      <c r="T339" s="174">
        <v>0</v>
      </c>
      <c r="U339" s="178">
        <v>0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0</v>
      </c>
      <c r="AC339" s="150">
        <f t="shared" si="5034"/>
        <v>0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0</v>
      </c>
    </row>
    <row r="340" spans="1:89" x14ac:dyDescent="0.2">
      <c r="A340" s="131" t="s">
        <v>37</v>
      </c>
      <c r="B340" s="56">
        <v>0</v>
      </c>
      <c r="C340" s="57">
        <v>0</v>
      </c>
      <c r="D340" s="133">
        <v>0</v>
      </c>
      <c r="E340" s="134">
        <v>0</v>
      </c>
      <c r="F340" s="132">
        <v>0</v>
      </c>
      <c r="G340" s="135">
        <v>0</v>
      </c>
      <c r="H340" s="133">
        <v>0</v>
      </c>
      <c r="I340" s="134">
        <v>0</v>
      </c>
      <c r="J340" s="132">
        <v>0</v>
      </c>
      <c r="K340" s="135">
        <v>0</v>
      </c>
      <c r="L340" s="133"/>
      <c r="M340" s="132">
        <v>0</v>
      </c>
      <c r="N340" s="136">
        <v>0</v>
      </c>
      <c r="O340" s="137">
        <v>0</v>
      </c>
      <c r="P340" s="132">
        <v>0</v>
      </c>
      <c r="Q340" s="135">
        <v>0</v>
      </c>
      <c r="R340" s="133"/>
      <c r="S340" s="134">
        <v>0</v>
      </c>
      <c r="T340" s="132">
        <v>0</v>
      </c>
      <c r="U340" s="135">
        <v>0</v>
      </c>
      <c r="V340" s="133">
        <v>0</v>
      </c>
      <c r="W340" s="134">
        <v>0</v>
      </c>
      <c r="X340" s="132">
        <v>0</v>
      </c>
      <c r="Y340" s="135">
        <v>0</v>
      </c>
      <c r="Z340" s="138">
        <v>0</v>
      </c>
      <c r="AA340" s="2">
        <v>0</v>
      </c>
      <c r="AB340" s="151">
        <f t="shared" ref="AB340:AB342" si="5579">SUM(B340,D340,F340,H340,J340,L340,N340,P340,R340,T340,V340,X340,Z340)</f>
        <v>0</v>
      </c>
      <c r="AC340" s="152">
        <f t="shared" ref="AC340:AC342" si="5580">SUM(C340,E340,G340,I340,K340,M340,O340,Q340,S340,U340,W340,Y340,AA340)</f>
        <v>0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0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26131</v>
      </c>
      <c r="C343" s="1">
        <f t="shared" ref="C343" si="5662">SUM(C320:C342)</f>
        <v>26462</v>
      </c>
      <c r="D343" s="14">
        <f t="shared" ref="D343" si="5663">SUM(D320:D342)</f>
        <v>12184</v>
      </c>
      <c r="E343" s="1">
        <f t="shared" ref="E343" si="5664">SUM(E320:E342)</f>
        <v>12367</v>
      </c>
      <c r="F343" s="14">
        <f t="shared" ref="F343" si="5665">SUM(F320:F342)</f>
        <v>27040</v>
      </c>
      <c r="G343" s="1">
        <f t="shared" ref="G343" si="5666">SUM(G320:G342)</f>
        <v>23938</v>
      </c>
      <c r="H343" s="14">
        <f t="shared" ref="H343" si="5667">SUM(H320:H342)</f>
        <v>39070</v>
      </c>
      <c r="I343" s="1">
        <f t="shared" ref="I343" si="5668">SUM(I320:I342)</f>
        <v>42772</v>
      </c>
      <c r="J343" s="14">
        <f t="shared" ref="J343" si="5669">SUM(J320:J342)</f>
        <v>6115</v>
      </c>
      <c r="K343" s="1">
        <f t="shared" ref="K343" si="5670">SUM(K320:K342)</f>
        <v>6783</v>
      </c>
      <c r="L343" s="14">
        <f t="shared" ref="L343" si="5671">SUM(L320:L342)</f>
        <v>23272</v>
      </c>
      <c r="M343" s="1">
        <f t="shared" ref="M343" si="5672">SUM(M320:M342)</f>
        <v>23334</v>
      </c>
      <c r="N343" s="14">
        <f t="shared" ref="N343" si="5673">SUM(N320:N342)</f>
        <v>40907</v>
      </c>
      <c r="O343" s="1">
        <f t="shared" ref="O343" si="5674">SUM(O320:O342)</f>
        <v>40661</v>
      </c>
      <c r="P343" s="14">
        <f t="shared" ref="P343" si="5675">SUM(P320:P342)</f>
        <v>22370</v>
      </c>
      <c r="Q343" s="1">
        <f t="shared" ref="Q343" si="5676">SUM(Q320:Q342)</f>
        <v>21908</v>
      </c>
      <c r="R343" s="14">
        <f t="shared" ref="R343" si="5677">SUM(R320:R342)</f>
        <v>25179</v>
      </c>
      <c r="S343" s="1">
        <f t="shared" ref="S343" si="5678">SUM(S320:S342)</f>
        <v>26074</v>
      </c>
      <c r="T343" s="14">
        <f t="shared" ref="T343" si="5679">SUM(T320:T342)</f>
        <v>7515</v>
      </c>
      <c r="U343" s="1">
        <f t="shared" ref="U343" si="5680">SUM(U320:U342)</f>
        <v>7722</v>
      </c>
      <c r="V343" s="14">
        <f t="shared" ref="V343" si="5681">SUM(V320:V342)</f>
        <v>25193</v>
      </c>
      <c r="W343" s="1">
        <f t="shared" ref="W343" si="5682">SUM(W320:W342)</f>
        <v>27505</v>
      </c>
      <c r="X343" s="14">
        <f t="shared" ref="X343" si="5683">SUM(X320:X342)</f>
        <v>20642</v>
      </c>
      <c r="Y343" s="1">
        <f t="shared" ref="Y343" si="5684">SUM(Y320:Y342)</f>
        <v>12691</v>
      </c>
      <c r="Z343" s="14">
        <f t="shared" ref="Z343" si="5685">SUM(Z320:Z342)</f>
        <v>40242</v>
      </c>
      <c r="AA343" s="1">
        <f t="shared" ref="AA343" si="5686">SUM(AA320:AA342)</f>
        <v>42652</v>
      </c>
      <c r="AB343" s="153">
        <f t="shared" ref="AB343:AC343" si="5687">SUM(AB319:AB342)</f>
        <v>315860</v>
      </c>
      <c r="AC343" s="154">
        <f t="shared" si="5687"/>
        <v>314869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</v>
      </c>
      <c r="BL343" s="147">
        <f t="shared" si="5688"/>
        <v>1</v>
      </c>
      <c r="BM343" s="148">
        <f t="shared" si="5688"/>
        <v>0.99999999999999989</v>
      </c>
      <c r="BN343" s="147">
        <f t="shared" si="5688"/>
        <v>0.99999999999999989</v>
      </c>
      <c r="BO343" s="148">
        <f t="shared" si="5688"/>
        <v>1</v>
      </c>
      <c r="BP343" s="147">
        <f t="shared" si="5688"/>
        <v>1</v>
      </c>
      <c r="BQ343" s="148">
        <f t="shared" si="5688"/>
        <v>1</v>
      </c>
      <c r="BR343" s="147">
        <f t="shared" si="5688"/>
        <v>1</v>
      </c>
      <c r="BS343" s="148">
        <f t="shared" si="5688"/>
        <v>1</v>
      </c>
      <c r="BT343" s="147">
        <f t="shared" si="5688"/>
        <v>1.0000000000000002</v>
      </c>
      <c r="BU343" s="148">
        <f t="shared" si="5688"/>
        <v>0.99999999999999978</v>
      </c>
      <c r="BV343" s="147">
        <f t="shared" si="5688"/>
        <v>1</v>
      </c>
      <c r="BW343" s="148">
        <f t="shared" si="5688"/>
        <v>0.99999999999999989</v>
      </c>
      <c r="BX343" s="147">
        <f t="shared" si="5688"/>
        <v>0.99999999999999989</v>
      </c>
      <c r="BY343" s="148">
        <f t="shared" si="5688"/>
        <v>1</v>
      </c>
      <c r="BZ343" s="147">
        <f t="shared" si="5688"/>
        <v>0.99999999999999989</v>
      </c>
      <c r="CA343" s="148">
        <f t="shared" si="5688"/>
        <v>1</v>
      </c>
      <c r="CB343" s="147">
        <f t="shared" si="5688"/>
        <v>1</v>
      </c>
      <c r="CC343" s="148">
        <f t="shared" si="5688"/>
        <v>1.0000000000000002</v>
      </c>
      <c r="CD343" s="147">
        <f t="shared" si="5688"/>
        <v>1</v>
      </c>
      <c r="CE343" s="148">
        <f t="shared" si="5688"/>
        <v>1</v>
      </c>
      <c r="CF343" s="147">
        <f t="shared" si="5688"/>
        <v>1.0000000000000002</v>
      </c>
      <c r="CG343" s="148">
        <f t="shared" si="5688"/>
        <v>0.99999999999999989</v>
      </c>
      <c r="CH343" s="147">
        <f t="shared" si="5688"/>
        <v>1.0000000000000002</v>
      </c>
      <c r="CI343" s="148">
        <f t="shared" si="5688"/>
        <v>1</v>
      </c>
      <c r="CJ343" s="147">
        <f t="shared" si="5688"/>
        <v>0.99999999999999989</v>
      </c>
      <c r="CK343" s="148">
        <f t="shared" si="5688"/>
        <v>1</v>
      </c>
    </row>
    <row r="344" spans="1:89" ht="13.5" thickTop="1" x14ac:dyDescent="0.2">
      <c r="A344" s="165"/>
    </row>
    <row r="346" spans="1:89" x14ac:dyDescent="0.2">
      <c r="A346" s="278">
        <f>+A315+1</f>
        <v>44785</v>
      </c>
      <c r="B346" s="278"/>
      <c r="C346" s="278"/>
      <c r="D346" s="278"/>
      <c r="BI346" s="277">
        <f>+BI315+1</f>
        <v>44785</v>
      </c>
      <c r="BJ346" s="277"/>
      <c r="BK346" s="277"/>
      <c r="BL346" s="277"/>
    </row>
    <row r="347" spans="1:89" ht="13.5" thickBot="1" x14ac:dyDescent="0.25">
      <c r="AE347" t="s">
        <v>84</v>
      </c>
    </row>
    <row r="348" spans="1:89" ht="14.25" thickTop="1" thickBot="1" x14ac:dyDescent="0.25">
      <c r="A348" s="275" t="s">
        <v>0</v>
      </c>
      <c r="B348" s="269" t="s">
        <v>1</v>
      </c>
      <c r="C348" s="270"/>
      <c r="D348" s="269" t="s">
        <v>2</v>
      </c>
      <c r="E348" s="270"/>
      <c r="F348" s="269" t="s">
        <v>3</v>
      </c>
      <c r="G348" s="270"/>
      <c r="H348" s="269" t="s">
        <v>4</v>
      </c>
      <c r="I348" s="270"/>
      <c r="J348" s="269" t="s">
        <v>5</v>
      </c>
      <c r="K348" s="270"/>
      <c r="L348" s="269" t="s">
        <v>6</v>
      </c>
      <c r="M348" s="270"/>
      <c r="N348" s="269" t="s">
        <v>7</v>
      </c>
      <c r="O348" s="270"/>
      <c r="P348" s="269" t="s">
        <v>8</v>
      </c>
      <c r="Q348" s="270"/>
      <c r="R348" s="269" t="s">
        <v>9</v>
      </c>
      <c r="S348" s="270"/>
      <c r="T348" s="269" t="s">
        <v>10</v>
      </c>
      <c r="U348" s="270"/>
      <c r="V348" s="269" t="s">
        <v>11</v>
      </c>
      <c r="W348" s="270"/>
      <c r="X348" s="269" t="s">
        <v>12</v>
      </c>
      <c r="Y348" s="270"/>
      <c r="Z348" s="271" t="s">
        <v>40</v>
      </c>
      <c r="AA348" s="272"/>
      <c r="AB348" s="273" t="s">
        <v>41</v>
      </c>
      <c r="AC348" s="274"/>
      <c r="AE348" s="275" t="s">
        <v>0</v>
      </c>
      <c r="AF348" s="269" t="s">
        <v>1</v>
      </c>
      <c r="AG348" s="270"/>
      <c r="AH348" s="269" t="s">
        <v>2</v>
      </c>
      <c r="AI348" s="270"/>
      <c r="AJ348" s="269" t="s">
        <v>3</v>
      </c>
      <c r="AK348" s="270"/>
      <c r="AL348" s="269" t="s">
        <v>4</v>
      </c>
      <c r="AM348" s="270"/>
      <c r="AN348" s="269" t="s">
        <v>5</v>
      </c>
      <c r="AO348" s="270"/>
      <c r="AP348" s="269" t="s">
        <v>6</v>
      </c>
      <c r="AQ348" s="270"/>
      <c r="AR348" s="269" t="s">
        <v>7</v>
      </c>
      <c r="AS348" s="270"/>
      <c r="AT348" s="269" t="s">
        <v>8</v>
      </c>
      <c r="AU348" s="270"/>
      <c r="AV348" s="269" t="s">
        <v>9</v>
      </c>
      <c r="AW348" s="270"/>
      <c r="AX348" s="269" t="s">
        <v>10</v>
      </c>
      <c r="AY348" s="270"/>
      <c r="AZ348" s="269" t="s">
        <v>11</v>
      </c>
      <c r="BA348" s="270"/>
      <c r="BB348" s="269" t="s">
        <v>12</v>
      </c>
      <c r="BC348" s="270"/>
      <c r="BD348" s="271" t="s">
        <v>40</v>
      </c>
      <c r="BE348" s="272"/>
      <c r="BF348" s="273" t="s">
        <v>41</v>
      </c>
      <c r="BG348" s="274"/>
      <c r="BI348" s="275" t="s">
        <v>0</v>
      </c>
      <c r="BJ348" s="269" t="s">
        <v>1</v>
      </c>
      <c r="BK348" s="270"/>
      <c r="BL348" s="269" t="s">
        <v>2</v>
      </c>
      <c r="BM348" s="270"/>
      <c r="BN348" s="269" t="s">
        <v>3</v>
      </c>
      <c r="BO348" s="270"/>
      <c r="BP348" s="269" t="s">
        <v>4</v>
      </c>
      <c r="BQ348" s="270"/>
      <c r="BR348" s="269" t="s">
        <v>5</v>
      </c>
      <c r="BS348" s="270"/>
      <c r="BT348" s="269" t="s">
        <v>6</v>
      </c>
      <c r="BU348" s="270"/>
      <c r="BV348" s="269" t="s">
        <v>7</v>
      </c>
      <c r="BW348" s="270"/>
      <c r="BX348" s="269" t="s">
        <v>8</v>
      </c>
      <c r="BY348" s="270"/>
      <c r="BZ348" s="269" t="s">
        <v>9</v>
      </c>
      <c r="CA348" s="270"/>
      <c r="CB348" s="269" t="s">
        <v>10</v>
      </c>
      <c r="CC348" s="270"/>
      <c r="CD348" s="269" t="s">
        <v>11</v>
      </c>
      <c r="CE348" s="270"/>
      <c r="CF348" s="269" t="s">
        <v>12</v>
      </c>
      <c r="CG348" s="270"/>
      <c r="CH348" s="271" t="s">
        <v>40</v>
      </c>
      <c r="CI348" s="272"/>
      <c r="CJ348" s="269" t="s">
        <v>41</v>
      </c>
      <c r="CK348" s="270"/>
    </row>
    <row r="349" spans="1:89" ht="15" thickTop="1" thickBot="1" x14ac:dyDescent="0.3">
      <c r="A349" s="276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76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76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3152</v>
      </c>
      <c r="AG350" s="164">
        <f t="shared" ref="AG350:AV351" si="5689">SUMIF($A$9:$A$32,$AE350,C$350:C$373)</f>
        <v>1157</v>
      </c>
      <c r="AH350" s="121">
        <f t="shared" si="5689"/>
        <v>1108</v>
      </c>
      <c r="AI350" s="159">
        <f t="shared" si="5689"/>
        <v>1092</v>
      </c>
      <c r="AJ350" s="120">
        <f t="shared" si="5689"/>
        <v>2999</v>
      </c>
      <c r="AK350" s="122">
        <f t="shared" si="5689"/>
        <v>1474</v>
      </c>
      <c r="AL350" s="121">
        <f t="shared" si="5689"/>
        <v>3723</v>
      </c>
      <c r="AM350" s="159">
        <f t="shared" si="5689"/>
        <v>2411</v>
      </c>
      <c r="AN350" s="120">
        <f t="shared" si="5689"/>
        <v>252</v>
      </c>
      <c r="AO350" s="122">
        <f t="shared" si="5689"/>
        <v>1034</v>
      </c>
      <c r="AP350" s="121">
        <f t="shared" si="5689"/>
        <v>1059</v>
      </c>
      <c r="AQ350" s="120">
        <f t="shared" si="5689"/>
        <v>3248</v>
      </c>
      <c r="AR350" s="158">
        <f t="shared" si="5689"/>
        <v>2884</v>
      </c>
      <c r="AS350" s="160">
        <f t="shared" si="5689"/>
        <v>4181</v>
      </c>
      <c r="AT350" s="120">
        <f t="shared" si="5689"/>
        <v>1986</v>
      </c>
      <c r="AU350" s="122">
        <f t="shared" si="5689"/>
        <v>2003</v>
      </c>
      <c r="AV350" s="121">
        <f t="shared" si="5689"/>
        <v>2513</v>
      </c>
      <c r="AW350" s="159">
        <f t="shared" ref="AW350:BE351" si="5690">SUMIF($A$9:$A$32,$AE350,S$350:S$373)</f>
        <v>1875</v>
      </c>
      <c r="AX350" s="120">
        <f t="shared" si="5690"/>
        <v>315</v>
      </c>
      <c r="AY350" s="122">
        <f t="shared" si="5690"/>
        <v>1439</v>
      </c>
      <c r="AZ350" s="121">
        <f t="shared" si="5690"/>
        <v>1107</v>
      </c>
      <c r="BA350" s="159">
        <f t="shared" si="5690"/>
        <v>2866</v>
      </c>
      <c r="BB350" s="120">
        <f t="shared" si="5690"/>
        <v>1894</v>
      </c>
      <c r="BC350" s="122">
        <f t="shared" si="5690"/>
        <v>1839</v>
      </c>
      <c r="BD350" s="21">
        <f t="shared" si="5690"/>
        <v>3652</v>
      </c>
      <c r="BE350" s="163">
        <f t="shared" si="5690"/>
        <v>2679</v>
      </c>
      <c r="BF350" s="149">
        <f>AF350+AH350+AJ350+AL350+AN350+AP350+AR350+AT350+AV350+AX350+AZ350+BB350+BD350</f>
        <v>26644</v>
      </c>
      <c r="BG350" s="150">
        <f>AG350+AI350+AK350+AM350+AO350+AQ350+AS350+AU350+AW350+AY350+BA350+BC350+BE350</f>
        <v>27298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252</v>
      </c>
      <c r="C351" s="168">
        <v>0</v>
      </c>
      <c r="D351" s="169">
        <v>212</v>
      </c>
      <c r="E351" s="170">
        <v>2</v>
      </c>
      <c r="F351" s="167">
        <v>476</v>
      </c>
      <c r="G351" s="171">
        <v>7</v>
      </c>
      <c r="H351" s="169">
        <v>406</v>
      </c>
      <c r="I351" s="170">
        <v>61</v>
      </c>
      <c r="J351" s="167">
        <v>16</v>
      </c>
      <c r="K351" s="171">
        <v>30</v>
      </c>
      <c r="L351" s="169">
        <v>52</v>
      </c>
      <c r="M351" s="167">
        <v>67</v>
      </c>
      <c r="N351" s="172">
        <v>187</v>
      </c>
      <c r="O351" s="173">
        <v>132</v>
      </c>
      <c r="P351" s="167">
        <v>72</v>
      </c>
      <c r="Q351" s="171">
        <v>66</v>
      </c>
      <c r="R351" s="169">
        <v>30</v>
      </c>
      <c r="S351" s="170">
        <v>66</v>
      </c>
      <c r="T351" s="167">
        <v>0</v>
      </c>
      <c r="U351" s="171">
        <v>34</v>
      </c>
      <c r="V351" s="169">
        <v>24</v>
      </c>
      <c r="W351" s="170">
        <v>97</v>
      </c>
      <c r="X351" s="167">
        <v>4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1731</v>
      </c>
      <c r="AC351" s="150">
        <f t="shared" ref="AC351:AC370" si="5719">C351+E351+G351+I351+K351+M351+O351+Q351+S351+U351+W351+Y351+AA351</f>
        <v>562</v>
      </c>
      <c r="AE351" s="226" t="str">
        <f>$AE$10</f>
        <v>08:00 - 08:59</v>
      </c>
      <c r="AF351" s="120">
        <f>SUMIF($A$9:$A$32,$AE351,B$350:B$373)</f>
        <v>2219</v>
      </c>
      <c r="AG351" s="168">
        <f t="shared" si="5689"/>
        <v>1053</v>
      </c>
      <c r="AH351" s="169">
        <f t="shared" si="5689"/>
        <v>864</v>
      </c>
      <c r="AI351" s="170">
        <f t="shared" si="5689"/>
        <v>861</v>
      </c>
      <c r="AJ351" s="167">
        <f t="shared" si="5689"/>
        <v>2362</v>
      </c>
      <c r="AK351" s="171">
        <f t="shared" si="5689"/>
        <v>1028</v>
      </c>
      <c r="AL351" s="169">
        <f t="shared" si="5689"/>
        <v>3019</v>
      </c>
      <c r="AM351" s="170">
        <f t="shared" si="5689"/>
        <v>2152</v>
      </c>
      <c r="AN351" s="167">
        <f t="shared" si="5689"/>
        <v>225</v>
      </c>
      <c r="AO351" s="171">
        <f t="shared" si="5689"/>
        <v>788</v>
      </c>
      <c r="AP351" s="169">
        <f t="shared" si="5689"/>
        <v>869</v>
      </c>
      <c r="AQ351" s="167">
        <f t="shared" si="5689"/>
        <v>2796</v>
      </c>
      <c r="AR351" s="172">
        <f t="shared" si="5689"/>
        <v>2326</v>
      </c>
      <c r="AS351" s="173">
        <f t="shared" si="5689"/>
        <v>3869</v>
      </c>
      <c r="AT351" s="167">
        <f t="shared" si="5689"/>
        <v>1572</v>
      </c>
      <c r="AU351" s="171">
        <f t="shared" si="5689"/>
        <v>1492</v>
      </c>
      <c r="AV351" s="169">
        <f t="shared" si="5689"/>
        <v>2115</v>
      </c>
      <c r="AW351" s="170">
        <f t="shared" si="5690"/>
        <v>1487</v>
      </c>
      <c r="AX351" s="167">
        <f t="shared" si="5690"/>
        <v>248</v>
      </c>
      <c r="AY351" s="171">
        <f t="shared" si="5690"/>
        <v>926</v>
      </c>
      <c r="AZ351" s="169">
        <f t="shared" si="5690"/>
        <v>906</v>
      </c>
      <c r="BA351" s="170">
        <f t="shared" si="5690"/>
        <v>2191</v>
      </c>
      <c r="BB351" s="167">
        <f t="shared" si="5690"/>
        <v>1457</v>
      </c>
      <c r="BC351" s="171">
        <f t="shared" si="5690"/>
        <v>1393</v>
      </c>
      <c r="BD351" s="169">
        <f t="shared" si="5690"/>
        <v>2877</v>
      </c>
      <c r="BE351" s="167">
        <f t="shared" si="5690"/>
        <v>2183</v>
      </c>
      <c r="BF351" s="151">
        <f>SUM(AF351,AH351,AJ351,AL351,AN351,AP351,AR351,AT351,AV351,AX351,AZ351,BB351,BD351)</f>
        <v>21059</v>
      </c>
      <c r="BG351" s="152">
        <f>SUM(AG351,AI351,AK351,AM351,AO351,AQ351,AS351,AU351,AW351,AY351,BA351,BC351,BE351)</f>
        <v>22219</v>
      </c>
      <c r="BI351" s="131" t="s">
        <v>17</v>
      </c>
      <c r="BJ351" s="123">
        <f>B351/B374</f>
        <v>9.2896376304051308E-3</v>
      </c>
      <c r="BK351" s="124">
        <f t="shared" ref="BK351" si="5720">C351/C374</f>
        <v>0</v>
      </c>
      <c r="BL351" s="125">
        <f t="shared" ref="BL351" si="5721">D351/D374</f>
        <v>1.6840098498689331E-2</v>
      </c>
      <c r="BM351" s="126">
        <f t="shared" ref="BM351" si="5722">E351/E374</f>
        <v>1.551590380139643E-4</v>
      </c>
      <c r="BN351" s="123">
        <f t="shared" ref="BN351" si="5723">F351/F374</f>
        <v>1.7326101991045752E-2</v>
      </c>
      <c r="BO351" s="124">
        <f t="shared" ref="BO351" si="5724">G351/G374</f>
        <v>2.7974263677416777E-4</v>
      </c>
      <c r="BP351" s="125">
        <f t="shared" ref="BP351" si="5725">H351/H374</f>
        <v>1.0058717141936922E-2</v>
      </c>
      <c r="BQ351" s="126">
        <f t="shared" ref="BQ351" si="5726">I351/I374</f>
        <v>1.3280790751344408E-3</v>
      </c>
      <c r="BR351" s="123">
        <f t="shared" ref="BR351" si="5727">J351/J374</f>
        <v>2.5860675610150314E-3</v>
      </c>
      <c r="BS351" s="124">
        <f t="shared" ref="BS351" si="5728">K351/K374</f>
        <v>4.4843049327354259E-3</v>
      </c>
      <c r="BT351" s="125">
        <f t="shared" ref="BT351" si="5729">L351/L374</f>
        <v>2.1822149481723948E-3</v>
      </c>
      <c r="BU351" s="123">
        <f t="shared" ref="BU351" si="5730">M351/M374</f>
        <v>2.8368193750529258E-3</v>
      </c>
      <c r="BV351" s="127">
        <f t="shared" ref="BV351" si="5731">N351/N374</f>
        <v>4.3933840804435669E-3</v>
      </c>
      <c r="BW351" s="128">
        <f t="shared" ref="BW351" si="5732">O351/O374</f>
        <v>3.1798800317988005E-3</v>
      </c>
      <c r="BX351" s="123">
        <f t="shared" ref="BX351" si="5733">P351/P374</f>
        <v>3.1970161182895964E-3</v>
      </c>
      <c r="BY351" s="124">
        <f t="shared" ref="BY351" si="5734">Q351/Q374</f>
        <v>3.1386722465284382E-3</v>
      </c>
      <c r="BZ351" s="125">
        <f t="shared" ref="BZ351" si="5735">R351/R374</f>
        <v>1.1169856281182514E-3</v>
      </c>
      <c r="CA351" s="126">
        <f t="shared" ref="CA351" si="5736">S351/S374</f>
        <v>2.5318398035906091E-3</v>
      </c>
      <c r="CB351" s="123">
        <f t="shared" ref="CB351" si="5737">T351/T374</f>
        <v>0</v>
      </c>
      <c r="CC351" s="124">
        <f t="shared" ref="CC351" si="5738">U351/U374</f>
        <v>4.4648719632304663E-3</v>
      </c>
      <c r="CD351" s="125">
        <f t="shared" ref="CD351" si="5739">V351/V374</f>
        <v>9.3966563564464977E-4</v>
      </c>
      <c r="CE351" s="126">
        <f t="shared" ref="CE351" si="5740">W351/W374</f>
        <v>3.427198530191146E-3</v>
      </c>
      <c r="CF351" s="123">
        <f t="shared" ref="CF351" si="5741">X351/X374</f>
        <v>1.814141230894825E-4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5.3007915971275896E-3</v>
      </c>
      <c r="CK351" s="130">
        <f t="shared" ref="CK351" si="5746">AC351/AC374</f>
        <v>1.7310736969204138E-3</v>
      </c>
    </row>
    <row r="352" spans="1:89" ht="13.5" thickBot="1" x14ac:dyDescent="0.25">
      <c r="A352" s="139" t="s">
        <v>18</v>
      </c>
      <c r="B352" s="174">
        <v>1404</v>
      </c>
      <c r="C352" s="175">
        <v>157</v>
      </c>
      <c r="D352" s="176">
        <v>736</v>
      </c>
      <c r="E352" s="177">
        <v>159</v>
      </c>
      <c r="F352" s="174">
        <v>2258</v>
      </c>
      <c r="G352" s="178">
        <v>415</v>
      </c>
      <c r="H352" s="176">
        <v>1916</v>
      </c>
      <c r="I352" s="177">
        <v>711</v>
      </c>
      <c r="J352" s="174">
        <v>65</v>
      </c>
      <c r="K352" s="178">
        <v>270</v>
      </c>
      <c r="L352" s="176">
        <v>551</v>
      </c>
      <c r="M352" s="174">
        <v>946</v>
      </c>
      <c r="N352" s="179">
        <v>1518</v>
      </c>
      <c r="O352" s="180">
        <v>1659</v>
      </c>
      <c r="P352" s="174">
        <v>853</v>
      </c>
      <c r="Q352" s="178">
        <v>842</v>
      </c>
      <c r="R352" s="176">
        <v>931</v>
      </c>
      <c r="S352" s="177">
        <v>951</v>
      </c>
      <c r="T352" s="174">
        <v>145</v>
      </c>
      <c r="U352" s="178">
        <v>466</v>
      </c>
      <c r="V352" s="176">
        <v>636</v>
      </c>
      <c r="W352" s="177">
        <v>1100</v>
      </c>
      <c r="X352" s="174">
        <v>745</v>
      </c>
      <c r="Y352" s="178">
        <v>551</v>
      </c>
      <c r="Z352" s="176">
        <v>1663</v>
      </c>
      <c r="AA352" s="174">
        <v>1107</v>
      </c>
      <c r="AB352" s="149">
        <f t="shared" si="5718"/>
        <v>13421</v>
      </c>
      <c r="AC352" s="150">
        <f t="shared" si="5719"/>
        <v>9334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5.1756552512257158E-2</v>
      </c>
      <c r="BK352" s="124">
        <f t="shared" ref="BK352" si="5747">C352/C374</f>
        <v>5.4829922469791159E-3</v>
      </c>
      <c r="BL352" s="125">
        <f t="shared" ref="BL352" si="5748">D352/D374</f>
        <v>5.8463738184129005E-2</v>
      </c>
      <c r="BM352" s="126">
        <f t="shared" ref="BM352" si="5749">E352/E374</f>
        <v>1.2335143522110162E-2</v>
      </c>
      <c r="BN352" s="123">
        <f t="shared" ref="BN352" si="5750">F352/F374</f>
        <v>8.218978633567503E-2</v>
      </c>
      <c r="BO352" s="124">
        <f t="shared" ref="BO352" si="5751">G352/G374</f>
        <v>1.6584742037325659E-2</v>
      </c>
      <c r="BP352" s="125">
        <f t="shared" ref="BP352" si="5752">H352/H374</f>
        <v>4.7469216857022524E-2</v>
      </c>
      <c r="BQ352" s="126">
        <f t="shared" ref="BQ352" si="5753">I352/I374</f>
        <v>1.5479741351157171E-2</v>
      </c>
      <c r="BR352" s="123">
        <f t="shared" ref="BR352" si="5754">J352/J374</f>
        <v>1.0505899466623565E-2</v>
      </c>
      <c r="BS352" s="124">
        <f t="shared" ref="BS352" si="5755">K352/K374</f>
        <v>4.0358744394618833E-2</v>
      </c>
      <c r="BT352" s="125">
        <f t="shared" ref="BT352" si="5756">L352/L374</f>
        <v>2.312308531621134E-2</v>
      </c>
      <c r="BU352" s="123">
        <f t="shared" ref="BU352" si="5757">M352/M374</f>
        <v>4.0054195952239816E-2</v>
      </c>
      <c r="BV352" s="127">
        <f t="shared" ref="BV352" si="5758">N352/N374</f>
        <v>3.5663941358894842E-2</v>
      </c>
      <c r="BW352" s="128">
        <f t="shared" ref="BW352" si="5759">O352/O374</f>
        <v>3.9965310399653106E-2</v>
      </c>
      <c r="BX352" s="123">
        <f t="shared" ref="BX352" si="5760">P352/P374</f>
        <v>3.7875760401403134E-2</v>
      </c>
      <c r="BY352" s="124">
        <f t="shared" ref="BY352" si="5761">Q352/Q374</f>
        <v>4.0041848963287045E-2</v>
      </c>
      <c r="BZ352" s="125">
        <f t="shared" ref="BZ352" si="5762">R352/R374</f>
        <v>3.4663787325936404E-2</v>
      </c>
      <c r="CA352" s="126">
        <f t="shared" ref="CA352" si="5763">S352/S374</f>
        <v>3.6481509897191962E-2</v>
      </c>
      <c r="CB352" s="123">
        <f t="shared" ref="CB352" si="5764">T352/T374</f>
        <v>1.7879161528976572E-2</v>
      </c>
      <c r="CC352" s="124">
        <f t="shared" ref="CC352" si="5765">U352/U374</f>
        <v>6.1195009848982275E-2</v>
      </c>
      <c r="CD352" s="125">
        <f t="shared" ref="CD352" si="5766">V352/V374</f>
        <v>2.4901139344583219E-2</v>
      </c>
      <c r="CE352" s="126">
        <f t="shared" ref="CE352" si="5767">W352/W374</f>
        <v>3.8865137971239798E-2</v>
      </c>
      <c r="CF352" s="123">
        <f t="shared" ref="CF352" si="5768">X352/X374</f>
        <v>3.3788380425416119E-2</v>
      </c>
      <c r="CG352" s="124">
        <f t="shared" ref="CG352" si="5769">Y352/Y374</f>
        <v>4.2640458133415882E-2</v>
      </c>
      <c r="CH352" s="125">
        <f t="shared" ref="CH352" si="5770">Z352/Z374</f>
        <v>4.0223490712074303E-2</v>
      </c>
      <c r="CI352" s="123">
        <f t="shared" ref="CI352" si="5771">AA352/AA374</f>
        <v>2.4920645640575403E-2</v>
      </c>
      <c r="CJ352" s="129">
        <f t="shared" ref="CJ352" si="5772">AB352/AB374</f>
        <v>4.1098742937636844E-2</v>
      </c>
      <c r="CK352" s="130">
        <f t="shared" ref="CK352" si="5773">AC352/AC374</f>
        <v>2.8750608339955769E-2</v>
      </c>
    </row>
    <row r="353" spans="1:89" ht="14.25" thickTop="1" thickBot="1" x14ac:dyDescent="0.25">
      <c r="A353" s="131" t="s">
        <v>19</v>
      </c>
      <c r="B353" s="167">
        <v>2558</v>
      </c>
      <c r="C353" s="168">
        <v>1164</v>
      </c>
      <c r="D353" s="169">
        <v>1103</v>
      </c>
      <c r="E353" s="170">
        <v>748</v>
      </c>
      <c r="F353" s="167">
        <v>2923</v>
      </c>
      <c r="G353" s="171">
        <v>1288</v>
      </c>
      <c r="H353" s="169">
        <v>3024</v>
      </c>
      <c r="I353" s="170">
        <v>1924</v>
      </c>
      <c r="J353" s="167">
        <v>173</v>
      </c>
      <c r="K353" s="171">
        <v>683</v>
      </c>
      <c r="L353" s="169">
        <v>1063</v>
      </c>
      <c r="M353" s="167">
        <v>2141</v>
      </c>
      <c r="N353" s="172">
        <v>2889</v>
      </c>
      <c r="O353" s="173">
        <v>3443</v>
      </c>
      <c r="P353" s="167">
        <v>1832</v>
      </c>
      <c r="Q353" s="171">
        <v>1724</v>
      </c>
      <c r="R353" s="169">
        <v>1846</v>
      </c>
      <c r="S353" s="170">
        <v>1632</v>
      </c>
      <c r="T353" s="167">
        <v>267</v>
      </c>
      <c r="U353" s="171">
        <v>1085</v>
      </c>
      <c r="V353" s="169">
        <v>1198</v>
      </c>
      <c r="W353" s="170">
        <v>2515</v>
      </c>
      <c r="X353" s="167">
        <v>1645</v>
      </c>
      <c r="Y353" s="171">
        <v>1124</v>
      </c>
      <c r="Z353" s="169">
        <v>2910</v>
      </c>
      <c r="AA353" s="167">
        <v>2049</v>
      </c>
      <c r="AB353" s="149">
        <f t="shared" si="5718"/>
        <v>23431</v>
      </c>
      <c r="AC353" s="150">
        <f t="shared" si="5719"/>
        <v>21520</v>
      </c>
      <c r="AE353" s="221" t="s">
        <v>13</v>
      </c>
      <c r="AF353" s="14">
        <f t="shared" ref="AF353:BG353" si="5774">SUM(AF350:AF352)</f>
        <v>5371</v>
      </c>
      <c r="AG353" s="1">
        <f t="shared" si="5774"/>
        <v>2210</v>
      </c>
      <c r="AH353" s="14">
        <f t="shared" si="5774"/>
        <v>1972</v>
      </c>
      <c r="AI353" s="1">
        <f t="shared" si="5774"/>
        <v>1953</v>
      </c>
      <c r="AJ353" s="14">
        <f t="shared" si="5774"/>
        <v>5361</v>
      </c>
      <c r="AK353" s="1">
        <f t="shared" si="5774"/>
        <v>2502</v>
      </c>
      <c r="AL353" s="14">
        <f t="shared" si="5774"/>
        <v>6742</v>
      </c>
      <c r="AM353" s="1">
        <f t="shared" si="5774"/>
        <v>4563</v>
      </c>
      <c r="AN353" s="14">
        <f t="shared" si="5774"/>
        <v>477</v>
      </c>
      <c r="AO353" s="1">
        <f t="shared" si="5774"/>
        <v>1822</v>
      </c>
      <c r="AP353" s="14">
        <f t="shared" si="5774"/>
        <v>1928</v>
      </c>
      <c r="AQ353" s="1">
        <f t="shared" si="5774"/>
        <v>6044</v>
      </c>
      <c r="AR353" s="14">
        <f t="shared" si="5774"/>
        <v>5210</v>
      </c>
      <c r="AS353" s="1">
        <f t="shared" si="5774"/>
        <v>8050</v>
      </c>
      <c r="AT353" s="14">
        <f t="shared" si="5774"/>
        <v>3558</v>
      </c>
      <c r="AU353" s="1">
        <f t="shared" si="5774"/>
        <v>3495</v>
      </c>
      <c r="AV353" s="14">
        <f t="shared" si="5774"/>
        <v>4628</v>
      </c>
      <c r="AW353" s="1">
        <f t="shared" si="5774"/>
        <v>3362</v>
      </c>
      <c r="AX353" s="14">
        <f t="shared" si="5774"/>
        <v>563</v>
      </c>
      <c r="AY353" s="1">
        <f t="shared" si="5774"/>
        <v>2365</v>
      </c>
      <c r="AZ353" s="14">
        <f t="shared" si="5774"/>
        <v>2013</v>
      </c>
      <c r="BA353" s="1">
        <f t="shared" si="5774"/>
        <v>5057</v>
      </c>
      <c r="BB353" s="14">
        <f t="shared" si="5774"/>
        <v>3351</v>
      </c>
      <c r="BC353" s="1">
        <f t="shared" si="5774"/>
        <v>3232</v>
      </c>
      <c r="BD353" s="14">
        <f t="shared" si="5774"/>
        <v>6529</v>
      </c>
      <c r="BE353" s="1">
        <f t="shared" si="5774"/>
        <v>4862</v>
      </c>
      <c r="BF353" s="153">
        <f t="shared" si="5774"/>
        <v>47703</v>
      </c>
      <c r="BG353" s="154">
        <f t="shared" si="5774"/>
        <v>49517</v>
      </c>
      <c r="BI353" s="131" t="s">
        <v>19</v>
      </c>
      <c r="BJ353" s="123">
        <f>B353/B374</f>
        <v>9.4297194676890184E-2</v>
      </c>
      <c r="BK353" s="124">
        <f t="shared" ref="BK353" si="5775">C353/C374</f>
        <v>4.0650974366138161E-2</v>
      </c>
      <c r="BL353" s="125">
        <f t="shared" ref="BL353" si="5776">D353/D374</f>
        <v>8.761617284931289E-2</v>
      </c>
      <c r="BM353" s="126">
        <f t="shared" ref="BM353" si="5777">E353/E374</f>
        <v>5.8029480217222651E-2</v>
      </c>
      <c r="BN353" s="123">
        <f t="shared" ref="BN353" si="5778">F353/F374</f>
        <v>0.106395369999636</v>
      </c>
      <c r="BO353" s="124">
        <f t="shared" ref="BO353" si="5779">G353/G374</f>
        <v>5.1472645166446868E-2</v>
      </c>
      <c r="BP353" s="125">
        <f t="shared" ref="BP353" si="5780">H353/H374</f>
        <v>7.4920100091668107E-2</v>
      </c>
      <c r="BQ353" s="126">
        <f t="shared" ref="BQ353" si="5781">I353/I374</f>
        <v>4.1888920337027277E-2</v>
      </c>
      <c r="BR353" s="123">
        <f t="shared" ref="BR353" si="5782">J353/J374</f>
        <v>2.796185550347503E-2</v>
      </c>
      <c r="BS353" s="124">
        <f t="shared" ref="BS353" si="5783">K353/K374</f>
        <v>0.10209267563527653</v>
      </c>
      <c r="BT353" s="125">
        <f t="shared" ref="BT353" si="5784">L353/L374</f>
        <v>4.4609509421293381E-2</v>
      </c>
      <c r="BU353" s="123">
        <f t="shared" ref="BU353" si="5785">M353/M374</f>
        <v>9.0651198238631547E-2</v>
      </c>
      <c r="BV353" s="127">
        <f t="shared" ref="BV353" si="5786">N353/N374</f>
        <v>6.7874259937975759E-2</v>
      </c>
      <c r="BW353" s="128">
        <f t="shared" ref="BW353" si="5787">O353/O374</f>
        <v>8.2941870829418715E-2</v>
      </c>
      <c r="BX353" s="123">
        <f t="shared" ref="BX353" si="5788">P353/P374</f>
        <v>8.1346299009813064E-2</v>
      </c>
      <c r="BY353" s="124">
        <f t="shared" ref="BY353" si="5789">Q353/Q374</f>
        <v>8.1985923530530719E-2</v>
      </c>
      <c r="BZ353" s="125">
        <f t="shared" ref="BZ353" si="5790">R353/R374</f>
        <v>6.8731848983543078E-2</v>
      </c>
      <c r="CA353" s="126">
        <f t="shared" ref="CA353" si="5791">S353/S374</f>
        <v>6.2605493325149614E-2</v>
      </c>
      <c r="CB353" s="123">
        <f t="shared" ref="CB353" si="5792">T353/T374</f>
        <v>3.2922318125770657E-2</v>
      </c>
      <c r="CC353" s="124">
        <f t="shared" ref="CC353" si="5793">U353/U374</f>
        <v>0.14248194353250165</v>
      </c>
      <c r="CD353" s="125">
        <f t="shared" ref="CD353" si="5794">V353/V374</f>
        <v>4.6904976312595437E-2</v>
      </c>
      <c r="CE353" s="126">
        <f t="shared" ref="CE353" si="5795">W353/W374</f>
        <v>8.8859838179698267E-2</v>
      </c>
      <c r="CF353" s="123">
        <f t="shared" ref="CF353" si="5796">X353/X374</f>
        <v>7.4606558120549685E-2</v>
      </c>
      <c r="CG353" s="124">
        <f t="shared" ref="CG353" si="5797">Y353/Y374</f>
        <v>8.6983439096115153E-2</v>
      </c>
      <c r="CH353" s="125">
        <f t="shared" ref="CH353" si="5798">Z353/Z374</f>
        <v>7.0385061919504638E-2</v>
      </c>
      <c r="CI353" s="123">
        <f t="shared" ref="CI353" si="5799">AA353/AA374</f>
        <v>4.6126831903829268E-2</v>
      </c>
      <c r="CJ353" s="129">
        <f t="shared" ref="CJ353" si="5800">AB353/AB374</f>
        <v>7.1752078516635787E-2</v>
      </c>
      <c r="CK353" s="130">
        <f t="shared" ref="CK353" si="5801">AC353/AC374</f>
        <v>6.6285953661436484E-2</v>
      </c>
    </row>
    <row r="354" spans="1:89" ht="13.5" thickTop="1" x14ac:dyDescent="0.2">
      <c r="A354" s="139" t="s">
        <v>20</v>
      </c>
      <c r="B354" s="174">
        <v>3152</v>
      </c>
      <c r="C354" s="175">
        <v>1157</v>
      </c>
      <c r="D354" s="176">
        <v>1108</v>
      </c>
      <c r="E354" s="177">
        <v>1092</v>
      </c>
      <c r="F354" s="174">
        <v>2999</v>
      </c>
      <c r="G354" s="178">
        <v>1474</v>
      </c>
      <c r="H354" s="176">
        <v>3723</v>
      </c>
      <c r="I354" s="177">
        <v>2411</v>
      </c>
      <c r="J354" s="174">
        <v>252</v>
      </c>
      <c r="K354" s="178">
        <v>1034</v>
      </c>
      <c r="L354" s="176">
        <v>1059</v>
      </c>
      <c r="M354" s="174">
        <v>3248</v>
      </c>
      <c r="N354" s="179">
        <v>2884</v>
      </c>
      <c r="O354" s="180">
        <v>4181</v>
      </c>
      <c r="P354" s="174">
        <v>1986</v>
      </c>
      <c r="Q354" s="178">
        <v>2003</v>
      </c>
      <c r="R354" s="176">
        <v>2513</v>
      </c>
      <c r="S354" s="177">
        <v>1875</v>
      </c>
      <c r="T354" s="174">
        <v>315</v>
      </c>
      <c r="U354" s="178">
        <v>1439</v>
      </c>
      <c r="V354" s="176">
        <v>1107</v>
      </c>
      <c r="W354" s="177">
        <v>2866</v>
      </c>
      <c r="X354" s="174">
        <v>1894</v>
      </c>
      <c r="Y354" s="178">
        <v>1839</v>
      </c>
      <c r="Z354" s="176">
        <v>3652</v>
      </c>
      <c r="AA354" s="174">
        <v>2679</v>
      </c>
      <c r="AB354" s="149">
        <f t="shared" si="5718"/>
        <v>26644</v>
      </c>
      <c r="AC354" s="150">
        <f t="shared" si="5719"/>
        <v>27298</v>
      </c>
      <c r="BI354" s="139" t="s">
        <v>20</v>
      </c>
      <c r="BJ354" s="123">
        <f>B354/B374</f>
        <v>0.11619419766284514</v>
      </c>
      <c r="BK354" s="124">
        <f t="shared" ref="BK354" si="5802">C354/C374</f>
        <v>4.0406509743661383E-2</v>
      </c>
      <c r="BL354" s="125">
        <f t="shared" ref="BL354" si="5803">D354/D374</f>
        <v>8.8013344983715949E-2</v>
      </c>
      <c r="BM354" s="126">
        <f t="shared" ref="BM354" si="5804">E354/E374</f>
        <v>8.4716834755624512E-2</v>
      </c>
      <c r="BN354" s="123">
        <f t="shared" ref="BN354" si="5805">F354/F374</f>
        <v>0.10916172241837441</v>
      </c>
      <c r="BO354" s="124">
        <f t="shared" ref="BO354" si="5806">G354/G374</f>
        <v>5.8905806657874753E-2</v>
      </c>
      <c r="BP354" s="125">
        <f t="shared" ref="BP354" si="5807">H354/H374</f>
        <v>9.2237940688254097E-2</v>
      </c>
      <c r="BQ354" s="126">
        <f t="shared" ref="BQ354" si="5808">I354/I374</f>
        <v>5.2491781149985851E-2</v>
      </c>
      <c r="BR354" s="123">
        <f t="shared" ref="BR354" si="5809">J354/J374</f>
        <v>4.0730564085986749E-2</v>
      </c>
      <c r="BS354" s="124">
        <f t="shared" ref="BS354" si="5810">K354/K374</f>
        <v>0.15455904334828102</v>
      </c>
      <c r="BT354" s="125">
        <f t="shared" ref="BT354" si="5811">L354/L374</f>
        <v>4.4441646732972427E-2</v>
      </c>
      <c r="BU354" s="123">
        <f t="shared" ref="BU354" si="5812">M354/M374</f>
        <v>0.13752222880853587</v>
      </c>
      <c r="BV354" s="127">
        <f t="shared" ref="BV354" si="5813">N354/N374</f>
        <v>6.775678977539705E-2</v>
      </c>
      <c r="BW354" s="128">
        <f t="shared" ref="BW354" si="5814">O354/O374</f>
        <v>0.10072029100720291</v>
      </c>
      <c r="BX354" s="123">
        <f t="shared" ref="BX354" si="5815">P354/P374</f>
        <v>8.8184361262821365E-2</v>
      </c>
      <c r="BY354" s="124">
        <f t="shared" ref="BY354" si="5816">Q354/Q374</f>
        <v>9.5253947118128207E-2</v>
      </c>
      <c r="BZ354" s="125">
        <f t="shared" ref="BZ354" si="5817">R354/R374</f>
        <v>9.3566162782038872E-2</v>
      </c>
      <c r="CA354" s="126">
        <f t="shared" ref="CA354" si="5818">S354/S374</f>
        <v>7.1927267147460491E-2</v>
      </c>
      <c r="CB354" s="123">
        <f t="shared" ref="CB354" si="5819">T354/T374</f>
        <v>3.8840937114673242E-2</v>
      </c>
      <c r="CC354" s="124">
        <f t="shared" ref="CC354" si="5820">U354/U374</f>
        <v>0.18896913985554825</v>
      </c>
      <c r="CD354" s="125">
        <f t="shared" ref="CD354" si="5821">V354/V374</f>
        <v>4.3342077444109471E-2</v>
      </c>
      <c r="CE354" s="126">
        <f t="shared" ref="CE354" si="5822">W354/W374</f>
        <v>0.10126135038688479</v>
      </c>
      <c r="CF354" s="123">
        <f t="shared" ref="CF354" si="5823">X354/X374</f>
        <v>8.5899587282869977E-2</v>
      </c>
      <c r="CG354" s="124">
        <f t="shared" ref="CG354" si="5824">Y354/Y374</f>
        <v>0.1423154310478254</v>
      </c>
      <c r="CH354" s="125">
        <f t="shared" ref="CH354" si="5825">Z354/Z374</f>
        <v>8.8332043343653258E-2</v>
      </c>
      <c r="CI354" s="123">
        <f t="shared" ref="CI354" si="5826">AA354/AA374</f>
        <v>6.030931316269332E-2</v>
      </c>
      <c r="CJ354" s="129">
        <f t="shared" ref="CJ354" si="5827">AB354/AB374</f>
        <v>8.1591156160524259E-2</v>
      </c>
      <c r="CK354" s="130">
        <f t="shared" ref="CK354" si="5828">AC354/AC374</f>
        <v>8.4083362595255257E-2</v>
      </c>
    </row>
    <row r="355" spans="1:89" ht="13.5" thickBot="1" x14ac:dyDescent="0.25">
      <c r="A355" s="131" t="s">
        <v>21</v>
      </c>
      <c r="B355" s="167">
        <v>2219</v>
      </c>
      <c r="C355" s="168">
        <v>1053</v>
      </c>
      <c r="D355" s="169">
        <v>864</v>
      </c>
      <c r="E355" s="170">
        <v>861</v>
      </c>
      <c r="F355" s="167">
        <v>2362</v>
      </c>
      <c r="G355" s="171">
        <v>1028</v>
      </c>
      <c r="H355" s="169">
        <v>3019</v>
      </c>
      <c r="I355" s="170">
        <v>2152</v>
      </c>
      <c r="J355" s="167">
        <v>225</v>
      </c>
      <c r="K355" s="171">
        <v>788</v>
      </c>
      <c r="L355" s="169">
        <v>869</v>
      </c>
      <c r="M355" s="167">
        <v>2796</v>
      </c>
      <c r="N355" s="172">
        <v>2326</v>
      </c>
      <c r="O355" s="173">
        <v>3869</v>
      </c>
      <c r="P355" s="167">
        <v>1572</v>
      </c>
      <c r="Q355" s="171">
        <v>1492</v>
      </c>
      <c r="R355" s="169">
        <v>2115</v>
      </c>
      <c r="S355" s="170">
        <v>1487</v>
      </c>
      <c r="T355" s="167">
        <v>248</v>
      </c>
      <c r="U355" s="171">
        <v>926</v>
      </c>
      <c r="V355" s="169">
        <v>906</v>
      </c>
      <c r="W355" s="170">
        <v>2191</v>
      </c>
      <c r="X355" s="167">
        <v>1457</v>
      </c>
      <c r="Y355" s="171">
        <v>1393</v>
      </c>
      <c r="Z355" s="169">
        <v>2877</v>
      </c>
      <c r="AA355" s="167">
        <v>2183</v>
      </c>
      <c r="AB355" s="149">
        <f t="shared" si="5718"/>
        <v>21059</v>
      </c>
      <c r="AC355" s="150">
        <f t="shared" si="5719"/>
        <v>22219</v>
      </c>
      <c r="AE355" t="s">
        <v>85</v>
      </c>
      <c r="BI355" s="131" t="s">
        <v>21</v>
      </c>
      <c r="BJ355" s="123">
        <f>B355/B374</f>
        <v>8.1800420245511846E-2</v>
      </c>
      <c r="BK355" s="124">
        <f t="shared" ref="BK355" si="5829">C355/C374</f>
        <v>3.6774463924006427E-2</v>
      </c>
      <c r="BL355" s="125">
        <f t="shared" ref="BL355" si="5830">D355/D374</f>
        <v>6.863134482484709E-2</v>
      </c>
      <c r="BM355" s="126">
        <f t="shared" ref="BM355" si="5831">E355/E374</f>
        <v>6.6795965865011631E-2</v>
      </c>
      <c r="BN355" s="123">
        <f t="shared" ref="BN355" si="5832">F355/F374</f>
        <v>8.5975321224474946E-2</v>
      </c>
      <c r="BO355" s="124">
        <f t="shared" ref="BO355" si="5833">G355/G374</f>
        <v>4.1082204371977779E-2</v>
      </c>
      <c r="BP355" s="125">
        <f t="shared" ref="BP355" si="5834">H355/H374</f>
        <v>7.4796224264796971E-2</v>
      </c>
      <c r="BQ355" s="126">
        <f t="shared" ref="BQ355" si="5835">I355/I374</f>
        <v>4.6852888027693718E-2</v>
      </c>
      <c r="BR355" s="123">
        <f t="shared" ref="BR355" si="5836">J355/J374</f>
        <v>3.6366575076773884E-2</v>
      </c>
      <c r="BS355" s="124">
        <f t="shared" ref="BS355" si="5837">K355/K374</f>
        <v>0.11778774289985053</v>
      </c>
      <c r="BT355" s="125">
        <f t="shared" ref="BT355" si="5838">L355/L374</f>
        <v>3.6468169037727143E-2</v>
      </c>
      <c r="BU355" s="123">
        <f t="shared" ref="BU355" si="5839">M355/M374</f>
        <v>0.11838428317385045</v>
      </c>
      <c r="BV355" s="127">
        <f t="shared" ref="BV355" si="5840">N355/N374</f>
        <v>5.4647119631613568E-2</v>
      </c>
      <c r="BW355" s="128">
        <f t="shared" ref="BW355" si="5841">O355/O374</f>
        <v>9.3204210932042106E-2</v>
      </c>
      <c r="BX355" s="123">
        <f t="shared" ref="BX355" si="5842">P355/P374</f>
        <v>6.9801518582656194E-2</v>
      </c>
      <c r="BY355" s="124">
        <f t="shared" ref="BY355" si="5843">Q355/Q374</f>
        <v>7.0953015027582278E-2</v>
      </c>
      <c r="BZ355" s="125">
        <f t="shared" ref="BZ355" si="5844">R355/R374</f>
        <v>7.8747486782336729E-2</v>
      </c>
      <c r="CA355" s="126">
        <f t="shared" ref="CA355" si="5845">S355/S374</f>
        <v>5.7043117999079331E-2</v>
      </c>
      <c r="CB355" s="123">
        <f t="shared" ref="CB355" si="5846">T355/T374</f>
        <v>3.0579531442663378E-2</v>
      </c>
      <c r="CC355" s="124">
        <f t="shared" ref="CC355" si="5847">U355/U374</f>
        <v>0.121602101116218</v>
      </c>
      <c r="CD355" s="125">
        <f t="shared" ref="CD355" si="5848">V355/V374</f>
        <v>3.547237774558553E-2</v>
      </c>
      <c r="CE355" s="126">
        <f t="shared" ref="CE355" si="5849">W355/W374</f>
        <v>7.741228844998764E-2</v>
      </c>
      <c r="CF355" s="123">
        <f t="shared" ref="CF355" si="5850">X355/X374</f>
        <v>6.6080094335344008E-2</v>
      </c>
      <c r="CG355" s="124">
        <f t="shared" ref="CG355" si="5851">Y355/Y374</f>
        <v>0.10780065005417118</v>
      </c>
      <c r="CH355" s="125">
        <f t="shared" ref="CH355" si="5852">Z355/Z374</f>
        <v>6.9586880804953566E-2</v>
      </c>
      <c r="CI355" s="123">
        <f t="shared" ref="CI355" si="5853">AA355/AA374</f>
        <v>4.9143423155714641E-2</v>
      </c>
      <c r="CJ355" s="129">
        <f t="shared" ref="CJ355" si="5854">AB355/AB374</f>
        <v>6.448837102478909E-2</v>
      </c>
      <c r="CK355" s="130">
        <f t="shared" ref="CK355" si="5855">AC355/AC374</f>
        <v>6.8439015074510098E-2</v>
      </c>
    </row>
    <row r="356" spans="1:89" ht="14.25" thickTop="1" thickBot="1" x14ac:dyDescent="0.25">
      <c r="A356" s="139" t="s">
        <v>22</v>
      </c>
      <c r="B356" s="174">
        <v>1780</v>
      </c>
      <c r="C356" s="175">
        <v>1202</v>
      </c>
      <c r="D356" s="176">
        <v>736</v>
      </c>
      <c r="E356" s="177">
        <v>604</v>
      </c>
      <c r="F356" s="174">
        <v>2067</v>
      </c>
      <c r="G356" s="178">
        <v>813</v>
      </c>
      <c r="H356" s="176">
        <v>2547</v>
      </c>
      <c r="I356" s="177">
        <v>1778</v>
      </c>
      <c r="J356" s="174">
        <v>252</v>
      </c>
      <c r="K356" s="178">
        <v>673</v>
      </c>
      <c r="L356" s="176">
        <v>778</v>
      </c>
      <c r="M356" s="174">
        <v>2011</v>
      </c>
      <c r="N356" s="179">
        <v>1923</v>
      </c>
      <c r="O356" s="180">
        <v>2964</v>
      </c>
      <c r="P356" s="174">
        <v>1120</v>
      </c>
      <c r="Q356" s="178">
        <v>1132</v>
      </c>
      <c r="R356" s="176">
        <v>1764</v>
      </c>
      <c r="S356" s="177">
        <v>1228</v>
      </c>
      <c r="T356" s="174">
        <v>218</v>
      </c>
      <c r="U356" s="178">
        <v>535</v>
      </c>
      <c r="V356" s="176">
        <v>718</v>
      </c>
      <c r="W356" s="177">
        <v>2021</v>
      </c>
      <c r="X356" s="174">
        <v>1073</v>
      </c>
      <c r="Y356" s="178">
        <v>823</v>
      </c>
      <c r="Z356" s="176">
        <v>2513</v>
      </c>
      <c r="AA356" s="174">
        <v>2110</v>
      </c>
      <c r="AB356" s="149">
        <f t="shared" si="5718"/>
        <v>17489</v>
      </c>
      <c r="AC356" s="150">
        <f t="shared" si="5719"/>
        <v>17894</v>
      </c>
      <c r="AE356" s="275" t="s">
        <v>0</v>
      </c>
      <c r="AF356" s="269" t="s">
        <v>1</v>
      </c>
      <c r="AG356" s="270"/>
      <c r="AH356" s="269" t="s">
        <v>2</v>
      </c>
      <c r="AI356" s="270"/>
      <c r="AJ356" s="269" t="s">
        <v>3</v>
      </c>
      <c r="AK356" s="270"/>
      <c r="AL356" s="269" t="s">
        <v>4</v>
      </c>
      <c r="AM356" s="270"/>
      <c r="AN356" s="269" t="s">
        <v>5</v>
      </c>
      <c r="AO356" s="270"/>
      <c r="AP356" s="269" t="s">
        <v>6</v>
      </c>
      <c r="AQ356" s="270"/>
      <c r="AR356" s="269" t="s">
        <v>7</v>
      </c>
      <c r="AS356" s="270"/>
      <c r="AT356" s="269" t="s">
        <v>8</v>
      </c>
      <c r="AU356" s="270"/>
      <c r="AV356" s="269" t="s">
        <v>9</v>
      </c>
      <c r="AW356" s="270"/>
      <c r="AX356" s="269" t="s">
        <v>10</v>
      </c>
      <c r="AY356" s="270"/>
      <c r="AZ356" s="269" t="s">
        <v>11</v>
      </c>
      <c r="BA356" s="270"/>
      <c r="BB356" s="269" t="s">
        <v>12</v>
      </c>
      <c r="BC356" s="270"/>
      <c r="BD356" s="271" t="s">
        <v>40</v>
      </c>
      <c r="BE356" s="272"/>
      <c r="BF356" s="273" t="s">
        <v>41</v>
      </c>
      <c r="BG356" s="274"/>
      <c r="BI356" s="139" t="s">
        <v>22</v>
      </c>
      <c r="BJ356" s="123">
        <f>B356/B374</f>
        <v>6.5617281675083863E-2</v>
      </c>
      <c r="BK356" s="124">
        <f t="shared" ref="BK356" si="5856">C356/C374</f>
        <v>4.1978068031012082E-2</v>
      </c>
      <c r="BL356" s="125">
        <f t="shared" ref="BL356" si="5857">D356/D374</f>
        <v>5.8463738184129005E-2</v>
      </c>
      <c r="BM356" s="126">
        <f t="shared" ref="BM356" si="5858">E356/E374</f>
        <v>4.6858029480217223E-2</v>
      </c>
      <c r="BN356" s="123">
        <f t="shared" ref="BN356" si="5859">F356/F374</f>
        <v>7.5237505914898264E-2</v>
      </c>
      <c r="BO356" s="124">
        <f t="shared" ref="BO356" si="5860">G356/G374</f>
        <v>3.2490109099628343E-2</v>
      </c>
      <c r="BP356" s="125">
        <f t="shared" ref="BP356" si="5861">H356/H374</f>
        <v>6.3102346208160937E-2</v>
      </c>
      <c r="BQ356" s="126">
        <f t="shared" ref="BQ356" si="5862">I356/I374</f>
        <v>3.8710239271951406E-2</v>
      </c>
      <c r="BR356" s="123">
        <f t="shared" ref="BR356" si="5863">J356/J374</f>
        <v>4.0730564085986749E-2</v>
      </c>
      <c r="BS356" s="124">
        <f t="shared" ref="BS356" si="5864">K356/K374</f>
        <v>0.10059790732436473</v>
      </c>
      <c r="BT356" s="125">
        <f t="shared" ref="BT356" si="5865">L356/L374</f>
        <v>3.2649292878425447E-2</v>
      </c>
      <c r="BU356" s="123">
        <f t="shared" ref="BU356" si="5866">M356/M374</f>
        <v>8.5146921839275136E-2</v>
      </c>
      <c r="BV356" s="127">
        <f t="shared" ref="BV356" si="5867">N356/N374</f>
        <v>4.5179024527769944E-2</v>
      </c>
      <c r="BW356" s="128">
        <f t="shared" ref="BW356" si="5868">O356/O374</f>
        <v>7.140276071402761E-2</v>
      </c>
      <c r="BX356" s="123">
        <f t="shared" ref="BX356" si="5869">P356/P374</f>
        <v>4.9731361840060391E-2</v>
      </c>
      <c r="BY356" s="124">
        <f t="shared" ref="BY356" si="5870">Q356/Q374</f>
        <v>5.383298459197261E-2</v>
      </c>
      <c r="BZ356" s="125">
        <f t="shared" ref="BZ356" si="5871">R356/R374</f>
        <v>6.5678754933353192E-2</v>
      </c>
      <c r="CA356" s="126">
        <f t="shared" ref="CA356" si="5872">S356/S374</f>
        <v>4.7107564830443455E-2</v>
      </c>
      <c r="CB356" s="123">
        <f t="shared" ref="CB356" si="5873">T356/T374</f>
        <v>2.6880394574599259E-2</v>
      </c>
      <c r="CC356" s="124">
        <f t="shared" ref="CC356" si="5874">U356/U374</f>
        <v>7.0256073539067626E-2</v>
      </c>
      <c r="CD356" s="125">
        <f t="shared" ref="CD356" si="5875">V356/V374</f>
        <v>2.8111663599702439E-2</v>
      </c>
      <c r="CE356" s="126">
        <f t="shared" ref="CE356" si="5876">W356/W374</f>
        <v>7.1405858036250575E-2</v>
      </c>
      <c r="CF356" s="123">
        <f t="shared" ref="CF356" si="5877">X356/X374</f>
        <v>4.8664338518753687E-2</v>
      </c>
      <c r="CG356" s="124">
        <f t="shared" ref="CG356" si="5878">Y356/Y374</f>
        <v>6.3689831295465099E-2</v>
      </c>
      <c r="CH356" s="125">
        <f t="shared" ref="CH356" si="5879">Z356/Z374</f>
        <v>6.0782701238390094E-2</v>
      </c>
      <c r="CI356" s="123">
        <f t="shared" ref="CI356" si="5880">AA356/AA374</f>
        <v>4.7500056279687536E-2</v>
      </c>
      <c r="CJ356" s="129">
        <f t="shared" ref="CJ356" si="5881">AB356/AB374</f>
        <v>5.3556062531579671E-2</v>
      </c>
      <c r="CK356" s="130">
        <f t="shared" ref="CK356" si="5882">AC356/AC374</f>
        <v>5.5117140093761355E-2</v>
      </c>
    </row>
    <row r="357" spans="1:89" ht="15" thickTop="1" thickBot="1" x14ac:dyDescent="0.3">
      <c r="A357" s="131" t="s">
        <v>23</v>
      </c>
      <c r="B357" s="167">
        <v>1376</v>
      </c>
      <c r="C357" s="168">
        <v>1045</v>
      </c>
      <c r="D357" s="169">
        <v>622</v>
      </c>
      <c r="E357" s="170">
        <v>508</v>
      </c>
      <c r="F357" s="167">
        <v>1455</v>
      </c>
      <c r="G357" s="171">
        <v>785</v>
      </c>
      <c r="H357" s="169">
        <v>2126</v>
      </c>
      <c r="I357" s="170">
        <v>1717</v>
      </c>
      <c r="J357" s="167">
        <v>232</v>
      </c>
      <c r="K357" s="171">
        <v>508</v>
      </c>
      <c r="L357" s="169">
        <v>736</v>
      </c>
      <c r="M357" s="167">
        <v>1387</v>
      </c>
      <c r="N357" s="172">
        <v>1735</v>
      </c>
      <c r="O357" s="173">
        <v>2232</v>
      </c>
      <c r="P357" s="167">
        <v>935</v>
      </c>
      <c r="Q357" s="171">
        <v>879</v>
      </c>
      <c r="R357" s="169">
        <v>1434</v>
      </c>
      <c r="S357" s="170">
        <v>1156</v>
      </c>
      <c r="T357" s="167">
        <v>257</v>
      </c>
      <c r="U357" s="171">
        <v>319</v>
      </c>
      <c r="V357" s="169">
        <v>670</v>
      </c>
      <c r="W357" s="170">
        <v>1530</v>
      </c>
      <c r="X357" s="167">
        <v>861</v>
      </c>
      <c r="Y357" s="171">
        <v>560</v>
      </c>
      <c r="Z357" s="169">
        <v>2131</v>
      </c>
      <c r="AA357" s="167">
        <v>1752</v>
      </c>
      <c r="AB357" s="149">
        <f t="shared" si="5718"/>
        <v>14570</v>
      </c>
      <c r="AC357" s="150">
        <f t="shared" si="5719"/>
        <v>14378</v>
      </c>
      <c r="AE357" s="276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5.072437055332326E-2</v>
      </c>
      <c r="BK357" s="124">
        <f t="shared" ref="BK357" si="5883">C357/C374</f>
        <v>3.6495075784032965E-2</v>
      </c>
      <c r="BL357" s="125">
        <f t="shared" ref="BL357" si="5884">D357/D374</f>
        <v>4.9408213519739452E-2</v>
      </c>
      <c r="BM357" s="126">
        <f t="shared" ref="BM357" si="5885">E357/E374</f>
        <v>3.9410395655546937E-2</v>
      </c>
      <c r="BN357" s="123">
        <f t="shared" ref="BN357" si="5886">F357/F374</f>
        <v>5.2961089069268011E-2</v>
      </c>
      <c r="BO357" s="124">
        <f t="shared" ref="BO357" si="5887">G357/G374</f>
        <v>3.1371138552531673E-2</v>
      </c>
      <c r="BP357" s="125">
        <f t="shared" ref="BP357" si="5888">H357/H374</f>
        <v>5.2672001585610584E-2</v>
      </c>
      <c r="BQ357" s="126">
        <f t="shared" ref="BQ357" si="5889">I357/I374</f>
        <v>3.7382160196816963E-2</v>
      </c>
      <c r="BR357" s="123">
        <f t="shared" ref="BR357" si="5890">J357/J374</f>
        <v>3.7497979634717959E-2</v>
      </c>
      <c r="BS357" s="124">
        <f t="shared" ref="BS357" si="5891">K357/K374</f>
        <v>7.5934230194319885E-2</v>
      </c>
      <c r="BT357" s="125">
        <f t="shared" ref="BT357" si="5892">L357/L374</f>
        <v>3.0886734651055438E-2</v>
      </c>
      <c r="BU357" s="123">
        <f t="shared" ref="BU357" si="5893">M357/M374</f>
        <v>5.87263951223643E-2</v>
      </c>
      <c r="BV357" s="127">
        <f t="shared" ref="BV357" si="5894">N357/N374</f>
        <v>4.0762146414810636E-2</v>
      </c>
      <c r="BW357" s="128">
        <f t="shared" ref="BW357" si="5895">O357/O374</f>
        <v>5.3768880537688808E-2</v>
      </c>
      <c r="BX357" s="123">
        <f t="shared" ref="BX357" si="5896">P357/P374</f>
        <v>4.1516806536121845E-2</v>
      </c>
      <c r="BY357" s="124">
        <f t="shared" ref="BY357" si="5897">Q357/Q374</f>
        <v>4.1801407646946925E-2</v>
      </c>
      <c r="BZ357" s="125">
        <f t="shared" ref="BZ357" si="5898">R357/R374</f>
        <v>5.3391913024052426E-2</v>
      </c>
      <c r="CA357" s="126">
        <f t="shared" ref="CA357" si="5899">S357/S374</f>
        <v>4.4345557771980973E-2</v>
      </c>
      <c r="CB357" s="123">
        <f t="shared" ref="CB357" si="5900">T357/T374</f>
        <v>3.1689272503082615E-2</v>
      </c>
      <c r="CC357" s="124">
        <f t="shared" ref="CC357" si="5901">U357/U374</f>
        <v>4.1891004596191724E-2</v>
      </c>
      <c r="CD357" s="125">
        <f t="shared" ref="CD357" si="5902">V357/V374</f>
        <v>2.6232332328413141E-2</v>
      </c>
      <c r="CE357" s="126">
        <f t="shared" ref="CE357" si="5903">W357/W374</f>
        <v>5.4057873723633534E-2</v>
      </c>
      <c r="CF357" s="123">
        <f t="shared" ref="CF357" si="5904">X357/X374</f>
        <v>3.9049389995011112E-2</v>
      </c>
      <c r="CG357" s="124">
        <f t="shared" ref="CG357" si="5905">Y357/Y374</f>
        <v>4.3336944745395449E-2</v>
      </c>
      <c r="CH357" s="125">
        <f t="shared" ref="CH357" si="5906">Z357/Z374</f>
        <v>5.154315015479876E-2</v>
      </c>
      <c r="CI357" s="123">
        <f t="shared" ref="CI357" si="5907">AA357/AA374</f>
        <v>3.9440805024650506E-2</v>
      </c>
      <c r="CJ357" s="129">
        <f t="shared" ref="CJ357" si="5908">AB357/AB374</f>
        <v>4.4617292645955507E-2</v>
      </c>
      <c r="CK357" s="130">
        <f t="shared" ref="CK357" si="5909">AC357/AC374</f>
        <v>4.4287148779931867E-2</v>
      </c>
    </row>
    <row r="358" spans="1:89" ht="13.5" thickTop="1" x14ac:dyDescent="0.2">
      <c r="A358" s="139" t="s">
        <v>24</v>
      </c>
      <c r="B358" s="181">
        <v>1399</v>
      </c>
      <c r="C358" s="175">
        <v>1188</v>
      </c>
      <c r="D358" s="176">
        <v>586</v>
      </c>
      <c r="E358" s="177">
        <v>493</v>
      </c>
      <c r="F358" s="174">
        <v>1506</v>
      </c>
      <c r="G358" s="178">
        <v>788</v>
      </c>
      <c r="H358" s="176">
        <v>2237</v>
      </c>
      <c r="I358" s="177">
        <v>1863</v>
      </c>
      <c r="J358" s="174">
        <v>271</v>
      </c>
      <c r="K358" s="178">
        <v>353</v>
      </c>
      <c r="L358" s="176">
        <v>839</v>
      </c>
      <c r="M358" s="174">
        <v>1347</v>
      </c>
      <c r="N358" s="179">
        <v>1635</v>
      </c>
      <c r="O358" s="182">
        <v>2222</v>
      </c>
      <c r="P358" s="174">
        <v>955</v>
      </c>
      <c r="Q358" s="178">
        <v>818</v>
      </c>
      <c r="R358" s="176">
        <v>1321</v>
      </c>
      <c r="S358" s="177">
        <v>1127</v>
      </c>
      <c r="T358" s="174">
        <v>244</v>
      </c>
      <c r="U358" s="178">
        <v>294</v>
      </c>
      <c r="V358" s="176">
        <v>759</v>
      </c>
      <c r="W358" s="183">
        <v>1713</v>
      </c>
      <c r="X358" s="174">
        <v>939</v>
      </c>
      <c r="Y358" s="178">
        <v>610</v>
      </c>
      <c r="Z358" s="176">
        <v>2223</v>
      </c>
      <c r="AA358" s="174">
        <v>2166</v>
      </c>
      <c r="AB358" s="149">
        <f t="shared" si="5718"/>
        <v>14914</v>
      </c>
      <c r="AC358" s="150">
        <f t="shared" si="5719"/>
        <v>14982</v>
      </c>
      <c r="AE358" s="224" t="str">
        <f>$AE$17</f>
        <v>17:00 - 17:59</v>
      </c>
      <c r="AF358" s="120">
        <f t="shared" ref="AF358:AU359" si="5910">SUMIF($A$9:$A$32,$AE358,B$350:B$373)</f>
        <v>1440</v>
      </c>
      <c r="AG358" s="164">
        <f t="shared" si="5910"/>
        <v>3783</v>
      </c>
      <c r="AH358" s="121">
        <f t="shared" si="5910"/>
        <v>1147</v>
      </c>
      <c r="AI358" s="159">
        <f t="shared" si="5910"/>
        <v>1180</v>
      </c>
      <c r="AJ358" s="120">
        <f t="shared" si="5910"/>
        <v>1561</v>
      </c>
      <c r="AK358" s="122">
        <f t="shared" si="5910"/>
        <v>2842</v>
      </c>
      <c r="AL358" s="121">
        <f t="shared" si="5910"/>
        <v>2591</v>
      </c>
      <c r="AM358" s="159">
        <f t="shared" si="5910"/>
        <v>5016</v>
      </c>
      <c r="AN358" s="120">
        <f t="shared" si="5910"/>
        <v>1023</v>
      </c>
      <c r="AO358" s="122">
        <f t="shared" si="5910"/>
        <v>290</v>
      </c>
      <c r="AP358" s="121">
        <f t="shared" si="5910"/>
        <v>3085</v>
      </c>
      <c r="AQ358" s="120">
        <f t="shared" si="5910"/>
        <v>922</v>
      </c>
      <c r="AR358" s="158">
        <f t="shared" si="5910"/>
        <v>4138</v>
      </c>
      <c r="AS358" s="160">
        <f t="shared" si="5910"/>
        <v>2443</v>
      </c>
      <c r="AT358" s="120">
        <f t="shared" si="5910"/>
        <v>2076</v>
      </c>
      <c r="AU358" s="122">
        <f t="shared" si="5910"/>
        <v>1560</v>
      </c>
      <c r="AV358" s="121">
        <f t="shared" ref="AP358:BE359" si="5911">SUMIF($A$9:$A$32,$AE358,R$350:R$373)</f>
        <v>2076</v>
      </c>
      <c r="AW358" s="159">
        <f t="shared" si="5911"/>
        <v>2292</v>
      </c>
      <c r="AX358" s="120">
        <f t="shared" si="5911"/>
        <v>1601</v>
      </c>
      <c r="AY358" s="122">
        <f t="shared" si="5911"/>
        <v>203</v>
      </c>
      <c r="AZ358" s="121">
        <f t="shared" si="5911"/>
        <v>3042</v>
      </c>
      <c r="BA358" s="159">
        <f t="shared" si="5911"/>
        <v>1611</v>
      </c>
      <c r="BB358" s="120">
        <f t="shared" si="5911"/>
        <v>2621</v>
      </c>
      <c r="BC358" s="122">
        <f t="shared" si="5911"/>
        <v>692</v>
      </c>
      <c r="BD358" s="21">
        <f t="shared" si="5911"/>
        <v>3031</v>
      </c>
      <c r="BE358" s="163">
        <f t="shared" si="5911"/>
        <v>4846</v>
      </c>
      <c r="BF358" s="149">
        <f>AF358+AH358+AJ358+AL358+AN358+AP358+AR358+AT358+AV358+AX358+AZ358+BB358+BD358</f>
        <v>29432</v>
      </c>
      <c r="BG358" s="150">
        <f>AG358+AI358+AK358+AM358+AO358+AQ358+AS358+AU358+AW358+AY358+BA358+BC358+BE358</f>
        <v>27680</v>
      </c>
      <c r="BI358" s="139" t="s">
        <v>24</v>
      </c>
      <c r="BJ358" s="123">
        <f>B358/B374</f>
        <v>5.1572234305304679E-2</v>
      </c>
      <c r="BK358" s="124">
        <f t="shared" ref="BK358" si="5912">C358/C374</f>
        <v>4.1489138786058533E-2</v>
      </c>
      <c r="BL358" s="125">
        <f t="shared" ref="BL358" si="5913">D358/D374</f>
        <v>4.6548574152037496E-2</v>
      </c>
      <c r="BM358" s="126">
        <f t="shared" ref="BM358" si="5914">E358/E374</f>
        <v>3.8246702870442205E-2</v>
      </c>
      <c r="BN358" s="123">
        <f t="shared" ref="BN358" si="5915">F358/F374</f>
        <v>5.4817457139737194E-2</v>
      </c>
      <c r="BO358" s="124">
        <f t="shared" ref="BO358" si="5916">G358/G374</f>
        <v>3.1491028254006313E-2</v>
      </c>
      <c r="BP358" s="125">
        <f t="shared" ref="BP358" si="5917">H358/H374</f>
        <v>5.5422044942149987E-2</v>
      </c>
      <c r="BQ358" s="126">
        <f t="shared" ref="BQ358" si="5918">I358/I374</f>
        <v>4.0560841261892841E-2</v>
      </c>
      <c r="BR358" s="123">
        <f t="shared" ref="BR358" si="5919">J358/J374</f>
        <v>4.3801519314692096E-2</v>
      </c>
      <c r="BS358" s="124">
        <f t="shared" ref="BS358" si="5920">K358/K374</f>
        <v>5.2765321375186844E-2</v>
      </c>
      <c r="BT358" s="125">
        <f t="shared" ref="BT358" si="5921">L358/L374</f>
        <v>3.5209198875319987E-2</v>
      </c>
      <c r="BU358" s="123">
        <f t="shared" ref="BU358" si="5922">M358/M374</f>
        <v>5.7032771614870012E-2</v>
      </c>
      <c r="BV358" s="127">
        <f t="shared" ref="BV358" si="5923">N358/N374</f>
        <v>3.8412743163236535E-2</v>
      </c>
      <c r="BW358" s="128">
        <f t="shared" ref="BW358" si="5924">O358/O374</f>
        <v>5.3527980535279802E-2</v>
      </c>
      <c r="BX358" s="123">
        <f t="shared" ref="BX358" si="5925">P358/P374</f>
        <v>4.2404866568980064E-2</v>
      </c>
      <c r="BY358" s="124">
        <f t="shared" ref="BY358" si="5926">Q358/Q374</f>
        <v>3.8900513600913067E-2</v>
      </c>
      <c r="BZ358" s="125">
        <f t="shared" ref="BZ358" si="5927">R358/R374</f>
        <v>4.9184600491473676E-2</v>
      </c>
      <c r="CA358" s="126">
        <f t="shared" ref="CA358" si="5928">S358/S374</f>
        <v>4.3233082706766915E-2</v>
      </c>
      <c r="CB358" s="123">
        <f t="shared" ref="CB358" si="5929">T358/T374</f>
        <v>3.0086313193588163E-2</v>
      </c>
      <c r="CC358" s="124">
        <f t="shared" ref="CC358" si="5930">U358/U374</f>
        <v>3.8608010505581089E-2</v>
      </c>
      <c r="CD358" s="125">
        <f t="shared" ref="CD358" si="5931">V358/V374</f>
        <v>2.9716925727262051E-2</v>
      </c>
      <c r="CE358" s="126">
        <f t="shared" ref="CE358" si="5932">W358/W374</f>
        <v>6.0523619404303432E-2</v>
      </c>
      <c r="CF358" s="123">
        <f t="shared" ref="CF358" si="5933">X358/X374</f>
        <v>4.258696539525602E-2</v>
      </c>
      <c r="CG358" s="124">
        <f t="shared" ref="CG358" si="5934">Y358/Y374</f>
        <v>4.7206314811948612E-2</v>
      </c>
      <c r="CH358" s="125">
        <f t="shared" ref="CH358" si="5935">Z358/Z374</f>
        <v>5.376838235294118E-2</v>
      </c>
      <c r="CI358" s="123">
        <f t="shared" ref="CI358" si="5936">AA358/AA374</f>
        <v>4.8760721280475448E-2</v>
      </c>
      <c r="CJ358" s="129">
        <f t="shared" ref="CJ358" si="5937">AB358/AB374</f>
        <v>4.5670713968550471E-2</v>
      </c>
      <c r="CK358" s="130">
        <f t="shared" ref="CK358" si="5938">AC358/AC374</f>
        <v>4.614759097377516E-2</v>
      </c>
    </row>
    <row r="359" spans="1:89" x14ac:dyDescent="0.2">
      <c r="A359" s="131" t="s">
        <v>25</v>
      </c>
      <c r="B359" s="184">
        <v>1424</v>
      </c>
      <c r="C359" s="168">
        <v>1000</v>
      </c>
      <c r="D359" s="169">
        <v>554</v>
      </c>
      <c r="E359" s="170">
        <v>557</v>
      </c>
      <c r="F359" s="167">
        <v>1472</v>
      </c>
      <c r="G359" s="171">
        <v>746</v>
      </c>
      <c r="H359" s="169">
        <v>2187</v>
      </c>
      <c r="I359" s="170">
        <v>2013</v>
      </c>
      <c r="J359" s="167">
        <v>266</v>
      </c>
      <c r="K359" s="168">
        <v>339</v>
      </c>
      <c r="L359" s="169">
        <v>721</v>
      </c>
      <c r="M359" s="167">
        <v>1398</v>
      </c>
      <c r="N359" s="172">
        <v>1755</v>
      </c>
      <c r="O359" s="185">
        <v>1977</v>
      </c>
      <c r="P359" s="167">
        <v>1044</v>
      </c>
      <c r="Q359" s="168">
        <v>783</v>
      </c>
      <c r="R359" s="169">
        <v>1317</v>
      </c>
      <c r="S359" s="170">
        <v>1155</v>
      </c>
      <c r="T359" s="176">
        <v>225</v>
      </c>
      <c r="U359" s="167">
        <v>289</v>
      </c>
      <c r="V359" s="169">
        <v>877</v>
      </c>
      <c r="W359" s="186">
        <v>1536</v>
      </c>
      <c r="X359" s="167">
        <v>878</v>
      </c>
      <c r="Y359" s="171">
        <v>628</v>
      </c>
      <c r="Z359" s="169">
        <v>2337</v>
      </c>
      <c r="AA359" s="167">
        <v>2095</v>
      </c>
      <c r="AB359" s="149">
        <f t="shared" si="5718"/>
        <v>15057</v>
      </c>
      <c r="AC359" s="150">
        <f t="shared" si="5719"/>
        <v>14516</v>
      </c>
      <c r="AE359" s="226" t="str">
        <f>$AE$18</f>
        <v>18:00 - 18:59</v>
      </c>
      <c r="AF359" s="120">
        <f t="shared" si="5910"/>
        <v>1581</v>
      </c>
      <c r="AG359" s="168">
        <f t="shared" si="5910"/>
        <v>3851</v>
      </c>
      <c r="AH359" s="169">
        <f t="shared" si="5910"/>
        <v>926</v>
      </c>
      <c r="AI359" s="170">
        <f t="shared" si="5910"/>
        <v>1324</v>
      </c>
      <c r="AJ359" s="167">
        <f t="shared" si="5910"/>
        <v>1216</v>
      </c>
      <c r="AK359" s="171">
        <f t="shared" si="5910"/>
        <v>2908</v>
      </c>
      <c r="AL359" s="169">
        <f t="shared" si="5910"/>
        <v>2672</v>
      </c>
      <c r="AM359" s="170">
        <f t="shared" si="5910"/>
        <v>5336</v>
      </c>
      <c r="AN359" s="167">
        <f t="shared" si="5910"/>
        <v>660</v>
      </c>
      <c r="AO359" s="171">
        <f t="shared" si="5910"/>
        <v>295</v>
      </c>
      <c r="AP359" s="169">
        <f t="shared" si="5911"/>
        <v>2823</v>
      </c>
      <c r="AQ359" s="167">
        <f t="shared" si="5911"/>
        <v>1017</v>
      </c>
      <c r="AR359" s="172">
        <f t="shared" si="5911"/>
        <v>4074</v>
      </c>
      <c r="AS359" s="173">
        <f t="shared" si="5911"/>
        <v>2601</v>
      </c>
      <c r="AT359" s="167">
        <f t="shared" si="5911"/>
        <v>2097</v>
      </c>
      <c r="AU359" s="171">
        <f t="shared" si="5911"/>
        <v>1829</v>
      </c>
      <c r="AV359" s="169">
        <f t="shared" si="5911"/>
        <v>2083</v>
      </c>
      <c r="AW359" s="170">
        <f t="shared" si="5911"/>
        <v>2534</v>
      </c>
      <c r="AX359" s="167">
        <f t="shared" si="5911"/>
        <v>1328</v>
      </c>
      <c r="AY359" s="171">
        <f t="shared" si="5911"/>
        <v>227</v>
      </c>
      <c r="AZ359" s="169">
        <f t="shared" si="5911"/>
        <v>3439</v>
      </c>
      <c r="BA359" s="170">
        <f t="shared" si="5911"/>
        <v>1701</v>
      </c>
      <c r="BB359" s="167">
        <f t="shared" si="5911"/>
        <v>2115</v>
      </c>
      <c r="BC359" s="171">
        <f t="shared" si="5911"/>
        <v>809</v>
      </c>
      <c r="BD359" s="169">
        <f t="shared" si="5911"/>
        <v>2982</v>
      </c>
      <c r="BE359" s="167">
        <f t="shared" si="5911"/>
        <v>4296</v>
      </c>
      <c r="BF359" s="151">
        <f>SUM(AF359,AH359,AJ359,AL359,AN359,AP359,AR359,AT359,AV359,AX359,AZ359,BB359,BD359)</f>
        <v>27996</v>
      </c>
      <c r="BG359" s="152">
        <f>SUM(AG359,AI359,AK359,AM359,AO359,AQ359,AS359,AU359,AW359,AY359,BA359,BC359,BE359)</f>
        <v>28728</v>
      </c>
      <c r="BI359" s="131" t="s">
        <v>25</v>
      </c>
      <c r="BJ359" s="123">
        <f>B359/B374</f>
        <v>5.2493825340067093E-2</v>
      </c>
      <c r="BK359" s="124">
        <f t="shared" ref="BK359" si="5939">C359/C374</f>
        <v>3.4923517496682266E-2</v>
      </c>
      <c r="BL359" s="125">
        <f t="shared" ref="BL359" si="5940">D359/D374</f>
        <v>4.4006672491857975E-2</v>
      </c>
      <c r="BM359" s="126">
        <f t="shared" ref="BM359" si="5941">E359/E374</f>
        <v>4.3211792086889064E-2</v>
      </c>
      <c r="BN359" s="123">
        <f t="shared" ref="BN359" si="5942">F359/F374</f>
        <v>5.357987842609107E-2</v>
      </c>
      <c r="BO359" s="124">
        <f t="shared" ref="BO359" si="5943">G359/G374</f>
        <v>2.9812572433361308E-2</v>
      </c>
      <c r="BP359" s="125">
        <f t="shared" ref="BP359" si="5944">H359/H374</f>
        <v>5.4183286673438545E-2</v>
      </c>
      <c r="BQ359" s="126">
        <f t="shared" ref="BQ359" si="5945">I359/I374</f>
        <v>4.3826609479436548E-2</v>
      </c>
      <c r="BR359" s="123">
        <f t="shared" ref="BR359" si="5946">J359/J374</f>
        <v>4.29933732018749E-2</v>
      </c>
      <c r="BS359" s="124">
        <f t="shared" ref="BS359" si="5947">K359/K374</f>
        <v>5.0672645739910316E-2</v>
      </c>
      <c r="BT359" s="125">
        <f t="shared" ref="BT359" si="5948">L359/L374</f>
        <v>3.025724956985186E-2</v>
      </c>
      <c r="BU359" s="123">
        <f t="shared" ref="BU359" si="5949">M359/M374</f>
        <v>5.9192141586925227E-2</v>
      </c>
      <c r="BV359" s="127">
        <f t="shared" ref="BV359" si="5950">N359/N374</f>
        <v>4.1232027065125458E-2</v>
      </c>
      <c r="BW359" s="128">
        <f t="shared" ref="BW359" si="5951">O359/O374</f>
        <v>4.7625930476259307E-2</v>
      </c>
      <c r="BX359" s="123">
        <f t="shared" ref="BX359" si="5952">P359/P374</f>
        <v>4.6356733715199147E-2</v>
      </c>
      <c r="BY359" s="124">
        <f t="shared" ref="BY359" si="5953">Q359/Q374</f>
        <v>3.7236066197451019E-2</v>
      </c>
      <c r="BZ359" s="125">
        <f t="shared" ref="BZ359" si="5954">R359/R374</f>
        <v>4.903566907439124E-2</v>
      </c>
      <c r="CA359" s="126">
        <f t="shared" ref="CA359" si="5955">S359/S374</f>
        <v>4.430719656283566E-2</v>
      </c>
      <c r="CB359" s="123">
        <f t="shared" ref="CB359" si="5956">T359/T374</f>
        <v>2.7743526510480888E-2</v>
      </c>
      <c r="CC359" s="124">
        <f t="shared" ref="CC359" si="5957">U359/U374</f>
        <v>3.7951411687458962E-2</v>
      </c>
      <c r="CD359" s="125">
        <f t="shared" ref="CD359" si="5958">V359/V374</f>
        <v>3.4336948435848245E-2</v>
      </c>
      <c r="CE359" s="126">
        <f t="shared" ref="CE359" si="5959">W359/W374</f>
        <v>5.4269865385294845E-2</v>
      </c>
      <c r="CF359" s="123">
        <f t="shared" ref="CF359" si="5960">X359/X374</f>
        <v>3.9820400018141411E-2</v>
      </c>
      <c r="CG359" s="124">
        <f t="shared" ref="CG359" si="5961">Y359/Y374</f>
        <v>4.8599288035907753E-2</v>
      </c>
      <c r="CH359" s="125">
        <f t="shared" ref="CH359" si="5962">Z359/Z374</f>
        <v>5.6525735294117647E-2</v>
      </c>
      <c r="CI359" s="123">
        <f t="shared" ref="CI359" si="5963">AA359/AA374</f>
        <v>4.7162378154476485E-2</v>
      </c>
      <c r="CJ359" s="129">
        <f t="shared" ref="CJ359" si="5964">AB359/AB374</f>
        <v>4.610861876253617E-2</v>
      </c>
      <c r="CK359" s="130">
        <f t="shared" ref="CK359" si="5965">AC359/AC374</f>
        <v>4.4712216698392752E-2</v>
      </c>
    </row>
    <row r="360" spans="1:89" ht="13.5" thickBot="1" x14ac:dyDescent="0.25">
      <c r="A360" s="139" t="s">
        <v>26</v>
      </c>
      <c r="B360" s="181">
        <v>1166</v>
      </c>
      <c r="C360" s="175">
        <v>1291</v>
      </c>
      <c r="D360" s="176">
        <v>557</v>
      </c>
      <c r="E360" s="177">
        <v>530</v>
      </c>
      <c r="F360" s="174">
        <v>1210</v>
      </c>
      <c r="G360" s="178">
        <v>882</v>
      </c>
      <c r="H360" s="176">
        <v>1866</v>
      </c>
      <c r="I360" s="177">
        <v>1922</v>
      </c>
      <c r="J360" s="174">
        <v>303</v>
      </c>
      <c r="K360" s="175">
        <v>267</v>
      </c>
      <c r="L360" s="176">
        <v>875</v>
      </c>
      <c r="M360" s="174">
        <v>1107</v>
      </c>
      <c r="N360" s="179">
        <v>1684</v>
      </c>
      <c r="O360" s="182">
        <v>1904</v>
      </c>
      <c r="P360" s="174">
        <v>889</v>
      </c>
      <c r="Q360" s="175">
        <v>852</v>
      </c>
      <c r="R360" s="176">
        <v>1292</v>
      </c>
      <c r="S360" s="177">
        <v>1018</v>
      </c>
      <c r="T360" s="174">
        <v>244</v>
      </c>
      <c r="U360" s="178">
        <v>278</v>
      </c>
      <c r="V360" s="176">
        <v>866</v>
      </c>
      <c r="W360" s="183">
        <v>1313</v>
      </c>
      <c r="X360" s="174">
        <v>840</v>
      </c>
      <c r="Y360" s="178">
        <v>580</v>
      </c>
      <c r="Z360" s="176">
        <v>2202</v>
      </c>
      <c r="AA360" s="174">
        <v>2175</v>
      </c>
      <c r="AB360" s="149">
        <f t="shared" si="5718"/>
        <v>13994</v>
      </c>
      <c r="AC360" s="150">
        <f t="shared" si="5719"/>
        <v>14119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4.2983005861318979E-2</v>
      </c>
      <c r="BK360" s="124">
        <f t="shared" ref="BK360" si="5966">C360/C374</f>
        <v>4.5086261088216804E-2</v>
      </c>
      <c r="BL360" s="125">
        <f t="shared" ref="BL360" si="5967">D360/D374</f>
        <v>4.4244975772499799E-2</v>
      </c>
      <c r="BM360" s="126">
        <f t="shared" ref="BM360" si="5968">E360/E374</f>
        <v>4.1117145073700546E-2</v>
      </c>
      <c r="BN360" s="123">
        <f t="shared" ref="BN360" si="5969">F360/F374</f>
        <v>4.4043242456229752E-2</v>
      </c>
      <c r="BO360" s="124">
        <f t="shared" ref="BO360" si="5970">G360/G374</f>
        <v>3.5247572233545139E-2</v>
      </c>
      <c r="BP360" s="125">
        <f t="shared" ref="BP360" si="5971">H360/H374</f>
        <v>4.6230458588311076E-2</v>
      </c>
      <c r="BQ360" s="126">
        <f t="shared" ref="BQ360" si="5972">I360/I374</f>
        <v>4.1845376760793362E-2</v>
      </c>
      <c r="BR360" s="123">
        <f t="shared" ref="BR360" si="5973">J360/J374</f>
        <v>4.8973654436722157E-2</v>
      </c>
      <c r="BS360" s="124">
        <f t="shared" ref="BS360" si="5974">K360/K374</f>
        <v>3.9910313901345293E-2</v>
      </c>
      <c r="BT360" s="125">
        <f t="shared" ref="BT360" si="5975">L360/L374</f>
        <v>3.6719963070208569E-2</v>
      </c>
      <c r="BU360" s="123">
        <f t="shared" ref="BU360" si="5976">M360/M374</f>
        <v>4.6871030569904312E-2</v>
      </c>
      <c r="BV360" s="127">
        <f t="shared" ref="BV360" si="5977">N360/N374</f>
        <v>3.956395075650785E-2</v>
      </c>
      <c r="BW360" s="128">
        <f t="shared" ref="BW360" si="5978">O360/O374</f>
        <v>4.5867360458673602E-2</v>
      </c>
      <c r="BX360" s="123">
        <f t="shared" ref="BX360" si="5979">P360/P374</f>
        <v>3.9474268460547933E-2</v>
      </c>
      <c r="BY360" s="124">
        <f t="shared" ref="BY360" si="5980">Q360/Q374</f>
        <v>4.0517405364276206E-2</v>
      </c>
      <c r="BZ360" s="125">
        <f t="shared" ref="BZ360" si="5981">R360/R374</f>
        <v>4.8104847717626034E-2</v>
      </c>
      <c r="CA360" s="126">
        <f t="shared" ref="CA360" si="5982">S360/S374</f>
        <v>3.9051710909927879E-2</v>
      </c>
      <c r="CB360" s="123">
        <f t="shared" ref="CB360" si="5983">T360/T374</f>
        <v>3.0086313193588163E-2</v>
      </c>
      <c r="CC360" s="124">
        <f t="shared" ref="CC360" si="5984">U360/U374</f>
        <v>3.6506894287590283E-2</v>
      </c>
      <c r="CD360" s="125">
        <f t="shared" ref="CD360" si="5985">V360/V374</f>
        <v>3.3906268352844444E-2</v>
      </c>
      <c r="CE360" s="126">
        <f t="shared" ref="CE360" si="5986">W360/W374</f>
        <v>4.6390841960216228E-2</v>
      </c>
      <c r="CF360" s="123">
        <f t="shared" ref="CF360" si="5987">X360/X374</f>
        <v>3.8096965848791325E-2</v>
      </c>
      <c r="CG360" s="124">
        <f t="shared" ref="CG360" si="5988">Y360/Y374</f>
        <v>4.4884692772016718E-2</v>
      </c>
      <c r="CH360" s="125">
        <f t="shared" ref="CH360" si="5989">Z360/Z374</f>
        <v>5.3260448916408666E-2</v>
      </c>
      <c r="CI360" s="123">
        <f t="shared" ref="CI360" si="5990">AA360/AA374</f>
        <v>4.896332815560208E-2</v>
      </c>
      <c r="CJ360" s="129">
        <f t="shared" ref="CJ360" si="5991">AB360/AB374</f>
        <v>4.2853424384866258E-2</v>
      </c>
      <c r="CK360" s="130">
        <f t="shared" ref="CK360" si="5992">AC360/AC374</f>
        <v>4.3489376382240784E-2</v>
      </c>
    </row>
    <row r="361" spans="1:89" ht="14.25" thickTop="1" thickBot="1" x14ac:dyDescent="0.25">
      <c r="A361" s="131" t="s">
        <v>27</v>
      </c>
      <c r="B361" s="184">
        <v>1120</v>
      </c>
      <c r="C361" s="168">
        <v>1417</v>
      </c>
      <c r="D361" s="169">
        <v>547</v>
      </c>
      <c r="E361" s="170">
        <v>521</v>
      </c>
      <c r="F361" s="167">
        <v>971</v>
      </c>
      <c r="G361" s="171">
        <v>967</v>
      </c>
      <c r="H361" s="169">
        <v>1916</v>
      </c>
      <c r="I361" s="170">
        <v>2106</v>
      </c>
      <c r="J361" s="167">
        <v>324</v>
      </c>
      <c r="K361" s="168">
        <v>251</v>
      </c>
      <c r="L361" s="169">
        <v>993</v>
      </c>
      <c r="M361" s="167">
        <v>891</v>
      </c>
      <c r="N361" s="172">
        <v>1842</v>
      </c>
      <c r="O361" s="185">
        <v>1608</v>
      </c>
      <c r="P361" s="167">
        <v>1105</v>
      </c>
      <c r="Q361" s="168">
        <v>843</v>
      </c>
      <c r="R361" s="169">
        <v>1190</v>
      </c>
      <c r="S361" s="170">
        <v>1199</v>
      </c>
      <c r="T361" s="167">
        <v>245</v>
      </c>
      <c r="U361" s="171">
        <v>267</v>
      </c>
      <c r="V361" s="169">
        <v>1077</v>
      </c>
      <c r="W361" s="186">
        <v>1259</v>
      </c>
      <c r="X361" s="167">
        <v>807</v>
      </c>
      <c r="Y361" s="171">
        <v>458</v>
      </c>
      <c r="Z361" s="169">
        <v>2012</v>
      </c>
      <c r="AA361" s="167">
        <v>2195</v>
      </c>
      <c r="AB361" s="149">
        <f t="shared" si="5718"/>
        <v>14149</v>
      </c>
      <c r="AC361" s="150">
        <f t="shared" si="5719"/>
        <v>13982</v>
      </c>
      <c r="AE361" s="221" t="s">
        <v>13</v>
      </c>
      <c r="AF361" s="14">
        <f t="shared" ref="AF361:BG361" si="5993">SUM(AF358:AF360)</f>
        <v>3021</v>
      </c>
      <c r="AG361" s="1">
        <f t="shared" si="5993"/>
        <v>7634</v>
      </c>
      <c r="AH361" s="14">
        <f t="shared" si="5993"/>
        <v>2073</v>
      </c>
      <c r="AI361" s="1">
        <f t="shared" si="5993"/>
        <v>2504</v>
      </c>
      <c r="AJ361" s="14">
        <f t="shared" si="5993"/>
        <v>2777</v>
      </c>
      <c r="AK361" s="1">
        <f t="shared" si="5993"/>
        <v>5750</v>
      </c>
      <c r="AL361" s="14">
        <f t="shared" si="5993"/>
        <v>5263</v>
      </c>
      <c r="AM361" s="1">
        <f t="shared" si="5993"/>
        <v>10352</v>
      </c>
      <c r="AN361" s="14">
        <f t="shared" si="5993"/>
        <v>1683</v>
      </c>
      <c r="AO361" s="1">
        <f t="shared" si="5993"/>
        <v>585</v>
      </c>
      <c r="AP361" s="14">
        <f t="shared" si="5993"/>
        <v>5908</v>
      </c>
      <c r="AQ361" s="1">
        <f t="shared" si="5993"/>
        <v>1939</v>
      </c>
      <c r="AR361" s="14">
        <f t="shared" si="5993"/>
        <v>8212</v>
      </c>
      <c r="AS361" s="1">
        <f t="shared" si="5993"/>
        <v>5044</v>
      </c>
      <c r="AT361" s="14">
        <f t="shared" si="5993"/>
        <v>4173</v>
      </c>
      <c r="AU361" s="1">
        <f t="shared" si="5993"/>
        <v>3389</v>
      </c>
      <c r="AV361" s="14">
        <f t="shared" si="5993"/>
        <v>4159</v>
      </c>
      <c r="AW361" s="1">
        <f t="shared" si="5993"/>
        <v>4826</v>
      </c>
      <c r="AX361" s="14">
        <f t="shared" si="5993"/>
        <v>2929</v>
      </c>
      <c r="AY361" s="1">
        <f t="shared" si="5993"/>
        <v>430</v>
      </c>
      <c r="AZ361" s="14">
        <f t="shared" si="5993"/>
        <v>6481</v>
      </c>
      <c r="BA361" s="1">
        <f t="shared" si="5993"/>
        <v>3312</v>
      </c>
      <c r="BB361" s="14">
        <f t="shared" si="5993"/>
        <v>4736</v>
      </c>
      <c r="BC361" s="1">
        <f t="shared" si="5993"/>
        <v>1501</v>
      </c>
      <c r="BD361" s="14">
        <f t="shared" si="5993"/>
        <v>6013</v>
      </c>
      <c r="BE361" s="1">
        <f t="shared" si="5993"/>
        <v>9142</v>
      </c>
      <c r="BF361" s="153">
        <f t="shared" si="5993"/>
        <v>57428</v>
      </c>
      <c r="BG361" s="154">
        <f t="shared" si="5993"/>
        <v>56408</v>
      </c>
      <c r="BI361" s="131" t="s">
        <v>27</v>
      </c>
      <c r="BJ361" s="123">
        <f>B361/B374</f>
        <v>4.1287278357356141E-2</v>
      </c>
      <c r="BK361" s="124">
        <f t="shared" ref="BK361" si="5994">C361/C374</f>
        <v>4.9486624292798771E-2</v>
      </c>
      <c r="BL361" s="125">
        <f t="shared" ref="BL361" si="5995">D361/D374</f>
        <v>4.3450631503693701E-2</v>
      </c>
      <c r="BM361" s="126">
        <f t="shared" ref="BM361" si="5996">E361/E374</f>
        <v>4.04189294026377E-2</v>
      </c>
      <c r="BN361" s="123">
        <f t="shared" ref="BN361" si="5997">F361/F374</f>
        <v>3.5343792086776106E-2</v>
      </c>
      <c r="BO361" s="124">
        <f t="shared" ref="BO361" si="5998">G361/G374</f>
        <v>3.8644447108660031E-2</v>
      </c>
      <c r="BP361" s="125">
        <f t="shared" ref="BP361" si="5999">H361/H374</f>
        <v>4.7469216857022524E-2</v>
      </c>
      <c r="BQ361" s="126">
        <f t="shared" ref="BQ361" si="6000">I361/I374</f>
        <v>4.5851385774313642E-2</v>
      </c>
      <c r="BR361" s="123">
        <f t="shared" ref="BR361" si="6001">J361/J374</f>
        <v>5.236786811055439E-2</v>
      </c>
      <c r="BS361" s="124">
        <f t="shared" ref="BS361" si="6002">K361/K374</f>
        <v>3.7518684603886396E-2</v>
      </c>
      <c r="BT361" s="125">
        <f t="shared" ref="BT361" si="6003">L361/L374</f>
        <v>4.1671912375676697E-2</v>
      </c>
      <c r="BU361" s="123">
        <f t="shared" ref="BU361" si="6004">M361/M374</f>
        <v>3.7725463629435178E-2</v>
      </c>
      <c r="BV361" s="127">
        <f t="shared" ref="BV361" si="6005">N361/N374</f>
        <v>4.3276007893994925E-2</v>
      </c>
      <c r="BW361" s="128">
        <f t="shared" ref="BW361" si="6006">O361/O374</f>
        <v>3.8736720387367203E-2</v>
      </c>
      <c r="BX361" s="123">
        <f t="shared" ref="BX361" si="6007">P361/P374</f>
        <v>4.9065316815416725E-2</v>
      </c>
      <c r="BY361" s="124">
        <f t="shared" ref="BY361" si="6008">Q361/Q374</f>
        <v>4.0089404603385961E-2</v>
      </c>
      <c r="BZ361" s="125">
        <f t="shared" ref="BZ361" si="6009">R361/R374</f>
        <v>4.4307096582023975E-2</v>
      </c>
      <c r="CA361" s="126">
        <f t="shared" ref="CA361" si="6010">S361/S374</f>
        <v>4.5995089765229397E-2</v>
      </c>
      <c r="CB361" s="123">
        <f t="shared" ref="CB361" si="6011">T361/T374</f>
        <v>3.0209617755856968E-2</v>
      </c>
      <c r="CC361" s="124">
        <f t="shared" ref="CC361" si="6012">U361/U374</f>
        <v>3.5062376887721604E-2</v>
      </c>
      <c r="CD361" s="125">
        <f t="shared" ref="CD361" si="6013">V361/V374</f>
        <v>4.216749539955366E-2</v>
      </c>
      <c r="CE361" s="126">
        <f t="shared" ref="CE361" si="6014">W361/W374</f>
        <v>4.4482917005264459E-2</v>
      </c>
      <c r="CF361" s="123">
        <f t="shared" ref="CF361" si="6015">X361/X374</f>
        <v>3.6600299333303096E-2</v>
      </c>
      <c r="CG361" s="124">
        <f t="shared" ref="CG361" si="6016">Y361/Y374</f>
        <v>3.5443429809626996E-2</v>
      </c>
      <c r="CH361" s="125">
        <f t="shared" ref="CH361" si="6017">Z361/Z374</f>
        <v>4.8664860681114551E-2</v>
      </c>
      <c r="CI361" s="123">
        <f t="shared" ref="CI361" si="6018">AA361/AA374</f>
        <v>4.9413565655883479E-2</v>
      </c>
      <c r="CJ361" s="129">
        <f t="shared" ref="CJ361" si="6019">AB361/AB374</f>
        <v>4.3328076434291311E-2</v>
      </c>
      <c r="CK361" s="130">
        <f t="shared" ref="CK361" si="6020">AC361/AC374</f>
        <v>4.3067388666087586E-2</v>
      </c>
    </row>
    <row r="362" spans="1:89" ht="13.5" thickTop="1" x14ac:dyDescent="0.2">
      <c r="A362" s="139" t="s">
        <v>28</v>
      </c>
      <c r="B362" s="181">
        <v>1043</v>
      </c>
      <c r="C362" s="175">
        <v>1545</v>
      </c>
      <c r="D362" s="176">
        <v>563</v>
      </c>
      <c r="E362" s="177">
        <v>587</v>
      </c>
      <c r="F362" s="174">
        <v>1064</v>
      </c>
      <c r="G362" s="178">
        <v>1329</v>
      </c>
      <c r="H362" s="176">
        <v>2015</v>
      </c>
      <c r="I362" s="177">
        <v>2522</v>
      </c>
      <c r="J362" s="174">
        <v>379</v>
      </c>
      <c r="K362" s="175">
        <v>210</v>
      </c>
      <c r="L362" s="176">
        <v>1606</v>
      </c>
      <c r="M362" s="174">
        <v>806</v>
      </c>
      <c r="N362" s="179">
        <v>2387</v>
      </c>
      <c r="O362" s="182">
        <v>1622</v>
      </c>
      <c r="P362" s="174">
        <v>1211</v>
      </c>
      <c r="Q362" s="175">
        <v>794</v>
      </c>
      <c r="R362" s="176">
        <v>1309</v>
      </c>
      <c r="S362" s="177">
        <v>1405</v>
      </c>
      <c r="T362" s="174">
        <v>434</v>
      </c>
      <c r="U362" s="178">
        <v>184</v>
      </c>
      <c r="V362" s="176">
        <v>1600</v>
      </c>
      <c r="W362" s="183">
        <v>1247</v>
      </c>
      <c r="X362" s="174">
        <v>1081</v>
      </c>
      <c r="Y362" s="178">
        <v>406</v>
      </c>
      <c r="Z362" s="176">
        <v>2138</v>
      </c>
      <c r="AA362" s="174">
        <v>2716</v>
      </c>
      <c r="AB362" s="149">
        <f t="shared" si="5718"/>
        <v>16830</v>
      </c>
      <c r="AC362" s="150">
        <f t="shared" si="5719"/>
        <v>15373</v>
      </c>
      <c r="BI362" s="139" t="s">
        <v>28</v>
      </c>
      <c r="BJ362" s="123">
        <f>B362/B374</f>
        <v>3.8448777970287902E-2</v>
      </c>
      <c r="BK362" s="124">
        <f t="shared" ref="BK362" si="6021">C362/C374</f>
        <v>5.3956834532374098E-2</v>
      </c>
      <c r="BL362" s="125">
        <f t="shared" ref="BL362" si="6022">D362/D374</f>
        <v>4.4721582333783462E-2</v>
      </c>
      <c r="BM362" s="126">
        <f t="shared" ref="BM362" si="6023">E362/E374</f>
        <v>4.5539177657098528E-2</v>
      </c>
      <c r="BN362" s="123">
        <f t="shared" ref="BN362" si="6024">F362/F374</f>
        <v>3.872893386233757E-2</v>
      </c>
      <c r="BO362" s="124">
        <f t="shared" ref="BO362" si="6025">G362/G374</f>
        <v>5.3111137753266993E-2</v>
      </c>
      <c r="BP362" s="125">
        <f t="shared" ref="BP362" si="6026">H362/H374</f>
        <v>4.9921958229071181E-2</v>
      </c>
      <c r="BQ362" s="126">
        <f t="shared" ref="BQ362" si="6027">I362/I374</f>
        <v>5.4908449630968192E-2</v>
      </c>
      <c r="BR362" s="123">
        <f t="shared" ref="BR362" si="6028">J362/J374</f>
        <v>6.1257475351543557E-2</v>
      </c>
      <c r="BS362" s="124">
        <f t="shared" ref="BS362" si="6029">K362/K374</f>
        <v>3.1390134529147982E-2</v>
      </c>
      <c r="BT362" s="125">
        <f t="shared" ref="BT362" si="6030">L362/L374</f>
        <v>6.739686936086281E-2</v>
      </c>
      <c r="BU362" s="123">
        <f t="shared" ref="BU362" si="6031">M362/M374</f>
        <v>3.4126513676009822E-2</v>
      </c>
      <c r="BV362" s="127">
        <f t="shared" ref="BV362" si="6032">N362/N374</f>
        <v>5.6080255615073772E-2</v>
      </c>
      <c r="BW362" s="128">
        <f t="shared" ref="BW362" si="6033">O362/O374</f>
        <v>3.9073980390739803E-2</v>
      </c>
      <c r="BX362" s="123">
        <f t="shared" ref="BX362" si="6034">P362/P374</f>
        <v>5.3772034989565294E-2</v>
      </c>
      <c r="BY362" s="124">
        <f t="shared" ref="BY362" si="6035">Q362/Q374</f>
        <v>3.7759178238539089E-2</v>
      </c>
      <c r="BZ362" s="125">
        <f t="shared" ref="BZ362" si="6036">R362/R374</f>
        <v>4.8737806240226375E-2</v>
      </c>
      <c r="CA362" s="126">
        <f t="shared" ref="CA362" si="6037">S362/S374</f>
        <v>5.3897498849163727E-2</v>
      </c>
      <c r="CB362" s="123">
        <f t="shared" ref="CB362" si="6038">T362/T374</f>
        <v>5.3514180024660914E-2</v>
      </c>
      <c r="CC362" s="124">
        <f t="shared" ref="CC362" si="6039">U362/U374</f>
        <v>2.4162836506894287E-2</v>
      </c>
      <c r="CD362" s="125">
        <f t="shared" ref="CD362" si="6040">V362/V374</f>
        <v>6.2644375709643318E-2</v>
      </c>
      <c r="CE362" s="126">
        <f t="shared" ref="CE362" si="6041">W362/W374</f>
        <v>4.4058933681941845E-2</v>
      </c>
      <c r="CF362" s="123">
        <f t="shared" ref="CF362" si="6042">X362/X374</f>
        <v>4.9027166764932649E-2</v>
      </c>
      <c r="CG362" s="124">
        <f t="shared" ref="CG362" si="6043">Y362/Y374</f>
        <v>3.1419284940411699E-2</v>
      </c>
      <c r="CH362" s="125">
        <f t="shared" ref="CH362" si="6044">Z362/Z374</f>
        <v>5.1712461300309598E-2</v>
      </c>
      <c r="CI362" s="123">
        <f t="shared" ref="CI362" si="6045">AA362/AA374</f>
        <v>6.1142252538213905E-2</v>
      </c>
      <c r="CJ362" s="129">
        <f t="shared" ref="CJ362" si="6046">AB362/AB374</f>
        <v>5.1538025753701519E-2</v>
      </c>
      <c r="CK362" s="130">
        <f t="shared" ref="CK362" si="6047">AC362/AC374</f>
        <v>4.7351950076080999E-2</v>
      </c>
    </row>
    <row r="363" spans="1:89" x14ac:dyDescent="0.2">
      <c r="A363" s="131" t="s">
        <v>29</v>
      </c>
      <c r="B363" s="184">
        <v>1263</v>
      </c>
      <c r="C363" s="168">
        <v>2445</v>
      </c>
      <c r="D363" s="169">
        <v>938</v>
      </c>
      <c r="E363" s="170">
        <v>824</v>
      </c>
      <c r="F363" s="167">
        <v>1248</v>
      </c>
      <c r="G363" s="171">
        <v>2151</v>
      </c>
      <c r="H363" s="169">
        <v>2242</v>
      </c>
      <c r="I363" s="170">
        <v>3795</v>
      </c>
      <c r="J363" s="167">
        <v>673</v>
      </c>
      <c r="K363" s="168">
        <v>231</v>
      </c>
      <c r="L363" s="169">
        <v>2448</v>
      </c>
      <c r="M363" s="167">
        <v>813</v>
      </c>
      <c r="N363" s="172">
        <v>3428</v>
      </c>
      <c r="O363" s="185">
        <v>2140</v>
      </c>
      <c r="P363" s="167">
        <v>1671</v>
      </c>
      <c r="Q363" s="168">
        <v>1094</v>
      </c>
      <c r="R363" s="169">
        <v>1818</v>
      </c>
      <c r="S363" s="170">
        <v>1822</v>
      </c>
      <c r="T363" s="167">
        <v>1079</v>
      </c>
      <c r="U363" s="171">
        <v>209</v>
      </c>
      <c r="V363" s="169">
        <v>2288</v>
      </c>
      <c r="W363" s="186">
        <v>1468</v>
      </c>
      <c r="X363" s="167">
        <v>1890</v>
      </c>
      <c r="Y363" s="171">
        <v>581</v>
      </c>
      <c r="Z363" s="169">
        <v>2499</v>
      </c>
      <c r="AA363" s="167">
        <v>3794</v>
      </c>
      <c r="AB363" s="149">
        <f t="shared" si="5718"/>
        <v>23485</v>
      </c>
      <c r="AC363" s="150">
        <f t="shared" si="5719"/>
        <v>21367</v>
      </c>
      <c r="BI363" s="131" t="s">
        <v>29</v>
      </c>
      <c r="BJ363" s="123">
        <f>B363/B374</f>
        <v>4.6558779076197147E-2</v>
      </c>
      <c r="BK363" s="124">
        <f t="shared" ref="BK363" si="6048">C363/C374</f>
        <v>8.5388000279388143E-2</v>
      </c>
      <c r="BL363" s="125">
        <f t="shared" ref="BL363" si="6049">D363/D374</f>
        <v>7.4509492414012238E-2</v>
      </c>
      <c r="BM363" s="126">
        <f t="shared" ref="BM363" si="6050">E363/E374</f>
        <v>6.3925523661753303E-2</v>
      </c>
      <c r="BN363" s="123">
        <f t="shared" ref="BN363" si="6051">F363/F374</f>
        <v>4.5426418665598954E-2</v>
      </c>
      <c r="BO363" s="124">
        <f t="shared" ref="BO363" si="6052">G363/G374</f>
        <v>8.5960915957319264E-2</v>
      </c>
      <c r="BP363" s="125">
        <f t="shared" ref="BP363" si="6053">H363/H374</f>
        <v>5.554592076902113E-2</v>
      </c>
      <c r="BQ363" s="126">
        <f t="shared" ref="BQ363" si="6054">I363/I374</f>
        <v>8.2623935903855777E-2</v>
      </c>
      <c r="BR363" s="123">
        <f t="shared" ref="BR363" si="6055">J363/J374</f>
        <v>0.10877646678519476</v>
      </c>
      <c r="BS363" s="124">
        <f t="shared" ref="BS363" si="6056">K363/K374</f>
        <v>3.4529147982062781E-2</v>
      </c>
      <c r="BT363" s="125">
        <f t="shared" ref="BT363" si="6057">L363/L374</f>
        <v>0.10273196525242352</v>
      </c>
      <c r="BU363" s="123">
        <f t="shared" ref="BU363" si="6058">M363/M374</f>
        <v>3.442289778982132E-2</v>
      </c>
      <c r="BV363" s="127">
        <f t="shared" ref="BV363" si="6059">N363/N374</f>
        <v>8.0537543463960151E-2</v>
      </c>
      <c r="BW363" s="128">
        <f t="shared" ref="BW363" si="6060">O363/O374</f>
        <v>5.1552600515526008E-2</v>
      </c>
      <c r="BX363" s="123">
        <f t="shared" ref="BX363" si="6061">P363/P374</f>
        <v>7.4197415745304376E-2</v>
      </c>
      <c r="BY363" s="124">
        <f t="shared" ref="BY363" si="6062">Q363/Q374</f>
        <v>5.2025870268213807E-2</v>
      </c>
      <c r="BZ363" s="125">
        <f t="shared" ref="BZ363" si="6063">R363/R374</f>
        <v>6.7689329063966047E-2</v>
      </c>
      <c r="CA363" s="126">
        <f t="shared" ref="CA363" si="6064">S363/S374</f>
        <v>6.9894123062758939E-2</v>
      </c>
      <c r="CB363" s="123">
        <f t="shared" ref="CB363" si="6065">T363/T374</f>
        <v>0.13304562268803946</v>
      </c>
      <c r="CC363" s="124">
        <f t="shared" ref="CC363" si="6066">U363/U374</f>
        <v>2.7445830597504925E-2</v>
      </c>
      <c r="CD363" s="125">
        <f t="shared" ref="CD363" si="6067">V363/V374</f>
        <v>8.9581457264789943E-2</v>
      </c>
      <c r="CE363" s="126">
        <f t="shared" ref="CE363" si="6068">W363/W374</f>
        <v>5.186729321980002E-2</v>
      </c>
      <c r="CF363" s="123">
        <f t="shared" ref="CF363" si="6069">X363/X374</f>
        <v>8.5718173159780489E-2</v>
      </c>
      <c r="CG363" s="124">
        <f t="shared" ref="CG363" si="6070">Y363/Y374</f>
        <v>4.4962080173347782E-2</v>
      </c>
      <c r="CH363" s="125">
        <f t="shared" ref="CH363" si="6071">Z363/Z374</f>
        <v>6.0444078947368418E-2</v>
      </c>
      <c r="CI363" s="123">
        <f t="shared" ref="CI363" si="6072">AA363/AA374</f>
        <v>8.5410053803381278E-2</v>
      </c>
      <c r="CJ363" s="129">
        <f t="shared" ref="CJ363" si="6073">AB363/AB374</f>
        <v>7.19174411661129E-2</v>
      </c>
      <c r="CK363" s="130">
        <f t="shared" ref="CK363" si="6074">AC363/AC374</f>
        <v>6.5814682708360286E-2</v>
      </c>
    </row>
    <row r="364" spans="1:89" x14ac:dyDescent="0.2">
      <c r="A364" s="139" t="s">
        <v>30</v>
      </c>
      <c r="B364" s="181">
        <v>1440</v>
      </c>
      <c r="C364" s="175">
        <v>3783</v>
      </c>
      <c r="D364" s="176">
        <v>1147</v>
      </c>
      <c r="E364" s="177">
        <v>1180</v>
      </c>
      <c r="F364" s="174">
        <v>1561</v>
      </c>
      <c r="G364" s="178">
        <v>2842</v>
      </c>
      <c r="H364" s="176">
        <v>2591</v>
      </c>
      <c r="I364" s="177">
        <v>5016</v>
      </c>
      <c r="J364" s="174">
        <v>1023</v>
      </c>
      <c r="K364" s="175">
        <v>290</v>
      </c>
      <c r="L364" s="176">
        <v>3085</v>
      </c>
      <c r="M364" s="174">
        <v>922</v>
      </c>
      <c r="N364" s="179">
        <v>4138</v>
      </c>
      <c r="O364" s="182">
        <v>2443</v>
      </c>
      <c r="P364" s="174">
        <v>2076</v>
      </c>
      <c r="Q364" s="175">
        <v>1560</v>
      </c>
      <c r="R364" s="176">
        <v>2076</v>
      </c>
      <c r="S364" s="177">
        <v>2292</v>
      </c>
      <c r="T364" s="174">
        <v>1601</v>
      </c>
      <c r="U364" s="178">
        <v>203</v>
      </c>
      <c r="V364" s="176">
        <v>3042</v>
      </c>
      <c r="W364" s="183">
        <v>1611</v>
      </c>
      <c r="X364" s="174">
        <v>2621</v>
      </c>
      <c r="Y364" s="178">
        <v>692</v>
      </c>
      <c r="Z364" s="176">
        <v>3031</v>
      </c>
      <c r="AA364" s="174">
        <v>4846</v>
      </c>
      <c r="AB364" s="149">
        <f t="shared" si="5718"/>
        <v>29432</v>
      </c>
      <c r="AC364" s="150">
        <f t="shared" si="5719"/>
        <v>27680</v>
      </c>
      <c r="BI364" s="139" t="s">
        <v>30</v>
      </c>
      <c r="BJ364" s="123">
        <f>B364/B374</f>
        <v>5.3083643602315038E-2</v>
      </c>
      <c r="BK364" s="124">
        <f t="shared" ref="BK364" si="6075">C364/C374</f>
        <v>0.13211566668994901</v>
      </c>
      <c r="BL364" s="125">
        <f t="shared" ref="BL364" si="6076">D364/D374</f>
        <v>9.1111287632059737E-2</v>
      </c>
      <c r="BM364" s="126">
        <f t="shared" ref="BM364" si="6077">E364/E374</f>
        <v>9.154383242823895E-2</v>
      </c>
      <c r="BN364" s="123">
        <f t="shared" ref="BN364" si="6078">F364/F374</f>
        <v>5.6819422705929455E-2</v>
      </c>
      <c r="BO364" s="124">
        <f t="shared" ref="BO364" si="6079">G364/G374</f>
        <v>0.11357551053031212</v>
      </c>
      <c r="BP364" s="125">
        <f t="shared" ref="BP364" si="6080">H364/H374</f>
        <v>6.4192453484627016E-2</v>
      </c>
      <c r="BQ364" s="126">
        <f t="shared" ref="BQ364" si="6081">I364/I374</f>
        <v>0.10920728919466156</v>
      </c>
      <c r="BR364" s="123">
        <f t="shared" ref="BR364" si="6082">J364/J374</f>
        <v>0.16534669468239857</v>
      </c>
      <c r="BS364" s="124">
        <f t="shared" ref="BS364" si="6083">K364/K374</f>
        <v>4.3348281016442454E-2</v>
      </c>
      <c r="BT364" s="125">
        <f t="shared" ref="BT364" si="6084">L364/L374</f>
        <v>0.12946409836753536</v>
      </c>
      <c r="BU364" s="123">
        <f t="shared" ref="BU364" si="6085">M364/M374</f>
        <v>3.903802184774325E-2</v>
      </c>
      <c r="BV364" s="127">
        <f t="shared" ref="BV364" si="6086">N364/N374</f>
        <v>9.721830655013626E-2</v>
      </c>
      <c r="BW364" s="128">
        <f t="shared" ref="BW364" si="6087">O364/O374</f>
        <v>5.8851870588518707E-2</v>
      </c>
      <c r="BX364" s="123">
        <f t="shared" ref="BX364" si="6088">P364/P374</f>
        <v>9.2180631410683361E-2</v>
      </c>
      <c r="BY364" s="124">
        <f t="shared" ref="BY364" si="6089">Q364/Q374</f>
        <v>7.4186798554308542E-2</v>
      </c>
      <c r="BZ364" s="125">
        <f t="shared" ref="BZ364" si="6090">R364/R374</f>
        <v>7.7295405465783007E-2</v>
      </c>
      <c r="CA364" s="126">
        <f t="shared" ref="CA364" si="6091">S364/S374</f>
        <v>8.7923891361055703E-2</v>
      </c>
      <c r="CB364" s="123">
        <f t="shared" ref="CB364" si="6092">T364/T374</f>
        <v>0.19741060419235512</v>
      </c>
      <c r="CC364" s="124">
        <f t="shared" ref="CC364" si="6093">U364/U374</f>
        <v>2.6657912015758373E-2</v>
      </c>
      <c r="CD364" s="125">
        <f t="shared" ref="CD364" si="6094">V364/V374</f>
        <v>0.11910261931795936</v>
      </c>
      <c r="CE364" s="126">
        <f t="shared" ref="CE364" si="6095">W364/W374</f>
        <v>5.6919761156061198E-2</v>
      </c>
      <c r="CF364" s="123">
        <f t="shared" ref="CF364" si="6096">X364/X374</f>
        <v>0.11887160415438341</v>
      </c>
      <c r="CG364" s="124">
        <f t="shared" ref="CG364" si="6097">Y364/Y374</f>
        <v>5.3552081721095803E-2</v>
      </c>
      <c r="CH364" s="125">
        <f t="shared" ref="CH364" si="6098">Z364/Z374</f>
        <v>7.3311726006191957E-2</v>
      </c>
      <c r="CI364" s="123">
        <f t="shared" ref="CI364" si="6099">AA364/AA374</f>
        <v>0.10909254631818284</v>
      </c>
      <c r="CJ364" s="129">
        <f t="shared" ref="CJ364" si="6100">AB364/AB374</f>
        <v>9.0128768507602083E-2</v>
      </c>
      <c r="CK364" s="130">
        <f t="shared" ref="CK364" si="6101">AC364/AC374</f>
        <v>8.5259999876791906E-2</v>
      </c>
    </row>
    <row r="365" spans="1:89" x14ac:dyDescent="0.2">
      <c r="A365" s="131" t="s">
        <v>31</v>
      </c>
      <c r="B365" s="184">
        <v>1581</v>
      </c>
      <c r="C365" s="168">
        <v>3851</v>
      </c>
      <c r="D365" s="169">
        <v>926</v>
      </c>
      <c r="E365" s="170">
        <v>1324</v>
      </c>
      <c r="F365" s="167">
        <v>1216</v>
      </c>
      <c r="G365" s="171">
        <v>2908</v>
      </c>
      <c r="H365" s="169">
        <v>2672</v>
      </c>
      <c r="I365" s="170">
        <v>5336</v>
      </c>
      <c r="J365" s="167">
        <v>660</v>
      </c>
      <c r="K365" s="168">
        <v>295</v>
      </c>
      <c r="L365" s="169">
        <v>2823</v>
      </c>
      <c r="M365" s="167">
        <v>1017</v>
      </c>
      <c r="N365" s="172">
        <v>4074</v>
      </c>
      <c r="O365" s="185">
        <v>2601</v>
      </c>
      <c r="P365" s="167">
        <v>2097</v>
      </c>
      <c r="Q365" s="168">
        <v>1829</v>
      </c>
      <c r="R365" s="169">
        <v>2083</v>
      </c>
      <c r="S365" s="170">
        <v>2534</v>
      </c>
      <c r="T365" s="167">
        <v>1328</v>
      </c>
      <c r="U365" s="171">
        <v>227</v>
      </c>
      <c r="V365" s="169">
        <v>3439</v>
      </c>
      <c r="W365" s="186">
        <v>1701</v>
      </c>
      <c r="X365" s="167">
        <v>2115</v>
      </c>
      <c r="Y365" s="171">
        <v>809</v>
      </c>
      <c r="Z365" s="169">
        <v>2982</v>
      </c>
      <c r="AA365" s="167">
        <v>4296</v>
      </c>
      <c r="AB365" s="149">
        <f t="shared" si="5718"/>
        <v>27996</v>
      </c>
      <c r="AC365" s="150">
        <f t="shared" si="5719"/>
        <v>28728</v>
      </c>
      <c r="BI365" s="131" t="s">
        <v>31</v>
      </c>
      <c r="BJ365" s="123">
        <f>B365/B374</f>
        <v>5.8281417038375048E-2</v>
      </c>
      <c r="BK365" s="124">
        <f t="shared" ref="BK365" si="6102">C365/C374</f>
        <v>0.13449046587972341</v>
      </c>
      <c r="BL365" s="125">
        <f t="shared" ref="BL365" si="6103">D365/D374</f>
        <v>7.3556279291444912E-2</v>
      </c>
      <c r="BM365" s="126">
        <f t="shared" ref="BM365" si="6104">E365/E374</f>
        <v>0.10271528316524438</v>
      </c>
      <c r="BN365" s="123">
        <f t="shared" ref="BN365" si="6105">F365/F374</f>
        <v>4.4261638699814365E-2</v>
      </c>
      <c r="BO365" s="124">
        <f t="shared" ref="BO365" si="6106">G365/G374</f>
        <v>0.11621308396275426</v>
      </c>
      <c r="BP365" s="125">
        <f t="shared" ref="BP365" si="6107">H365/H374</f>
        <v>6.6199241879939544E-2</v>
      </c>
      <c r="BQ365" s="126">
        <f t="shared" ref="BQ365" si="6108">I365/I374</f>
        <v>0.11617426139208813</v>
      </c>
      <c r="BR365" s="123">
        <f t="shared" ref="BR365" si="6109">J365/J374</f>
        <v>0.10667528689187004</v>
      </c>
      <c r="BS365" s="124">
        <f t="shared" ref="BS365" si="6110">K365/K374</f>
        <v>4.4095665171898356E-2</v>
      </c>
      <c r="BT365" s="125">
        <f t="shared" ref="BT365" si="6111">L365/L374</f>
        <v>0.1184690922825129</v>
      </c>
      <c r="BU365" s="123">
        <f t="shared" ref="BU365" si="6112">M365/M374</f>
        <v>4.3060377678042168E-2</v>
      </c>
      <c r="BV365" s="127">
        <f t="shared" ref="BV365" si="6113">N365/N374</f>
        <v>9.5714688469128839E-2</v>
      </c>
      <c r="BW365" s="128">
        <f t="shared" ref="BW365" si="6114">O365/O374</f>
        <v>6.2658090626580912E-2</v>
      </c>
      <c r="BX365" s="123">
        <f t="shared" ref="BX365" si="6115">P365/P374</f>
        <v>9.3113094445184494E-2</v>
      </c>
      <c r="BY365" s="124">
        <f t="shared" ref="BY365" si="6116">Q365/Q374</f>
        <v>8.697926574091687E-2</v>
      </c>
      <c r="BZ365" s="125">
        <f t="shared" ref="BZ365" si="6117">R365/R374</f>
        <v>7.7556035445677268E-2</v>
      </c>
      <c r="CA365" s="126">
        <f t="shared" ref="CA365" si="6118">S365/S374</f>
        <v>9.7207303974221268E-2</v>
      </c>
      <c r="CB365" s="123">
        <f t="shared" ref="CB365" si="6119">T365/T374</f>
        <v>0.16374845869297164</v>
      </c>
      <c r="CC365" s="124">
        <f t="shared" ref="CC365" si="6120">U365/U374</f>
        <v>2.9809586342744582E-2</v>
      </c>
      <c r="CD365" s="125">
        <f t="shared" ref="CD365" si="6121">V365/V374</f>
        <v>0.1346462550409146</v>
      </c>
      <c r="CE365" s="126">
        <f t="shared" ref="CE365" si="6122">W365/W374</f>
        <v>6.0099636080980817E-2</v>
      </c>
      <c r="CF365" s="123">
        <f t="shared" ref="CF365" si="6123">X365/X374</f>
        <v>9.5922717583563882E-2</v>
      </c>
      <c r="CG365" s="124">
        <f t="shared" ref="CG365" si="6124">Y365/Y374</f>
        <v>6.2606407676830206E-2</v>
      </c>
      <c r="CH365" s="125">
        <f t="shared" ref="CH365" si="6125">Z365/Z374</f>
        <v>7.2126547987616099E-2</v>
      </c>
      <c r="CI365" s="123">
        <f t="shared" ref="CI365" si="6126">AA365/AA374</f>
        <v>9.6711015060444383E-2</v>
      </c>
      <c r="CJ365" s="129">
        <f t="shared" ref="CJ365" si="6127">AB365/AB374</f>
        <v>8.5731346940025419E-2</v>
      </c>
      <c r="CK365" s="130">
        <f t="shared" ref="CK365" si="6128">AC365/AC374</f>
        <v>8.8488051895248485E-2</v>
      </c>
    </row>
    <row r="366" spans="1:89" x14ac:dyDescent="0.2">
      <c r="A366" s="139" t="s">
        <v>32</v>
      </c>
      <c r="B366" s="181">
        <v>1926</v>
      </c>
      <c r="C366" s="175">
        <v>2938</v>
      </c>
      <c r="D366" s="176">
        <v>659</v>
      </c>
      <c r="E366" s="177">
        <v>1191</v>
      </c>
      <c r="F366" s="174">
        <v>1210</v>
      </c>
      <c r="G366" s="178">
        <v>2511</v>
      </c>
      <c r="H366" s="176">
        <v>2462</v>
      </c>
      <c r="I366" s="177">
        <v>4407</v>
      </c>
      <c r="J366" s="174">
        <v>429</v>
      </c>
      <c r="K366" s="175">
        <v>232</v>
      </c>
      <c r="L366" s="176">
        <v>2253</v>
      </c>
      <c r="M366" s="174">
        <v>1029</v>
      </c>
      <c r="N366" s="179">
        <v>3525</v>
      </c>
      <c r="O366" s="182">
        <v>2554</v>
      </c>
      <c r="P366" s="174">
        <v>1379</v>
      </c>
      <c r="Q366" s="175">
        <v>1631</v>
      </c>
      <c r="R366" s="176">
        <v>1602</v>
      </c>
      <c r="S366" s="177">
        <v>2268</v>
      </c>
      <c r="T366" s="174">
        <v>677</v>
      </c>
      <c r="U366" s="178">
        <v>360</v>
      </c>
      <c r="V366" s="176">
        <v>2624</v>
      </c>
      <c r="W366" s="183">
        <v>1804</v>
      </c>
      <c r="X366" s="174">
        <v>1550</v>
      </c>
      <c r="Y366" s="178">
        <v>754</v>
      </c>
      <c r="Z366" s="176">
        <v>2667</v>
      </c>
      <c r="AA366" s="174">
        <v>3906</v>
      </c>
      <c r="AB366" s="149">
        <f t="shared" si="5718"/>
        <v>22963</v>
      </c>
      <c r="AC366" s="150">
        <f t="shared" si="5719"/>
        <v>25585</v>
      </c>
      <c r="BI366" s="139" t="s">
        <v>32</v>
      </c>
      <c r="BJ366" s="123">
        <f>B366/B374</f>
        <v>7.0999373318096359E-2</v>
      </c>
      <c r="BK366" s="124">
        <f t="shared" ref="BK366" si="6129">C366/C374</f>
        <v>0.1026052944052525</v>
      </c>
      <c r="BL366" s="125">
        <f t="shared" ref="BL366" si="6130">D366/D374</f>
        <v>5.2347287314322026E-2</v>
      </c>
      <c r="BM366" s="126">
        <f t="shared" ref="BM366" si="6131">E366/E374</f>
        <v>9.2397207137315751E-2</v>
      </c>
      <c r="BN366" s="123">
        <f t="shared" ref="BN366" si="6132">F366/F374</f>
        <v>4.4043242456229752E-2</v>
      </c>
      <c r="BO366" s="124">
        <f t="shared" ref="BO366" si="6133">G366/G374</f>
        <v>0.10034768013427646</v>
      </c>
      <c r="BP366" s="125">
        <f t="shared" ref="BP366" si="6134">H366/H374</f>
        <v>6.0996457151351484E-2</v>
      </c>
      <c r="BQ366" s="126">
        <f t="shared" ref="BQ366" si="6135">I366/I374</f>
        <v>9.594827023143411E-2</v>
      </c>
      <c r="BR366" s="123">
        <f t="shared" ref="BR366" si="6136">J366/J374</f>
        <v>6.9338936479715535E-2</v>
      </c>
      <c r="BS366" s="124">
        <f t="shared" ref="BS366" si="6137">K366/K374</f>
        <v>3.4678624813153959E-2</v>
      </c>
      <c r="BT366" s="125">
        <f t="shared" ref="BT366" si="6138">L366/L374</f>
        <v>9.4548659196777032E-2</v>
      </c>
      <c r="BU366" s="123">
        <f t="shared" ref="BU366" si="6139">M366/M374</f>
        <v>4.3568464730290454E-2</v>
      </c>
      <c r="BV366" s="127">
        <f t="shared" ref="BV366" si="6140">N366/N374</f>
        <v>8.2816464617987029E-2</v>
      </c>
      <c r="BW366" s="128">
        <f t="shared" ref="BW366" si="6141">O366/O374</f>
        <v>6.152586061525861E-2</v>
      </c>
      <c r="BX366" s="123">
        <f t="shared" ref="BX366" si="6142">P366/P374</f>
        <v>6.1231739265574354E-2</v>
      </c>
      <c r="BY366" s="124">
        <f t="shared" ref="BY366" si="6143">Q366/Q374</f>
        <v>7.7563249001331561E-2</v>
      </c>
      <c r="BZ366" s="125">
        <f t="shared" ref="BZ366" si="6144">R366/R374</f>
        <v>5.9647032541514634E-2</v>
      </c>
      <c r="CA366" s="126">
        <f t="shared" ref="CA366" si="6145">S366/S374</f>
        <v>8.7003222341568209E-2</v>
      </c>
      <c r="CB366" s="123">
        <f t="shared" ref="CB366" si="6146">T366/T374</f>
        <v>8.3477188655980278E-2</v>
      </c>
      <c r="CC366" s="124">
        <f t="shared" ref="CC366" si="6147">U366/U374</f>
        <v>4.7275114904793171E-2</v>
      </c>
      <c r="CD366" s="125">
        <f t="shared" ref="CD366" si="6148">V366/V374</f>
        <v>0.10273677616381505</v>
      </c>
      <c r="CE366" s="126">
        <f t="shared" ref="CE366" si="6149">W366/W374</f>
        <v>6.3738826272833268E-2</v>
      </c>
      <c r="CF366" s="123">
        <f t="shared" ref="CF366" si="6150">X366/X374</f>
        <v>7.0297972697174471E-2</v>
      </c>
      <c r="CG366" s="124">
        <f t="shared" ref="CG366" si="6151">Y366/Y374</f>
        <v>5.8350100603621731E-2</v>
      </c>
      <c r="CH366" s="125">
        <f t="shared" ref="CH366" si="6152">Z366/Z374</f>
        <v>6.4507546439628485E-2</v>
      </c>
      <c r="CI366" s="123">
        <f t="shared" ref="CI366" si="6153">AA366/AA374</f>
        <v>8.7931383804957117E-2</v>
      </c>
      <c r="CJ366" s="129">
        <f t="shared" ref="CJ366" si="6154">AB366/AB374</f>
        <v>7.0318935554500778E-2</v>
      </c>
      <c r="CK366" s="130">
        <f t="shared" ref="CK366" si="6155">AC366/AC374</f>
        <v>7.880697604218645E-2</v>
      </c>
    </row>
    <row r="367" spans="1:89" x14ac:dyDescent="0.2">
      <c r="A367" s="131" t="s">
        <v>33</v>
      </c>
      <c r="B367" s="184">
        <v>1519</v>
      </c>
      <c r="C367" s="168">
        <v>1790</v>
      </c>
      <c r="D367" s="169">
        <v>503</v>
      </c>
      <c r="E367" s="170">
        <v>775</v>
      </c>
      <c r="F367" s="167">
        <v>1006</v>
      </c>
      <c r="G367" s="171">
        <v>1916</v>
      </c>
      <c r="H367" s="169">
        <v>2239</v>
      </c>
      <c r="I367" s="170">
        <v>3171</v>
      </c>
      <c r="J367" s="167">
        <v>330</v>
      </c>
      <c r="K367" s="168">
        <v>114</v>
      </c>
      <c r="L367" s="169">
        <v>1410</v>
      </c>
      <c r="M367" s="167">
        <v>950</v>
      </c>
      <c r="N367" s="172">
        <v>2215</v>
      </c>
      <c r="O367" s="185">
        <v>2040</v>
      </c>
      <c r="P367" s="167">
        <v>990</v>
      </c>
      <c r="Q367" s="168">
        <v>1400</v>
      </c>
      <c r="R367" s="169">
        <v>1227</v>
      </c>
      <c r="S367" s="170">
        <v>1470</v>
      </c>
      <c r="T367" s="167">
        <v>364</v>
      </c>
      <c r="U367" s="171">
        <v>234</v>
      </c>
      <c r="V367" s="169">
        <v>1814</v>
      </c>
      <c r="W367" s="186">
        <v>1337</v>
      </c>
      <c r="X367" s="167">
        <v>938</v>
      </c>
      <c r="Y367" s="171">
        <v>575</v>
      </c>
      <c r="Z367" s="169">
        <v>2099</v>
      </c>
      <c r="AA367" s="167">
        <v>2453</v>
      </c>
      <c r="AB367" s="149">
        <f t="shared" si="5718"/>
        <v>16654</v>
      </c>
      <c r="AC367" s="150">
        <f t="shared" si="5719"/>
        <v>18225</v>
      </c>
      <c r="BI367" s="131" t="s">
        <v>33</v>
      </c>
      <c r="BJ367" s="123">
        <f>B367/B374</f>
        <v>5.5995871272164266E-2</v>
      </c>
      <c r="BK367" s="124">
        <f t="shared" ref="BK367" si="6156">C367/C374</f>
        <v>6.2513096319061254E-2</v>
      </c>
      <c r="BL367" s="125">
        <f t="shared" ref="BL367" si="6157">D367/D374</f>
        <v>3.9955516720946861E-2</v>
      </c>
      <c r="BM367" s="126">
        <f t="shared" ref="BM367" si="6158">E367/E374</f>
        <v>6.0124127230411169E-2</v>
      </c>
      <c r="BN367" s="123">
        <f t="shared" ref="BN367" si="6159">F367/F374</f>
        <v>3.6617770174352998E-2</v>
      </c>
      <c r="BO367" s="124">
        <f t="shared" ref="BO367" si="6160">G367/G374</f>
        <v>7.6569556008472206E-2</v>
      </c>
      <c r="BP367" s="125">
        <f t="shared" ref="BP367" si="6161">H367/H374</f>
        <v>5.5471595272898445E-2</v>
      </c>
      <c r="BQ367" s="126">
        <f t="shared" ref="BQ367" si="6162">I367/I374</f>
        <v>6.903834011887397E-2</v>
      </c>
      <c r="BR367" s="123">
        <f t="shared" ref="BR367" si="6163">J367/J374</f>
        <v>5.3337643445935022E-2</v>
      </c>
      <c r="BS367" s="124">
        <f t="shared" ref="BS367" si="6164">K367/K374</f>
        <v>1.7040358744394617E-2</v>
      </c>
      <c r="BT367" s="125">
        <f t="shared" ref="BT367" si="6165">L367/L374</f>
        <v>5.9171597633136092E-2</v>
      </c>
      <c r="BU367" s="123">
        <f t="shared" ref="BU367" si="6166">M367/M374</f>
        <v>4.0223558302989244E-2</v>
      </c>
      <c r="BV367" s="127">
        <f t="shared" ref="BV367" si="6167">N367/N374</f>
        <v>5.2039282022366316E-2</v>
      </c>
      <c r="BW367" s="128">
        <f t="shared" ref="BW367" si="6168">O367/O374</f>
        <v>4.9143600491436006E-2</v>
      </c>
      <c r="BX367" s="123">
        <f t="shared" ref="BX367" si="6169">P367/P374</f>
        <v>4.3958971626481949E-2</v>
      </c>
      <c r="BY367" s="124">
        <f t="shared" ref="BY367" si="6170">Q367/Q374</f>
        <v>6.6577896138482029E-2</v>
      </c>
      <c r="BZ367" s="125">
        <f t="shared" ref="BZ367" si="6171">R367/R374</f>
        <v>4.5684712190036489E-2</v>
      </c>
      <c r="CA367" s="126">
        <f t="shared" ref="CA367" si="6172">S367/S374</f>
        <v>5.6390977443609019E-2</v>
      </c>
      <c r="CB367" s="123">
        <f t="shared" ref="CB367" si="6173">T367/T374</f>
        <v>4.4882860665844633E-2</v>
      </c>
      <c r="CC367" s="124">
        <f t="shared" ref="CC367" si="6174">U367/U374</f>
        <v>3.0728824688115563E-2</v>
      </c>
      <c r="CD367" s="125">
        <f t="shared" ref="CD367" si="6175">V367/V374</f>
        <v>7.1023060960808113E-2</v>
      </c>
      <c r="CE367" s="126">
        <f t="shared" ref="CE367" si="6176">W367/W374</f>
        <v>4.7238808606861464E-2</v>
      </c>
      <c r="CF367" s="123">
        <f t="shared" ref="CF367" si="6177">X367/X374</f>
        <v>4.2541611864483651E-2</v>
      </c>
      <c r="CG367" s="124">
        <f t="shared" ref="CG367" si="6178">Y367/Y374</f>
        <v>4.4497755765361399E-2</v>
      </c>
      <c r="CH367" s="125">
        <f t="shared" ref="CH367" si="6179">Z367/Z374</f>
        <v>5.0769156346749229E-2</v>
      </c>
      <c r="CI367" s="123">
        <f t="shared" ref="CI367" si="6180">AA367/AA374</f>
        <v>5.5221629409513522E-2</v>
      </c>
      <c r="CJ367" s="129">
        <f t="shared" ref="CJ367" si="6181">AB367/AB374</f>
        <v>5.0999066007257586E-2</v>
      </c>
      <c r="CK367" s="130">
        <f t="shared" ref="CK367" si="6182">AC367/AC374</f>
        <v>5.6136687057605945E-2</v>
      </c>
    </row>
    <row r="368" spans="1:89" x14ac:dyDescent="0.2">
      <c r="A368" s="139" t="s">
        <v>34</v>
      </c>
      <c r="B368" s="181">
        <v>505</v>
      </c>
      <c r="C368" s="175">
        <v>1081</v>
      </c>
      <c r="D368" s="176">
        <v>221</v>
      </c>
      <c r="E368" s="177">
        <v>532</v>
      </c>
      <c r="F368" s="174">
        <v>449</v>
      </c>
      <c r="G368" s="178">
        <v>1210</v>
      </c>
      <c r="H368" s="176">
        <v>1029</v>
      </c>
      <c r="I368" s="177">
        <v>1953</v>
      </c>
      <c r="J368" s="174">
        <v>267</v>
      </c>
      <c r="K368" s="175">
        <v>78</v>
      </c>
      <c r="L368" s="176">
        <v>1027</v>
      </c>
      <c r="M368" s="174">
        <v>608</v>
      </c>
      <c r="N368" s="179">
        <v>1930</v>
      </c>
      <c r="O368" s="182">
        <v>1606</v>
      </c>
      <c r="P368" s="174">
        <v>629</v>
      </c>
      <c r="Q368" s="175">
        <v>1085</v>
      </c>
      <c r="R368" s="176">
        <v>828</v>
      </c>
      <c r="S368" s="177">
        <v>1225</v>
      </c>
      <c r="T368" s="174">
        <v>190</v>
      </c>
      <c r="U368" s="178">
        <v>247</v>
      </c>
      <c r="V368" s="176">
        <v>1522</v>
      </c>
      <c r="W368" s="183">
        <v>971</v>
      </c>
      <c r="X368" s="174">
        <v>635</v>
      </c>
      <c r="Y368" s="178">
        <v>520</v>
      </c>
      <c r="Z368" s="176">
        <v>1338</v>
      </c>
      <c r="AA368" s="174">
        <v>1785</v>
      </c>
      <c r="AB368" s="149">
        <f t="shared" si="5718"/>
        <v>10570</v>
      </c>
      <c r="AC368" s="150">
        <f t="shared" si="5719"/>
        <v>12901</v>
      </c>
      <c r="BI368" s="139" t="s">
        <v>34</v>
      </c>
      <c r="BJ368" s="123">
        <f>B368/B374</f>
        <v>1.8616138902200759E-2</v>
      </c>
      <c r="BK368" s="124">
        <f t="shared" ref="BK368" si="6183">C368/C374</f>
        <v>3.7752322413913526E-2</v>
      </c>
      <c r="BL368" s="125">
        <f t="shared" ref="BL368" si="6184">D368/D374</f>
        <v>1.7555008340614821E-2</v>
      </c>
      <c r="BM368" s="126">
        <f t="shared" ref="BM368" si="6185">E368/E374</f>
        <v>4.1272304111714508E-2</v>
      </c>
      <c r="BN368" s="123">
        <f t="shared" ref="BN368" si="6186">F368/F374</f>
        <v>1.6343318894915009E-2</v>
      </c>
      <c r="BO368" s="124">
        <f t="shared" ref="BO368" si="6187">G368/G374</f>
        <v>4.8355512928106144E-2</v>
      </c>
      <c r="BP368" s="125">
        <f t="shared" ref="BP368" si="6188">H368/H374</f>
        <v>2.549364517008151E-2</v>
      </c>
      <c r="BQ368" s="126">
        <f t="shared" ref="BQ368" si="6189">I368/I374</f>
        <v>4.2520302192419063E-2</v>
      </c>
      <c r="BR368" s="123">
        <f t="shared" ref="BR368" si="6190">J368/J374</f>
        <v>4.3155002424438337E-2</v>
      </c>
      <c r="BS368" s="124">
        <f t="shared" ref="BS368" si="6191">K368/K374</f>
        <v>1.1659192825112108E-2</v>
      </c>
      <c r="BT368" s="125">
        <f t="shared" ref="BT368" si="6192">L368/L374</f>
        <v>4.3098745226404798E-2</v>
      </c>
      <c r="BU368" s="123">
        <f t="shared" ref="BU368" si="6193">M368/M374</f>
        <v>2.5743077313913117E-2</v>
      </c>
      <c r="BV368" s="127">
        <f t="shared" ref="BV368" si="6194">N368/N374</f>
        <v>4.5343482755380131E-2</v>
      </c>
      <c r="BW368" s="128">
        <f t="shared" ref="BW368" si="6195">O368/O374</f>
        <v>3.8688540386885406E-2</v>
      </c>
      <c r="BX368" s="123">
        <f t="shared" ref="BX368" si="6196">P368/P374</f>
        <v>2.7929488033391056E-2</v>
      </c>
      <c r="BY368" s="124">
        <f t="shared" ref="BY368" si="6197">Q368/Q374</f>
        <v>5.159786950732357E-2</v>
      </c>
      <c r="BZ368" s="125">
        <f t="shared" ref="BZ368" si="6198">R368/R374</f>
        <v>3.0828803336063741E-2</v>
      </c>
      <c r="CA368" s="126">
        <f t="shared" ref="CA368" si="6199">S368/S374</f>
        <v>4.6992481203007516E-2</v>
      </c>
      <c r="CB368" s="123">
        <f t="shared" ref="CB368" si="6200">T368/T374</f>
        <v>2.3427866831072751E-2</v>
      </c>
      <c r="CC368" s="124">
        <f t="shared" ref="CC368" si="6201">U368/U374</f>
        <v>3.2435981615233089E-2</v>
      </c>
      <c r="CD368" s="125">
        <f t="shared" ref="CD368" si="6202">V368/V374</f>
        <v>5.9590462393798206E-2</v>
      </c>
      <c r="CE368" s="126">
        <f t="shared" ref="CE368" si="6203">W368/W374</f>
        <v>3.4307317245521676E-2</v>
      </c>
      <c r="CF368" s="123">
        <f t="shared" ref="CF368" si="6204">X368/X374</f>
        <v>2.879949204045535E-2</v>
      </c>
      <c r="CG368" s="124">
        <f t="shared" ref="CG368" si="6205">Y368/Y374</f>
        <v>4.0241448692152917E-2</v>
      </c>
      <c r="CH368" s="125">
        <f t="shared" ref="CH368" si="6206">Z368/Z374</f>
        <v>3.2362616099071206E-2</v>
      </c>
      <c r="CI368" s="123">
        <f t="shared" ref="CI368" si="6207">AA368/AA374</f>
        <v>4.0183696900114814E-2</v>
      </c>
      <c r="CJ368" s="129">
        <f t="shared" ref="CJ368" si="6208">AB368/AB374</f>
        <v>3.236820749950238E-2</v>
      </c>
      <c r="CK368" s="130">
        <f t="shared" ref="CK368" si="6209">AC368/AC374</f>
        <v>3.9737689971477329E-2</v>
      </c>
    </row>
    <row r="369" spans="1:89" x14ac:dyDescent="0.2">
      <c r="A369" s="131" t="s">
        <v>35</v>
      </c>
      <c r="B369" s="184">
        <v>0</v>
      </c>
      <c r="C369" s="168">
        <v>527</v>
      </c>
      <c r="D369" s="169">
        <v>7</v>
      </c>
      <c r="E369" s="170">
        <v>402</v>
      </c>
      <c r="F369" s="167">
        <v>20</v>
      </c>
      <c r="G369" s="171">
        <v>963</v>
      </c>
      <c r="H369" s="169">
        <v>146</v>
      </c>
      <c r="I369" s="170">
        <v>1073</v>
      </c>
      <c r="J369" s="167">
        <v>47</v>
      </c>
      <c r="K369" s="168">
        <v>44</v>
      </c>
      <c r="L369" s="169">
        <v>641</v>
      </c>
      <c r="M369" s="167">
        <v>134</v>
      </c>
      <c r="N369" s="172">
        <v>489</v>
      </c>
      <c r="O369" s="185">
        <v>314</v>
      </c>
      <c r="P369" s="167">
        <v>105</v>
      </c>
      <c r="Q369" s="168">
        <v>201</v>
      </c>
      <c r="R369" s="169">
        <v>162</v>
      </c>
      <c r="S369" s="170">
        <v>158</v>
      </c>
      <c r="T369" s="167">
        <v>29</v>
      </c>
      <c r="U369" s="171">
        <v>19</v>
      </c>
      <c r="V369" s="169">
        <v>374</v>
      </c>
      <c r="W369" s="186">
        <v>23</v>
      </c>
      <c r="X369" s="167">
        <v>76</v>
      </c>
      <c r="Y369" s="171">
        <v>19</v>
      </c>
      <c r="Z369" s="169">
        <v>70</v>
      </c>
      <c r="AA369" s="167">
        <v>114</v>
      </c>
      <c r="AB369" s="149">
        <f t="shared" si="5718"/>
        <v>2166</v>
      </c>
      <c r="AC369" s="150">
        <f t="shared" si="5719"/>
        <v>3991</v>
      </c>
      <c r="BI369" s="131" t="s">
        <v>35</v>
      </c>
      <c r="BJ369" s="123">
        <f>B369/B374</f>
        <v>0</v>
      </c>
      <c r="BK369" s="124">
        <f t="shared" ref="BK369" si="6210">C369/C374</f>
        <v>1.8404693720751555E-2</v>
      </c>
      <c r="BL369" s="125">
        <f t="shared" ref="BL369" si="6211">D369/D374</f>
        <v>5.560409881642704E-4</v>
      </c>
      <c r="BM369" s="126">
        <f t="shared" ref="BM369" si="6212">E369/E374</f>
        <v>3.1186966640806828E-2</v>
      </c>
      <c r="BN369" s="123">
        <f t="shared" ref="BN369" si="6213">F369/F374</f>
        <v>7.2798747861536786E-4</v>
      </c>
      <c r="BO369" s="124">
        <f t="shared" ref="BO369" si="6214">G369/G374</f>
        <v>3.848459417336051E-2</v>
      </c>
      <c r="BP369" s="125">
        <f t="shared" ref="BP369" si="6215">H369/H374</f>
        <v>3.6171741446374157E-3</v>
      </c>
      <c r="BQ369" s="126">
        <f t="shared" ref="BQ369" si="6216">I369/I374</f>
        <v>2.3361128649495983E-2</v>
      </c>
      <c r="BR369" s="123">
        <f t="shared" ref="BR369" si="6217">J369/J374</f>
        <v>7.5965734604816551E-3</v>
      </c>
      <c r="BS369" s="124">
        <f t="shared" ref="BS369" si="6218">K369/K374</f>
        <v>6.5769805680119583E-3</v>
      </c>
      <c r="BT369" s="125">
        <f t="shared" ref="BT369" si="6219">L369/L374</f>
        <v>2.6899995803432792E-2</v>
      </c>
      <c r="BU369" s="123">
        <f t="shared" ref="BU369" si="6220">M369/M374</f>
        <v>5.6736387501058515E-3</v>
      </c>
      <c r="BV369" s="127">
        <f t="shared" ref="BV369" si="6221">N369/N374</f>
        <v>1.148858190019735E-2</v>
      </c>
      <c r="BW369" s="128">
        <f t="shared" ref="BW369" si="6222">O369/O374</f>
        <v>7.5642600756426004E-3</v>
      </c>
      <c r="BX369" s="123">
        <f t="shared" ref="BX369" si="6223">P369/P374</f>
        <v>4.662315172505661E-3</v>
      </c>
      <c r="BY369" s="124">
        <f t="shared" ref="BY369" si="6224">Q369/Q374</f>
        <v>9.5586836598820623E-3</v>
      </c>
      <c r="BZ369" s="125">
        <f t="shared" ref="BZ369" si="6225">R369/R374</f>
        <v>6.0317223918385588E-3</v>
      </c>
      <c r="CA369" s="126">
        <f t="shared" ref="CA369" si="6226">S369/S374</f>
        <v>6.0610710449593369E-3</v>
      </c>
      <c r="CB369" s="123">
        <f t="shared" ref="CB369" si="6227">T369/T374</f>
        <v>3.5758323057953146E-3</v>
      </c>
      <c r="CC369" s="124">
        <f t="shared" ref="CC369" si="6228">U369/U374</f>
        <v>2.4950755088640839E-3</v>
      </c>
      <c r="CD369" s="125">
        <f t="shared" ref="CD369" si="6229">V369/V374</f>
        <v>1.4643122822129125E-2</v>
      </c>
      <c r="CE369" s="126">
        <f t="shared" ref="CE369" si="6230">W369/W374</f>
        <v>8.1263470303501401E-4</v>
      </c>
      <c r="CF369" s="123">
        <f t="shared" ref="CF369" si="6231">X369/X374</f>
        <v>3.4468683387001678E-3</v>
      </c>
      <c r="CG369" s="124">
        <f t="shared" ref="CG369" si="6232">Y369/Y374</f>
        <v>1.4703606252902028E-3</v>
      </c>
      <c r="CH369" s="125">
        <f t="shared" ref="CH369" si="6233">Z369/Z374</f>
        <v>1.6931114551083592E-3</v>
      </c>
      <c r="CI369" s="123">
        <f t="shared" ref="CI369" si="6234">AA369/AA374</f>
        <v>2.5663537516039713E-3</v>
      </c>
      <c r="CJ369" s="129">
        <f t="shared" ref="CJ369" si="6235">AB369/AB374</f>
        <v>6.6328796068043667E-3</v>
      </c>
      <c r="CK369" s="130">
        <f t="shared" ref="CK369" si="6236">AC369/AC374</f>
        <v>1.2293087409981087E-2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0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0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0</v>
      </c>
    </row>
    <row r="371" spans="1:89" x14ac:dyDescent="0.2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/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/>
      <c r="S371" s="134">
        <v>0</v>
      </c>
      <c r="T371" s="132">
        <v>0</v>
      </c>
      <c r="U371" s="135">
        <v>0</v>
      </c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27127</v>
      </c>
      <c r="C374" s="1">
        <f t="shared" ref="C374" si="6348">SUM(C351:C373)</f>
        <v>28634</v>
      </c>
      <c r="D374" s="14">
        <f t="shared" ref="D374" si="6349">SUM(D351:D373)</f>
        <v>12589</v>
      </c>
      <c r="E374" s="1">
        <f t="shared" ref="E374" si="6350">SUM(E351:E373)</f>
        <v>12890</v>
      </c>
      <c r="F374" s="14">
        <f t="shared" ref="F374" si="6351">SUM(F351:F373)</f>
        <v>27473</v>
      </c>
      <c r="G374" s="1">
        <f t="shared" ref="G374" si="6352">SUM(G351:G373)</f>
        <v>25023</v>
      </c>
      <c r="H374" s="14">
        <f t="shared" ref="H374" si="6353">SUM(H351:H373)</f>
        <v>40363</v>
      </c>
      <c r="I374" s="1">
        <f t="shared" ref="I374" si="6354">SUM(I351:I373)</f>
        <v>45931</v>
      </c>
      <c r="J374" s="14">
        <f t="shared" ref="J374" si="6355">SUM(J351:J373)</f>
        <v>6187</v>
      </c>
      <c r="K374" s="1">
        <f t="shared" ref="K374" si="6356">SUM(K351:K373)</f>
        <v>6690</v>
      </c>
      <c r="L374" s="14">
        <f t="shared" ref="L374" si="6357">SUM(L351:L373)</f>
        <v>23829</v>
      </c>
      <c r="M374" s="1">
        <f t="shared" ref="M374" si="6358">SUM(M351:M373)</f>
        <v>23618</v>
      </c>
      <c r="N374" s="14">
        <f t="shared" ref="N374" si="6359">SUM(N351:N373)</f>
        <v>42564</v>
      </c>
      <c r="O374" s="1">
        <f t="shared" ref="O374" si="6360">SUM(O351:O373)</f>
        <v>41511</v>
      </c>
      <c r="P374" s="14">
        <f t="shared" ref="P374" si="6361">SUM(P351:P373)</f>
        <v>22521</v>
      </c>
      <c r="Q374" s="1">
        <f t="shared" ref="Q374" si="6362">SUM(Q351:Q373)</f>
        <v>21028</v>
      </c>
      <c r="R374" s="14">
        <f t="shared" ref="R374" si="6363">SUM(R351:R373)</f>
        <v>26858</v>
      </c>
      <c r="S374" s="1">
        <f t="shared" ref="S374" si="6364">SUM(S351:S373)</f>
        <v>26068</v>
      </c>
      <c r="T374" s="14">
        <f t="shared" ref="T374" si="6365">SUM(T351:T373)</f>
        <v>8110</v>
      </c>
      <c r="U374" s="1">
        <f t="shared" ref="U374" si="6366">SUM(U351:U373)</f>
        <v>7615</v>
      </c>
      <c r="V374" s="14">
        <f t="shared" ref="V374" si="6367">SUM(V351:V373)</f>
        <v>25541</v>
      </c>
      <c r="W374" s="1">
        <f t="shared" ref="W374" si="6368">SUM(W351:W373)</f>
        <v>28303</v>
      </c>
      <c r="X374" s="14">
        <f t="shared" ref="X374" si="6369">SUM(X351:X373)</f>
        <v>22049</v>
      </c>
      <c r="Y374" s="1">
        <f t="shared" ref="Y374" si="6370">SUM(Y351:Y373)</f>
        <v>12922</v>
      </c>
      <c r="Z374" s="14">
        <f t="shared" ref="Z374" si="6371">SUM(Z351:Z373)</f>
        <v>41344</v>
      </c>
      <c r="AA374" s="1">
        <f t="shared" ref="AA374" si="6372">SUM(AA351:AA373)</f>
        <v>44421</v>
      </c>
      <c r="AB374" s="153">
        <f t="shared" ref="AB374:AC374" si="6373">SUM(AB350:AB373)</f>
        <v>326555</v>
      </c>
      <c r="AC374" s="154">
        <f t="shared" si="6373"/>
        <v>324654</v>
      </c>
      <c r="BI374" s="221" t="s">
        <v>13</v>
      </c>
      <c r="BJ374" s="147">
        <f>SUM(BJ350:BJ373)</f>
        <v>0.99999999999999967</v>
      </c>
      <c r="BK374" s="148">
        <f t="shared" ref="BK374:CK374" si="6374">SUM(BK350:BK373)</f>
        <v>1</v>
      </c>
      <c r="BL374" s="147">
        <f t="shared" si="6374"/>
        <v>1</v>
      </c>
      <c r="BM374" s="148">
        <f t="shared" si="6374"/>
        <v>0.99999999999999989</v>
      </c>
      <c r="BN374" s="147">
        <f t="shared" si="6374"/>
        <v>0.99999999999999978</v>
      </c>
      <c r="BO374" s="148">
        <f t="shared" si="6374"/>
        <v>1</v>
      </c>
      <c r="BP374" s="147">
        <f t="shared" si="6374"/>
        <v>1</v>
      </c>
      <c r="BQ374" s="148">
        <f t="shared" si="6374"/>
        <v>1.0000000000000002</v>
      </c>
      <c r="BR374" s="147">
        <f t="shared" si="6374"/>
        <v>1</v>
      </c>
      <c r="BS374" s="148">
        <f t="shared" si="6374"/>
        <v>0.99999999999999978</v>
      </c>
      <c r="BT374" s="147">
        <f t="shared" si="6374"/>
        <v>1</v>
      </c>
      <c r="BU374" s="148">
        <f t="shared" si="6374"/>
        <v>1</v>
      </c>
      <c r="BV374" s="147">
        <f t="shared" si="6374"/>
        <v>0.99999999999999989</v>
      </c>
      <c r="BW374" s="148">
        <f t="shared" si="6374"/>
        <v>0.99999999999999989</v>
      </c>
      <c r="BX374" s="147">
        <f t="shared" si="6374"/>
        <v>0.99999999999999989</v>
      </c>
      <c r="BY374" s="148">
        <f t="shared" si="6374"/>
        <v>1</v>
      </c>
      <c r="BZ374" s="147">
        <f t="shared" si="6374"/>
        <v>1</v>
      </c>
      <c r="CA374" s="148">
        <f t="shared" si="6374"/>
        <v>1</v>
      </c>
      <c r="CB374" s="147">
        <f t="shared" si="6374"/>
        <v>1.0000000000000002</v>
      </c>
      <c r="CC374" s="148">
        <f t="shared" si="6374"/>
        <v>1.0000000000000002</v>
      </c>
      <c r="CD374" s="147">
        <f t="shared" si="6374"/>
        <v>1</v>
      </c>
      <c r="CE374" s="148">
        <f t="shared" si="6374"/>
        <v>1</v>
      </c>
      <c r="CF374" s="147">
        <f t="shared" si="6374"/>
        <v>1.0000000000000002</v>
      </c>
      <c r="CG374" s="148">
        <f t="shared" si="6374"/>
        <v>1.0000000000000002</v>
      </c>
      <c r="CH374" s="147">
        <f t="shared" si="6374"/>
        <v>0.99999999999999989</v>
      </c>
      <c r="CI374" s="148">
        <f t="shared" si="6374"/>
        <v>1</v>
      </c>
      <c r="CJ374" s="147">
        <f t="shared" si="6374"/>
        <v>0.99999999999999989</v>
      </c>
      <c r="CK374" s="148">
        <f t="shared" si="6374"/>
        <v>1</v>
      </c>
    </row>
    <row r="375" spans="1:89" ht="13.5" thickTop="1" x14ac:dyDescent="0.2">
      <c r="A375" s="165"/>
    </row>
    <row r="377" spans="1:89" x14ac:dyDescent="0.2">
      <c r="A377" s="278">
        <f>+A346+1</f>
        <v>44786</v>
      </c>
      <c r="B377" s="278"/>
      <c r="C377" s="278"/>
      <c r="D377" s="278"/>
      <c r="BI377" s="277">
        <f>+BI346+1</f>
        <v>44786</v>
      </c>
      <c r="BJ377" s="277"/>
      <c r="BK377" s="277"/>
      <c r="BL377" s="277"/>
    </row>
    <row r="378" spans="1:89" ht="13.5" thickBot="1" x14ac:dyDescent="0.25">
      <c r="AE378" t="s">
        <v>84</v>
      </c>
    </row>
    <row r="379" spans="1:89" ht="14.25" thickTop="1" thickBot="1" x14ac:dyDescent="0.25">
      <c r="A379" s="275" t="s">
        <v>0</v>
      </c>
      <c r="B379" s="269" t="s">
        <v>1</v>
      </c>
      <c r="C379" s="270"/>
      <c r="D379" s="269" t="s">
        <v>2</v>
      </c>
      <c r="E379" s="270"/>
      <c r="F379" s="269" t="s">
        <v>3</v>
      </c>
      <c r="G379" s="270"/>
      <c r="H379" s="269" t="s">
        <v>4</v>
      </c>
      <c r="I379" s="270"/>
      <c r="J379" s="269" t="s">
        <v>5</v>
      </c>
      <c r="K379" s="270"/>
      <c r="L379" s="269" t="s">
        <v>6</v>
      </c>
      <c r="M379" s="270"/>
      <c r="N379" s="269" t="s">
        <v>7</v>
      </c>
      <c r="O379" s="270"/>
      <c r="P379" s="269" t="s">
        <v>8</v>
      </c>
      <c r="Q379" s="270"/>
      <c r="R379" s="269" t="s">
        <v>9</v>
      </c>
      <c r="S379" s="270"/>
      <c r="T379" s="269" t="s">
        <v>10</v>
      </c>
      <c r="U379" s="270"/>
      <c r="V379" s="269" t="s">
        <v>11</v>
      </c>
      <c r="W379" s="270"/>
      <c r="X379" s="269" t="s">
        <v>12</v>
      </c>
      <c r="Y379" s="270"/>
      <c r="Z379" s="271" t="s">
        <v>40</v>
      </c>
      <c r="AA379" s="272"/>
      <c r="AB379" s="273" t="s">
        <v>41</v>
      </c>
      <c r="AC379" s="274"/>
      <c r="AE379" s="275" t="s">
        <v>0</v>
      </c>
      <c r="AF379" s="269" t="s">
        <v>1</v>
      </c>
      <c r="AG379" s="270"/>
      <c r="AH379" s="269" t="s">
        <v>2</v>
      </c>
      <c r="AI379" s="270"/>
      <c r="AJ379" s="269" t="s">
        <v>3</v>
      </c>
      <c r="AK379" s="270"/>
      <c r="AL379" s="269" t="s">
        <v>4</v>
      </c>
      <c r="AM379" s="270"/>
      <c r="AN379" s="269" t="s">
        <v>5</v>
      </c>
      <c r="AO379" s="270"/>
      <c r="AP379" s="269" t="s">
        <v>6</v>
      </c>
      <c r="AQ379" s="270"/>
      <c r="AR379" s="269" t="s">
        <v>7</v>
      </c>
      <c r="AS379" s="270"/>
      <c r="AT379" s="269" t="s">
        <v>8</v>
      </c>
      <c r="AU379" s="270"/>
      <c r="AV379" s="269" t="s">
        <v>9</v>
      </c>
      <c r="AW379" s="270"/>
      <c r="AX379" s="269" t="s">
        <v>10</v>
      </c>
      <c r="AY379" s="270"/>
      <c r="AZ379" s="269" t="s">
        <v>11</v>
      </c>
      <c r="BA379" s="270"/>
      <c r="BB379" s="269" t="s">
        <v>12</v>
      </c>
      <c r="BC379" s="270"/>
      <c r="BD379" s="271" t="s">
        <v>40</v>
      </c>
      <c r="BE379" s="272"/>
      <c r="BF379" s="273" t="s">
        <v>41</v>
      </c>
      <c r="BG379" s="274"/>
      <c r="BI379" s="275" t="s">
        <v>0</v>
      </c>
      <c r="BJ379" s="269" t="s">
        <v>1</v>
      </c>
      <c r="BK379" s="270"/>
      <c r="BL379" s="269" t="s">
        <v>2</v>
      </c>
      <c r="BM379" s="270"/>
      <c r="BN379" s="269" t="s">
        <v>3</v>
      </c>
      <c r="BO379" s="270"/>
      <c r="BP379" s="269" t="s">
        <v>4</v>
      </c>
      <c r="BQ379" s="270"/>
      <c r="BR379" s="269" t="s">
        <v>5</v>
      </c>
      <c r="BS379" s="270"/>
      <c r="BT379" s="269" t="s">
        <v>6</v>
      </c>
      <c r="BU379" s="270"/>
      <c r="BV379" s="269" t="s">
        <v>7</v>
      </c>
      <c r="BW379" s="270"/>
      <c r="BX379" s="269" t="s">
        <v>8</v>
      </c>
      <c r="BY379" s="270"/>
      <c r="BZ379" s="269" t="s">
        <v>9</v>
      </c>
      <c r="CA379" s="270"/>
      <c r="CB379" s="269" t="s">
        <v>10</v>
      </c>
      <c r="CC379" s="270"/>
      <c r="CD379" s="269" t="s">
        <v>11</v>
      </c>
      <c r="CE379" s="270"/>
      <c r="CF379" s="269" t="s">
        <v>12</v>
      </c>
      <c r="CG379" s="270"/>
      <c r="CH379" s="271" t="s">
        <v>40</v>
      </c>
      <c r="CI379" s="272"/>
      <c r="CJ379" s="269" t="s">
        <v>41</v>
      </c>
      <c r="CK379" s="270"/>
    </row>
    <row r="380" spans="1:89" ht="15" thickTop="1" thickBot="1" x14ac:dyDescent="0.3">
      <c r="A380" s="276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76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76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1290</v>
      </c>
      <c r="AG381" s="164">
        <f t="shared" ref="AG381:AV382" si="6375">SUMIF($A$9:$A$32,$AE381,C$381:C$404)</f>
        <v>1009</v>
      </c>
      <c r="AH381" s="121">
        <f t="shared" si="6375"/>
        <v>615</v>
      </c>
      <c r="AI381" s="159">
        <f t="shared" si="6375"/>
        <v>544</v>
      </c>
      <c r="AJ381" s="120">
        <f t="shared" si="6375"/>
        <v>1753</v>
      </c>
      <c r="AK381" s="122">
        <f t="shared" si="6375"/>
        <v>1214</v>
      </c>
      <c r="AL381" s="121">
        <f t="shared" si="6375"/>
        <v>2208</v>
      </c>
      <c r="AM381" s="159">
        <f t="shared" si="6375"/>
        <v>2000</v>
      </c>
      <c r="AN381" s="120">
        <f t="shared" si="6375"/>
        <v>135</v>
      </c>
      <c r="AO381" s="122">
        <f t="shared" si="6375"/>
        <v>433</v>
      </c>
      <c r="AP381" s="121">
        <f t="shared" si="6375"/>
        <v>757</v>
      </c>
      <c r="AQ381" s="120">
        <f t="shared" si="6375"/>
        <v>1174</v>
      </c>
      <c r="AR381" s="158">
        <f t="shared" si="6375"/>
        <v>2153</v>
      </c>
      <c r="AS381" s="160">
        <f t="shared" si="6375"/>
        <v>2574</v>
      </c>
      <c r="AT381" s="120">
        <f t="shared" si="6375"/>
        <v>1177</v>
      </c>
      <c r="AU381" s="122">
        <f t="shared" si="6375"/>
        <v>1128</v>
      </c>
      <c r="AV381" s="121">
        <f t="shared" si="6375"/>
        <v>1581</v>
      </c>
      <c r="AW381" s="159">
        <f t="shared" ref="AW381:BE382" si="6376">SUMIF($A$9:$A$32,$AE381,S$381:S$404)</f>
        <v>1230</v>
      </c>
      <c r="AX381" s="120">
        <f t="shared" si="6376"/>
        <v>289</v>
      </c>
      <c r="AY381" s="122">
        <f t="shared" si="6376"/>
        <v>497</v>
      </c>
      <c r="AZ381" s="121">
        <f t="shared" si="6376"/>
        <v>977</v>
      </c>
      <c r="BA381" s="159">
        <f t="shared" si="6376"/>
        <v>1330</v>
      </c>
      <c r="BB381" s="120">
        <f t="shared" si="6376"/>
        <v>1201</v>
      </c>
      <c r="BC381" s="122">
        <f t="shared" si="6376"/>
        <v>900</v>
      </c>
      <c r="BD381" s="21">
        <f t="shared" si="6376"/>
        <v>1990</v>
      </c>
      <c r="BE381" s="163">
        <f t="shared" si="6376"/>
        <v>1854</v>
      </c>
      <c r="BF381" s="149">
        <f>AF381+AH381+AJ381+AL381+AN381+AP381+AR381+AT381+AV381+AX381+AZ381+BB381+BD381</f>
        <v>16126</v>
      </c>
      <c r="BG381" s="150">
        <f>AG381+AI381+AK381+AM381+AO381+AQ381+AS381+AU381+AW381+AY381+BA381+BC381+BE381</f>
        <v>15887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140</v>
      </c>
      <c r="C382" s="168">
        <v>0</v>
      </c>
      <c r="D382" s="169">
        <v>120</v>
      </c>
      <c r="E382" s="170">
        <v>0</v>
      </c>
      <c r="F382" s="167">
        <v>356</v>
      </c>
      <c r="G382" s="171">
        <v>5</v>
      </c>
      <c r="H382" s="169">
        <v>325</v>
      </c>
      <c r="I382" s="170">
        <v>43</v>
      </c>
      <c r="J382" s="167">
        <v>9</v>
      </c>
      <c r="K382" s="171">
        <v>15</v>
      </c>
      <c r="L382" s="169">
        <v>40</v>
      </c>
      <c r="M382" s="167">
        <v>30</v>
      </c>
      <c r="N382" s="172">
        <v>158</v>
      </c>
      <c r="O382" s="173">
        <v>122</v>
      </c>
      <c r="P382" s="167">
        <v>62</v>
      </c>
      <c r="Q382" s="171">
        <v>46</v>
      </c>
      <c r="R382" s="169">
        <v>19</v>
      </c>
      <c r="S382" s="170">
        <v>71</v>
      </c>
      <c r="T382" s="167">
        <v>0</v>
      </c>
      <c r="U382" s="171">
        <v>0</v>
      </c>
      <c r="V382" s="169">
        <v>17</v>
      </c>
      <c r="W382" s="170">
        <v>0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1248</v>
      </c>
      <c r="AC382" s="150">
        <f t="shared" ref="AC382:AC401" si="6405">C382+E382+G382+I382+K382+M382+O382+Q382+S382+U382+W382+Y382+AA382</f>
        <v>332</v>
      </c>
      <c r="AE382" s="226" t="str">
        <f>$AE$10</f>
        <v>08:00 - 08:59</v>
      </c>
      <c r="AF382" s="120">
        <f>SUMIF($A$9:$A$32,$AE382,B$381:B$404)</f>
        <v>1210</v>
      </c>
      <c r="AG382" s="168">
        <f t="shared" si="6375"/>
        <v>1055</v>
      </c>
      <c r="AH382" s="169">
        <f t="shared" si="6375"/>
        <v>511</v>
      </c>
      <c r="AI382" s="170">
        <f t="shared" si="6375"/>
        <v>538</v>
      </c>
      <c r="AJ382" s="167">
        <f t="shared" si="6375"/>
        <v>1619</v>
      </c>
      <c r="AK382" s="171">
        <f t="shared" si="6375"/>
        <v>926</v>
      </c>
      <c r="AL382" s="169">
        <f t="shared" si="6375"/>
        <v>2075</v>
      </c>
      <c r="AM382" s="170">
        <f t="shared" si="6375"/>
        <v>1911</v>
      </c>
      <c r="AN382" s="167">
        <f t="shared" si="6375"/>
        <v>120</v>
      </c>
      <c r="AO382" s="171">
        <f t="shared" si="6375"/>
        <v>427</v>
      </c>
      <c r="AP382" s="169">
        <f t="shared" si="6375"/>
        <v>664</v>
      </c>
      <c r="AQ382" s="167">
        <f t="shared" si="6375"/>
        <v>1159</v>
      </c>
      <c r="AR382" s="172">
        <f t="shared" si="6375"/>
        <v>1882</v>
      </c>
      <c r="AS382" s="173">
        <f t="shared" si="6375"/>
        <v>2284</v>
      </c>
      <c r="AT382" s="167">
        <f t="shared" si="6375"/>
        <v>1131</v>
      </c>
      <c r="AU382" s="171">
        <f t="shared" si="6375"/>
        <v>891</v>
      </c>
      <c r="AV382" s="169">
        <f t="shared" si="6375"/>
        <v>1468</v>
      </c>
      <c r="AW382" s="170">
        <f t="shared" si="6376"/>
        <v>1152</v>
      </c>
      <c r="AX382" s="167">
        <f t="shared" si="6376"/>
        <v>218</v>
      </c>
      <c r="AY382" s="171">
        <f t="shared" si="6376"/>
        <v>352</v>
      </c>
      <c r="AZ382" s="169">
        <f t="shared" si="6376"/>
        <v>738</v>
      </c>
      <c r="BA382" s="170">
        <f t="shared" si="6376"/>
        <v>1330</v>
      </c>
      <c r="BB382" s="167">
        <f t="shared" si="6376"/>
        <v>892</v>
      </c>
      <c r="BC382" s="171">
        <f t="shared" si="6376"/>
        <v>702</v>
      </c>
      <c r="BD382" s="169">
        <f t="shared" si="6376"/>
        <v>1908</v>
      </c>
      <c r="BE382" s="167">
        <f t="shared" si="6376"/>
        <v>2045</v>
      </c>
      <c r="BF382" s="151">
        <f>SUM(AF382,AH382,AJ382,AL382,AN382,AP382,AR382,AT382,AV382,AX382,AZ382,BB382,BD382)</f>
        <v>14436</v>
      </c>
      <c r="BG382" s="152">
        <f>SUM(AG382,AI382,AK382,AM382,AO382,AQ382,AS382,AU382,AW382,AY382,BA382,BC382,BE382)</f>
        <v>14772</v>
      </c>
      <c r="BI382" s="131" t="s">
        <v>17</v>
      </c>
      <c r="BJ382" s="123">
        <f>B382/B405</f>
        <v>6.6103215449265784E-3</v>
      </c>
      <c r="BK382" s="124">
        <f t="shared" ref="BK382" si="6406">C382/C405</f>
        <v>0</v>
      </c>
      <c r="BL382" s="125">
        <f t="shared" ref="BL382" si="6407">D382/D405</f>
        <v>1.4436958614051972E-2</v>
      </c>
      <c r="BM382" s="126">
        <f t="shared" ref="BM382" si="6408">E382/E405</f>
        <v>0</v>
      </c>
      <c r="BN382" s="123">
        <f t="shared" ref="BN382" si="6409">F382/F405</f>
        <v>1.7549913729356669E-2</v>
      </c>
      <c r="BO382" s="124">
        <f t="shared" ref="BO382" si="6410">G382/G405</f>
        <v>2.0065815876073521E-4</v>
      </c>
      <c r="BP382" s="125">
        <f t="shared" ref="BP382" si="6411">H382/H405</f>
        <v>9.5372245209378766E-3</v>
      </c>
      <c r="BQ382" s="126">
        <f t="shared" ref="BQ382" si="6412">I382/I405</f>
        <v>1.0738187993207472E-3</v>
      </c>
      <c r="BR382" s="123">
        <f t="shared" ref="BR382" si="6413">J382/J405</f>
        <v>2.0694412508622671E-3</v>
      </c>
      <c r="BS382" s="124">
        <f t="shared" ref="BS382" si="6414">K382/K405</f>
        <v>3.5302424099788185E-3</v>
      </c>
      <c r="BT382" s="125">
        <f t="shared" ref="BT382" si="6415">L382/L405</f>
        <v>2.4405125076266015E-3</v>
      </c>
      <c r="BU382" s="123">
        <f t="shared" ref="BU382" si="6416">M382/M405</f>
        <v>1.9948134849391581E-3</v>
      </c>
      <c r="BV382" s="127">
        <f t="shared" ref="BV382" si="6417">N382/N405</f>
        <v>4.3310216276966091E-3</v>
      </c>
      <c r="BW382" s="128">
        <f t="shared" ref="BW382" si="6418">O382/O405</f>
        <v>3.6676286676286677E-3</v>
      </c>
      <c r="BX382" s="123">
        <f t="shared" ref="BX382" si="6419">P382/P405</f>
        <v>3.2814650153487881E-3</v>
      </c>
      <c r="BY382" s="124">
        <f t="shared" ref="BY382" si="6420">Q382/Q405</f>
        <v>3.0808385238764984E-3</v>
      </c>
      <c r="BZ382" s="125">
        <f t="shared" ref="BZ382" si="6421">R382/R405</f>
        <v>7.8182865607768907E-4</v>
      </c>
      <c r="CA382" s="126">
        <f t="shared" ref="CA382" si="6422">S382/S405</f>
        <v>3.3584031029752614E-3</v>
      </c>
      <c r="CB382" s="123">
        <f t="shared" ref="CB382" si="6423">T382/T405</f>
        <v>0</v>
      </c>
      <c r="CC382" s="124">
        <f t="shared" ref="CC382" si="6424">U382/U405</f>
        <v>0</v>
      </c>
      <c r="CD382" s="125">
        <f t="shared" ref="CD382" si="6425">V382/V405</f>
        <v>8.208198541837671E-4</v>
      </c>
      <c r="CE382" s="126">
        <f t="shared" ref="CE382" si="6426">W382/W405</f>
        <v>0</v>
      </c>
      <c r="CF382" s="123">
        <f t="shared" ref="CF382" si="6427">X382/X405</f>
        <v>1.1514767689561863E-4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4.768400178815007E-3</v>
      </c>
      <c r="CK382" s="130">
        <f t="shared" ref="CK382" si="6432">AC382/AC405</f>
        <v>1.2736556602868795E-3</v>
      </c>
    </row>
    <row r="383" spans="1:89" ht="13.5" thickBot="1" x14ac:dyDescent="0.25">
      <c r="A383" s="139" t="s">
        <v>18</v>
      </c>
      <c r="B383" s="174">
        <v>604</v>
      </c>
      <c r="C383" s="175">
        <v>250</v>
      </c>
      <c r="D383" s="176">
        <v>415</v>
      </c>
      <c r="E383" s="177">
        <v>136</v>
      </c>
      <c r="F383" s="174">
        <v>1608</v>
      </c>
      <c r="G383" s="178">
        <v>385</v>
      </c>
      <c r="H383" s="176">
        <v>1355</v>
      </c>
      <c r="I383" s="177">
        <v>681</v>
      </c>
      <c r="J383" s="174">
        <v>51</v>
      </c>
      <c r="K383" s="178">
        <v>199</v>
      </c>
      <c r="L383" s="176">
        <v>411</v>
      </c>
      <c r="M383" s="174">
        <v>462</v>
      </c>
      <c r="N383" s="179">
        <v>1238</v>
      </c>
      <c r="O383" s="180">
        <v>1271</v>
      </c>
      <c r="P383" s="174">
        <v>661</v>
      </c>
      <c r="Q383" s="178">
        <v>628</v>
      </c>
      <c r="R383" s="176">
        <v>709</v>
      </c>
      <c r="S383" s="177">
        <v>688</v>
      </c>
      <c r="T383" s="174">
        <v>132</v>
      </c>
      <c r="U383" s="178">
        <v>333</v>
      </c>
      <c r="V383" s="176">
        <v>547</v>
      </c>
      <c r="W383" s="177">
        <v>795</v>
      </c>
      <c r="X383" s="174">
        <v>586</v>
      </c>
      <c r="Y383" s="178">
        <v>394</v>
      </c>
      <c r="Z383" s="176">
        <v>1015</v>
      </c>
      <c r="AA383" s="174">
        <v>1017</v>
      </c>
      <c r="AB383" s="149">
        <f t="shared" si="6404"/>
        <v>9332</v>
      </c>
      <c r="AC383" s="150">
        <f t="shared" si="6405"/>
        <v>7239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2.851881580811181E-2</v>
      </c>
      <c r="BK383" s="124">
        <f t="shared" ref="BK383" si="6433">C383/C405</f>
        <v>9.958572339069471E-3</v>
      </c>
      <c r="BL383" s="125">
        <f t="shared" ref="BL383" si="6434">D383/D405</f>
        <v>4.9927815206929738E-2</v>
      </c>
      <c r="BM383" s="126">
        <f t="shared" ref="BM383" si="6435">E383/E405</f>
        <v>1.3695871097683786E-2</v>
      </c>
      <c r="BN383" s="123">
        <f t="shared" ref="BN383" si="6436">F383/F405</f>
        <v>7.9270396844959332E-2</v>
      </c>
      <c r="BO383" s="124">
        <f t="shared" ref="BO383" si="6437">G383/G405</f>
        <v>1.5450678224576611E-2</v>
      </c>
      <c r="BP383" s="125">
        <f t="shared" ref="BP383" si="6438">H383/H405</f>
        <v>3.9762889925756377E-2</v>
      </c>
      <c r="BQ383" s="126">
        <f t="shared" ref="BQ383" si="6439">I383/I405</f>
        <v>1.7006293077614625E-2</v>
      </c>
      <c r="BR383" s="123">
        <f t="shared" ref="BR383" si="6440">J383/J405</f>
        <v>1.172683375488618E-2</v>
      </c>
      <c r="BS383" s="124">
        <f t="shared" ref="BS383" si="6441">K383/K405</f>
        <v>4.6834549305718995E-2</v>
      </c>
      <c r="BT383" s="125">
        <f t="shared" ref="BT383" si="6442">L383/L405</f>
        <v>2.5076266015863331E-2</v>
      </c>
      <c r="BU383" s="123">
        <f t="shared" ref="BU383" si="6443">M383/M405</f>
        <v>3.0720127668063035E-2</v>
      </c>
      <c r="BV383" s="127">
        <f t="shared" ref="BV383" si="6444">N383/N405</f>
        <v>3.3935473260053181E-2</v>
      </c>
      <c r="BW383" s="128">
        <f t="shared" ref="BW383" si="6445">O383/O405</f>
        <v>3.8209475709475707E-2</v>
      </c>
      <c r="BX383" s="123">
        <f t="shared" ref="BX383" si="6446">P383/P405</f>
        <v>3.4984651212024979E-2</v>
      </c>
      <c r="BY383" s="124">
        <f t="shared" ref="BY383" si="6447">Q383/Q405</f>
        <v>4.2060143325966109E-2</v>
      </c>
      <c r="BZ383" s="125">
        <f t="shared" ref="BZ383" si="6448">R383/R405</f>
        <v>2.9174553534688504E-2</v>
      </c>
      <c r="CA383" s="126">
        <f t="shared" ref="CA383" si="6449">S383/S405</f>
        <v>3.2543399082351827E-2</v>
      </c>
      <c r="CB383" s="123">
        <f t="shared" ref="CB383" si="6450">T383/T405</f>
        <v>2.8393202839320283E-2</v>
      </c>
      <c r="CC383" s="124">
        <f t="shared" ref="CC383" si="6451">U383/U405</f>
        <v>8.2080354942075426E-2</v>
      </c>
      <c r="CD383" s="125">
        <f t="shared" ref="CD383" si="6452">V383/V405</f>
        <v>2.6411085896383565E-2</v>
      </c>
      <c r="CE383" s="126">
        <f t="shared" ref="CE383" si="6453">W383/W405</f>
        <v>3.7443481537302183E-2</v>
      </c>
      <c r="CF383" s="123">
        <f t="shared" ref="CF383" si="6454">X383/X405</f>
        <v>3.3738269330416258E-2</v>
      </c>
      <c r="CG383" s="124">
        <f t="shared" ref="CG383" si="6455">Y383/Y405</f>
        <v>5.0792832280520818E-2</v>
      </c>
      <c r="CH383" s="125">
        <f t="shared" ref="CH383" si="6456">Z383/Z405</f>
        <v>2.9229661627069834E-2</v>
      </c>
      <c r="CI383" s="123">
        <f t="shared" ref="CI383" si="6457">AA383/AA405</f>
        <v>2.6076254455013975E-2</v>
      </c>
      <c r="CJ383" s="129">
        <f t="shared" ref="CJ383" si="6458">AB383/AB405</f>
        <v>3.5656018003767345E-2</v>
      </c>
      <c r="CK383" s="130">
        <f t="shared" ref="CK383" si="6459">AC383/AC405</f>
        <v>2.7771064231375663E-2</v>
      </c>
    </row>
    <row r="384" spans="1:89" ht="14.25" thickTop="1" thickBot="1" x14ac:dyDescent="0.25">
      <c r="A384" s="131" t="s">
        <v>19</v>
      </c>
      <c r="B384" s="167">
        <v>1098</v>
      </c>
      <c r="C384" s="168">
        <v>1005</v>
      </c>
      <c r="D384" s="169">
        <v>567</v>
      </c>
      <c r="E384" s="170">
        <v>512</v>
      </c>
      <c r="F384" s="167">
        <v>1896</v>
      </c>
      <c r="G384" s="171">
        <v>1034</v>
      </c>
      <c r="H384" s="169">
        <v>2038</v>
      </c>
      <c r="I384" s="170">
        <v>1673</v>
      </c>
      <c r="J384" s="167">
        <v>100</v>
      </c>
      <c r="K384" s="171">
        <v>416</v>
      </c>
      <c r="L384" s="169">
        <v>882</v>
      </c>
      <c r="M384" s="167">
        <v>888</v>
      </c>
      <c r="N384" s="172">
        <v>2241</v>
      </c>
      <c r="O384" s="173">
        <v>2142</v>
      </c>
      <c r="P384" s="167">
        <v>1218</v>
      </c>
      <c r="Q384" s="171">
        <v>1162</v>
      </c>
      <c r="R384" s="169">
        <v>1336</v>
      </c>
      <c r="S384" s="170">
        <v>1132</v>
      </c>
      <c r="T384" s="167">
        <v>212</v>
      </c>
      <c r="U384" s="171">
        <v>530</v>
      </c>
      <c r="V384" s="169">
        <v>872</v>
      </c>
      <c r="W384" s="170">
        <v>1316</v>
      </c>
      <c r="X384" s="167">
        <v>1117</v>
      </c>
      <c r="Y384" s="171">
        <v>723</v>
      </c>
      <c r="Z384" s="169">
        <v>1693</v>
      </c>
      <c r="AA384" s="167">
        <v>1642</v>
      </c>
      <c r="AB384" s="149">
        <f t="shared" si="6404"/>
        <v>15270</v>
      </c>
      <c r="AC384" s="150">
        <f t="shared" si="6405"/>
        <v>14175</v>
      </c>
      <c r="AE384" s="221" t="s">
        <v>13</v>
      </c>
      <c r="AF384" s="14">
        <f t="shared" ref="AF384:BG384" si="6460">SUM(AF381:AF383)</f>
        <v>2500</v>
      </c>
      <c r="AG384" s="1">
        <f t="shared" si="6460"/>
        <v>2064</v>
      </c>
      <c r="AH384" s="14">
        <f t="shared" si="6460"/>
        <v>1126</v>
      </c>
      <c r="AI384" s="1">
        <f t="shared" si="6460"/>
        <v>1082</v>
      </c>
      <c r="AJ384" s="14">
        <f t="shared" si="6460"/>
        <v>3372</v>
      </c>
      <c r="AK384" s="1">
        <f t="shared" si="6460"/>
        <v>2140</v>
      </c>
      <c r="AL384" s="14">
        <f t="shared" si="6460"/>
        <v>4283</v>
      </c>
      <c r="AM384" s="1">
        <f t="shared" si="6460"/>
        <v>3911</v>
      </c>
      <c r="AN384" s="14">
        <f t="shared" si="6460"/>
        <v>255</v>
      </c>
      <c r="AO384" s="1">
        <f t="shared" si="6460"/>
        <v>860</v>
      </c>
      <c r="AP384" s="14">
        <f t="shared" si="6460"/>
        <v>1421</v>
      </c>
      <c r="AQ384" s="1">
        <f t="shared" si="6460"/>
        <v>2333</v>
      </c>
      <c r="AR384" s="14">
        <f t="shared" si="6460"/>
        <v>4035</v>
      </c>
      <c r="AS384" s="1">
        <f t="shared" si="6460"/>
        <v>4858</v>
      </c>
      <c r="AT384" s="14">
        <f t="shared" si="6460"/>
        <v>2308</v>
      </c>
      <c r="AU384" s="1">
        <f t="shared" si="6460"/>
        <v>2019</v>
      </c>
      <c r="AV384" s="14">
        <f t="shared" si="6460"/>
        <v>3049</v>
      </c>
      <c r="AW384" s="1">
        <f t="shared" si="6460"/>
        <v>2382</v>
      </c>
      <c r="AX384" s="14">
        <f t="shared" si="6460"/>
        <v>507</v>
      </c>
      <c r="AY384" s="1">
        <f t="shared" si="6460"/>
        <v>849</v>
      </c>
      <c r="AZ384" s="14">
        <f t="shared" si="6460"/>
        <v>1715</v>
      </c>
      <c r="BA384" s="1">
        <f t="shared" si="6460"/>
        <v>2660</v>
      </c>
      <c r="BB384" s="14">
        <f t="shared" si="6460"/>
        <v>2093</v>
      </c>
      <c r="BC384" s="1">
        <f t="shared" si="6460"/>
        <v>1602</v>
      </c>
      <c r="BD384" s="14">
        <f t="shared" si="6460"/>
        <v>3898</v>
      </c>
      <c r="BE384" s="1">
        <f t="shared" si="6460"/>
        <v>3899</v>
      </c>
      <c r="BF384" s="153">
        <f t="shared" si="6460"/>
        <v>30562</v>
      </c>
      <c r="BG384" s="154">
        <f t="shared" si="6460"/>
        <v>30659</v>
      </c>
      <c r="BI384" s="131" t="s">
        <v>19</v>
      </c>
      <c r="BJ384" s="123">
        <f>B384/B405</f>
        <v>5.1843807545209876E-2</v>
      </c>
      <c r="BK384" s="124">
        <f t="shared" ref="BK384" si="6461">C384/C405</f>
        <v>4.0033460803059272E-2</v>
      </c>
      <c r="BL384" s="125">
        <f t="shared" ref="BL384" si="6462">D384/D405</f>
        <v>6.8214629451395573E-2</v>
      </c>
      <c r="BM384" s="126">
        <f t="shared" ref="BM384" si="6463">E384/E405</f>
        <v>5.1560926485397784E-2</v>
      </c>
      <c r="BN384" s="123">
        <f t="shared" ref="BN384" si="6464">F384/F405</f>
        <v>9.3468079861966966E-2</v>
      </c>
      <c r="BO384" s="124">
        <f t="shared" ref="BO384" si="6465">G384/G405</f>
        <v>4.1496107231720043E-2</v>
      </c>
      <c r="BP384" s="125">
        <f t="shared" ref="BP384" si="6466">H384/H405</f>
        <v>5.980573407283505E-2</v>
      </c>
      <c r="BQ384" s="126">
        <f t="shared" ref="BQ384" si="6467">I384/I405</f>
        <v>4.1779043052642094E-2</v>
      </c>
      <c r="BR384" s="123">
        <f t="shared" ref="BR384" si="6468">J384/J405</f>
        <v>2.2993791676247412E-2</v>
      </c>
      <c r="BS384" s="124">
        <f t="shared" ref="BS384" si="6469">K384/K405</f>
        <v>9.7905389503412571E-2</v>
      </c>
      <c r="BT384" s="125">
        <f t="shared" ref="BT384" si="6470">L384/L405</f>
        <v>5.3813300793166562E-2</v>
      </c>
      <c r="BU384" s="123">
        <f t="shared" ref="BU384" si="6471">M384/M405</f>
        <v>5.9046479154199083E-2</v>
      </c>
      <c r="BV384" s="127">
        <f t="shared" ref="BV384" si="6472">N384/N405</f>
        <v>6.142923713713988E-2</v>
      </c>
      <c r="BW384" s="128">
        <f t="shared" ref="BW384" si="6473">O384/O405</f>
        <v>6.4393939393939392E-2</v>
      </c>
      <c r="BX384" s="123">
        <f t="shared" ref="BX384" si="6474">P384/P405</f>
        <v>6.4464909495077799E-2</v>
      </c>
      <c r="BY384" s="124">
        <f t="shared" ref="BY384" si="6475">Q384/Q405</f>
        <v>7.7824660103141111E-2</v>
      </c>
      <c r="BZ384" s="125">
        <f t="shared" ref="BZ384" si="6476">R384/R405</f>
        <v>5.4974899185252245E-2</v>
      </c>
      <c r="CA384" s="126">
        <f t="shared" ref="CA384" si="6477">S384/S405</f>
        <v>5.3545243838985859E-2</v>
      </c>
      <c r="CB384" s="123">
        <f t="shared" ref="CB384" si="6478">T384/T405</f>
        <v>4.5601204560120456E-2</v>
      </c>
      <c r="CC384" s="124">
        <f t="shared" ref="CC384" si="6479">U384/U405</f>
        <v>0.13063840276066058</v>
      </c>
      <c r="CD384" s="125">
        <f t="shared" ref="CD384" si="6480">V384/V405</f>
        <v>4.2103230167543818E-2</v>
      </c>
      <c r="CE384" s="126">
        <f t="shared" ref="CE384" si="6481">W384/W405</f>
        <v>6.19819140919367E-2</v>
      </c>
      <c r="CF384" s="123">
        <f t="shared" ref="CF384" si="6482">X384/X405</f>
        <v>6.4309977546203004E-2</v>
      </c>
      <c r="CG384" s="124">
        <f t="shared" ref="CG384" si="6483">Y384/Y405</f>
        <v>9.3206136392935415E-2</v>
      </c>
      <c r="CH384" s="125">
        <f t="shared" ref="CH384" si="6484">Z384/Z405</f>
        <v>4.8754499640028801E-2</v>
      </c>
      <c r="CI384" s="123">
        <f t="shared" ref="CI384" si="6485">AA384/AA405</f>
        <v>4.2101484577318528E-2</v>
      </c>
      <c r="CJ384" s="129">
        <f t="shared" ref="CJ384" si="6486">AB384/AB405</f>
        <v>5.8344127187904771E-2</v>
      </c>
      <c r="CK384" s="130">
        <f t="shared" ref="CK384" si="6487">AC384/AC405</f>
        <v>5.437972585712806E-2</v>
      </c>
    </row>
    <row r="385" spans="1:89" ht="13.5" thickTop="1" x14ac:dyDescent="0.2">
      <c r="A385" s="139" t="s">
        <v>20</v>
      </c>
      <c r="B385" s="174">
        <v>1290</v>
      </c>
      <c r="C385" s="175">
        <v>1009</v>
      </c>
      <c r="D385" s="176">
        <v>615</v>
      </c>
      <c r="E385" s="177">
        <v>544</v>
      </c>
      <c r="F385" s="174">
        <v>1753</v>
      </c>
      <c r="G385" s="178">
        <v>1214</v>
      </c>
      <c r="H385" s="176">
        <v>2208</v>
      </c>
      <c r="I385" s="177">
        <v>2000</v>
      </c>
      <c r="J385" s="174">
        <v>135</v>
      </c>
      <c r="K385" s="178">
        <v>433</v>
      </c>
      <c r="L385" s="176">
        <v>757</v>
      </c>
      <c r="M385" s="174">
        <v>1174</v>
      </c>
      <c r="N385" s="179">
        <v>2153</v>
      </c>
      <c r="O385" s="180">
        <v>2574</v>
      </c>
      <c r="P385" s="174">
        <v>1177</v>
      </c>
      <c r="Q385" s="178">
        <v>1128</v>
      </c>
      <c r="R385" s="176">
        <v>1581</v>
      </c>
      <c r="S385" s="177">
        <v>1230</v>
      </c>
      <c r="T385" s="174">
        <v>289</v>
      </c>
      <c r="U385" s="178">
        <v>497</v>
      </c>
      <c r="V385" s="176">
        <v>977</v>
      </c>
      <c r="W385" s="177">
        <v>1330</v>
      </c>
      <c r="X385" s="174">
        <v>1201</v>
      </c>
      <c r="Y385" s="178">
        <v>900</v>
      </c>
      <c r="Z385" s="176">
        <v>1990</v>
      </c>
      <c r="AA385" s="174">
        <v>1854</v>
      </c>
      <c r="AB385" s="149">
        <f t="shared" si="6404"/>
        <v>16126</v>
      </c>
      <c r="AC385" s="150">
        <f t="shared" si="6405"/>
        <v>15887</v>
      </c>
      <c r="BI385" s="139" t="s">
        <v>20</v>
      </c>
      <c r="BJ385" s="123">
        <f>B385/B405</f>
        <v>6.0909391378252041E-2</v>
      </c>
      <c r="BK385" s="124">
        <f t="shared" ref="BK385" si="6488">C385/C405</f>
        <v>4.0192797960484382E-2</v>
      </c>
      <c r="BL385" s="125">
        <f t="shared" ref="BL385" si="6489">D385/D405</f>
        <v>7.3989412897016368E-2</v>
      </c>
      <c r="BM385" s="126">
        <f t="shared" ref="BM385" si="6490">E385/E405</f>
        <v>5.4783484390735146E-2</v>
      </c>
      <c r="BN385" s="123">
        <f t="shared" ref="BN385" si="6491">F385/F405</f>
        <v>8.641853586393887E-2</v>
      </c>
      <c r="BO385" s="124">
        <f t="shared" ref="BO385" si="6492">G385/G405</f>
        <v>4.8719800947106512E-2</v>
      </c>
      <c r="BP385" s="125">
        <f t="shared" ref="BP385" si="6493">H385/H405</f>
        <v>6.4794436129941013E-2</v>
      </c>
      <c r="BQ385" s="126">
        <f t="shared" ref="BQ385" si="6494">I385/I405</f>
        <v>4.9945060433523127E-2</v>
      </c>
      <c r="BR385" s="123">
        <f t="shared" ref="BR385" si="6495">J385/J405</f>
        <v>3.1041618762934008E-2</v>
      </c>
      <c r="BS385" s="124">
        <f t="shared" ref="BS385" si="6496">K385/K405</f>
        <v>0.10190633090138856</v>
      </c>
      <c r="BT385" s="125">
        <f t="shared" ref="BT385" si="6497">L385/L405</f>
        <v>4.6186699206833437E-2</v>
      </c>
      <c r="BU385" s="123">
        <f t="shared" ref="BU385" si="6498">M385/M405</f>
        <v>7.8063701043952397E-2</v>
      </c>
      <c r="BV385" s="127">
        <f t="shared" ref="BV385" si="6499">N385/N405</f>
        <v>5.9017022559688603E-2</v>
      </c>
      <c r="BW385" s="128">
        <f t="shared" ref="BW385" si="6500">O385/O405</f>
        <v>7.7380952380952384E-2</v>
      </c>
      <c r="BX385" s="123">
        <f t="shared" ref="BX385" si="6501">P385/P405</f>
        <v>6.2294908436540702E-2</v>
      </c>
      <c r="BY385" s="124">
        <f t="shared" ref="BY385" si="6502">Q385/Q405</f>
        <v>7.5547518585493273E-2</v>
      </c>
      <c r="BZ385" s="125">
        <f t="shared" ref="BZ385" si="6503">R385/R405</f>
        <v>6.5056373960990871E-2</v>
      </c>
      <c r="CA385" s="126">
        <f t="shared" ref="CA385" si="6504">S385/S405</f>
        <v>5.8180786150134813E-2</v>
      </c>
      <c r="CB385" s="123">
        <f t="shared" ref="CB385" si="6505">T385/T405</f>
        <v>6.2163906216390619E-2</v>
      </c>
      <c r="CC385" s="124">
        <f t="shared" ref="CC385" si="6506">U385/U405</f>
        <v>0.12250431353216662</v>
      </c>
      <c r="CD385" s="125">
        <f t="shared" ref="CD385" si="6507">V385/V405</f>
        <v>4.7172999855149438E-2</v>
      </c>
      <c r="CE385" s="126">
        <f t="shared" ref="CE385" si="6508">W385/W405</f>
        <v>6.2641296156744533E-2</v>
      </c>
      <c r="CF385" s="123">
        <f t="shared" ref="CF385" si="6509">X385/X405</f>
        <v>6.9146179975818983E-2</v>
      </c>
      <c r="CG385" s="124">
        <f t="shared" ref="CG385" si="6510">Y385/Y405</f>
        <v>0.11602423617377852</v>
      </c>
      <c r="CH385" s="125">
        <f t="shared" ref="CH385" si="6511">Z385/Z405</f>
        <v>5.730741540676746E-2</v>
      </c>
      <c r="CI385" s="123">
        <f t="shared" ref="CI385" si="6512">AA385/AA405</f>
        <v>4.7537242634804237E-2</v>
      </c>
      <c r="CJ385" s="129">
        <f t="shared" ref="CJ385" si="6513">AB385/AB405</f>
        <v>6.1614760643886858E-2</v>
      </c>
      <c r="CK385" s="130">
        <f t="shared" ref="CK385" si="6514">AC385/AC405</f>
        <v>6.0947492394511006E-2</v>
      </c>
    </row>
    <row r="386" spans="1:89" ht="13.5" thickBot="1" x14ac:dyDescent="0.25">
      <c r="A386" s="131" t="s">
        <v>21</v>
      </c>
      <c r="B386" s="167">
        <v>1210</v>
      </c>
      <c r="C386" s="168">
        <v>1055</v>
      </c>
      <c r="D386" s="169">
        <v>511</v>
      </c>
      <c r="E386" s="170">
        <v>538</v>
      </c>
      <c r="F386" s="167">
        <v>1619</v>
      </c>
      <c r="G386" s="171">
        <v>926</v>
      </c>
      <c r="H386" s="169">
        <v>2075</v>
      </c>
      <c r="I386" s="170">
        <v>1911</v>
      </c>
      <c r="J386" s="167">
        <v>120</v>
      </c>
      <c r="K386" s="171">
        <v>427</v>
      </c>
      <c r="L386" s="169">
        <v>664</v>
      </c>
      <c r="M386" s="167">
        <v>1159</v>
      </c>
      <c r="N386" s="172">
        <v>1882</v>
      </c>
      <c r="O386" s="173">
        <v>2284</v>
      </c>
      <c r="P386" s="167">
        <v>1131</v>
      </c>
      <c r="Q386" s="171">
        <v>891</v>
      </c>
      <c r="R386" s="169">
        <v>1468</v>
      </c>
      <c r="S386" s="170">
        <v>1152</v>
      </c>
      <c r="T386" s="167">
        <v>218</v>
      </c>
      <c r="U386" s="171">
        <v>352</v>
      </c>
      <c r="V386" s="169">
        <v>738</v>
      </c>
      <c r="W386" s="170">
        <v>1330</v>
      </c>
      <c r="X386" s="167">
        <v>892</v>
      </c>
      <c r="Y386" s="171">
        <v>702</v>
      </c>
      <c r="Z386" s="169">
        <v>1908</v>
      </c>
      <c r="AA386" s="167">
        <v>2045</v>
      </c>
      <c r="AB386" s="149">
        <f t="shared" si="6404"/>
        <v>14436</v>
      </c>
      <c r="AC386" s="150">
        <f t="shared" si="6405"/>
        <v>14772</v>
      </c>
      <c r="AE386" t="s">
        <v>85</v>
      </c>
      <c r="BI386" s="131" t="s">
        <v>21</v>
      </c>
      <c r="BJ386" s="123">
        <f>B386/B405</f>
        <v>5.713206478115114E-2</v>
      </c>
      <c r="BK386" s="124">
        <f t="shared" ref="BK386" si="6515">C386/C405</f>
        <v>4.2025175270873169E-2</v>
      </c>
      <c r="BL386" s="125">
        <f t="shared" ref="BL386" si="6516">D386/D405</f>
        <v>6.1477382098171315E-2</v>
      </c>
      <c r="BM386" s="126">
        <f t="shared" ref="BM386" si="6517">E386/E405</f>
        <v>5.4179254783484392E-2</v>
      </c>
      <c r="BN386" s="123">
        <f t="shared" ref="BN386" si="6518">F386/F405</f>
        <v>7.9812669460192262E-2</v>
      </c>
      <c r="BO386" s="124">
        <f t="shared" ref="BO386" si="6519">G386/G405</f>
        <v>3.7161891002488158E-2</v>
      </c>
      <c r="BP386" s="125">
        <f t="shared" ref="BP386" si="6520">H386/H405</f>
        <v>6.0891510402911055E-2</v>
      </c>
      <c r="BQ386" s="126">
        <f t="shared" ref="BQ386" si="6521">I386/I405</f>
        <v>4.7722505244231349E-2</v>
      </c>
      <c r="BR386" s="123">
        <f t="shared" ref="BR386" si="6522">J386/J405</f>
        <v>2.7592550011496894E-2</v>
      </c>
      <c r="BS386" s="124">
        <f t="shared" ref="BS386" si="6523">K386/K405</f>
        <v>0.10049423393739704</v>
      </c>
      <c r="BT386" s="125">
        <f t="shared" ref="BT386" si="6524">L386/L405</f>
        <v>4.0512507626601586E-2</v>
      </c>
      <c r="BU386" s="123">
        <f t="shared" ref="BU386" si="6525">M386/M405</f>
        <v>7.7066294301482804E-2</v>
      </c>
      <c r="BV386" s="127">
        <f t="shared" ref="BV386" si="6526">N386/N405</f>
        <v>5.1588498122310242E-2</v>
      </c>
      <c r="BW386" s="128">
        <f t="shared" ref="BW386" si="6527">O386/O405</f>
        <v>6.8662818662818662E-2</v>
      </c>
      <c r="BX386" s="123">
        <f t="shared" ref="BX386" si="6528">P386/P405</f>
        <v>5.9860273102572248E-2</v>
      </c>
      <c r="BY386" s="124">
        <f t="shared" ref="BY386" si="6529">Q386/Q405</f>
        <v>5.9674502712477394E-2</v>
      </c>
      <c r="BZ386" s="125">
        <f t="shared" ref="BZ386" si="6530">R386/R405</f>
        <v>6.04065509011604E-2</v>
      </c>
      <c r="CA386" s="126">
        <f t="shared" ref="CA386" si="6531">S386/S405</f>
        <v>5.4491272882077481E-2</v>
      </c>
      <c r="CB386" s="123">
        <f t="shared" ref="CB386" si="6532">T386/T405</f>
        <v>4.6891804689180472E-2</v>
      </c>
      <c r="CC386" s="124">
        <f t="shared" ref="CC386" si="6533">U386/U405</f>
        <v>8.6763618437268916E-2</v>
      </c>
      <c r="CD386" s="125">
        <f t="shared" ref="CD386" si="6534">V386/V405</f>
        <v>3.5633238375742358E-2</v>
      </c>
      <c r="CE386" s="126">
        <f t="shared" ref="CE386" si="6535">W386/W405</f>
        <v>6.2641296156744533E-2</v>
      </c>
      <c r="CF386" s="123">
        <f t="shared" ref="CF386" si="6536">X386/X405</f>
        <v>5.1355863895445907E-2</v>
      </c>
      <c r="CG386" s="124">
        <f t="shared" ref="CG386" si="6537">Y386/Y405</f>
        <v>9.0498904215547252E-2</v>
      </c>
      <c r="CH386" s="125">
        <f t="shared" ref="CH386" si="6538">Z386/Z405</f>
        <v>5.4946004319654428E-2</v>
      </c>
      <c r="CI386" s="123">
        <f t="shared" ref="CI386" si="6539">AA386/AA405</f>
        <v>5.2434552960180507E-2</v>
      </c>
      <c r="CJ386" s="129">
        <f t="shared" ref="CJ386" si="6540">AB386/AB405</f>
        <v>5.5157552068408201E-2</v>
      </c>
      <c r="CK386" s="130">
        <f t="shared" ref="CK386" si="6541">AC386/AC405</f>
        <v>5.6670004258306574E-2</v>
      </c>
    </row>
    <row r="387" spans="1:89" ht="14.25" thickTop="1" thickBot="1" x14ac:dyDescent="0.25">
      <c r="A387" s="139" t="s">
        <v>22</v>
      </c>
      <c r="B387" s="174">
        <v>1266</v>
      </c>
      <c r="C387" s="175">
        <v>1301</v>
      </c>
      <c r="D387" s="176">
        <v>504</v>
      </c>
      <c r="E387" s="177">
        <v>459</v>
      </c>
      <c r="F387" s="174">
        <v>1409</v>
      </c>
      <c r="G387" s="178">
        <v>761</v>
      </c>
      <c r="H387" s="176">
        <v>2126</v>
      </c>
      <c r="I387" s="177">
        <v>1683</v>
      </c>
      <c r="J387" s="174">
        <v>169</v>
      </c>
      <c r="K387" s="178">
        <v>509</v>
      </c>
      <c r="L387" s="176">
        <v>554</v>
      </c>
      <c r="M387" s="174">
        <v>1253</v>
      </c>
      <c r="N387" s="179">
        <v>1751</v>
      </c>
      <c r="O387" s="180">
        <v>2464</v>
      </c>
      <c r="P387" s="174">
        <v>1083</v>
      </c>
      <c r="Q387" s="178">
        <v>759</v>
      </c>
      <c r="R387" s="176">
        <v>1447</v>
      </c>
      <c r="S387" s="177">
        <v>991</v>
      </c>
      <c r="T387" s="174">
        <v>159</v>
      </c>
      <c r="U387" s="178">
        <v>285</v>
      </c>
      <c r="V387" s="176">
        <v>718</v>
      </c>
      <c r="W387" s="177">
        <v>1514</v>
      </c>
      <c r="X387" s="174">
        <v>915</v>
      </c>
      <c r="Y387" s="178">
        <v>436</v>
      </c>
      <c r="Z387" s="176">
        <v>2015</v>
      </c>
      <c r="AA387" s="174">
        <v>1847</v>
      </c>
      <c r="AB387" s="149">
        <f t="shared" si="6404"/>
        <v>14116</v>
      </c>
      <c r="AC387" s="150">
        <f t="shared" si="6405"/>
        <v>14262</v>
      </c>
      <c r="AE387" s="275" t="s">
        <v>0</v>
      </c>
      <c r="AF387" s="269" t="s">
        <v>1</v>
      </c>
      <c r="AG387" s="270"/>
      <c r="AH387" s="269" t="s">
        <v>2</v>
      </c>
      <c r="AI387" s="270"/>
      <c r="AJ387" s="269" t="s">
        <v>3</v>
      </c>
      <c r="AK387" s="270"/>
      <c r="AL387" s="269" t="s">
        <v>4</v>
      </c>
      <c r="AM387" s="270"/>
      <c r="AN387" s="269" t="s">
        <v>5</v>
      </c>
      <c r="AO387" s="270"/>
      <c r="AP387" s="269" t="s">
        <v>6</v>
      </c>
      <c r="AQ387" s="270"/>
      <c r="AR387" s="269" t="s">
        <v>7</v>
      </c>
      <c r="AS387" s="270"/>
      <c r="AT387" s="269" t="s">
        <v>8</v>
      </c>
      <c r="AU387" s="270"/>
      <c r="AV387" s="269" t="s">
        <v>9</v>
      </c>
      <c r="AW387" s="270"/>
      <c r="AX387" s="269" t="s">
        <v>10</v>
      </c>
      <c r="AY387" s="270"/>
      <c r="AZ387" s="269" t="s">
        <v>11</v>
      </c>
      <c r="BA387" s="270"/>
      <c r="BB387" s="269" t="s">
        <v>12</v>
      </c>
      <c r="BC387" s="270"/>
      <c r="BD387" s="271" t="s">
        <v>40</v>
      </c>
      <c r="BE387" s="272"/>
      <c r="BF387" s="273" t="s">
        <v>41</v>
      </c>
      <c r="BG387" s="274"/>
      <c r="BI387" s="139" t="s">
        <v>22</v>
      </c>
      <c r="BJ387" s="123">
        <f>B387/B405</f>
        <v>5.9776193399121769E-2</v>
      </c>
      <c r="BK387" s="124">
        <f t="shared" ref="BK387" si="6542">C387/C405</f>
        <v>5.1824410452517525E-2</v>
      </c>
      <c r="BL387" s="125">
        <f t="shared" ref="BL387" si="6543">D387/D405</f>
        <v>6.0635226179018287E-2</v>
      </c>
      <c r="BM387" s="126">
        <f t="shared" ref="BM387" si="6544">E387/E405</f>
        <v>4.6223564954682779E-2</v>
      </c>
      <c r="BN387" s="123">
        <f t="shared" ref="BN387" si="6545">F387/F405</f>
        <v>6.9460192260290862E-2</v>
      </c>
      <c r="BO387" s="124">
        <f t="shared" ref="BO387" si="6546">G387/G405</f>
        <v>3.0540171763383899E-2</v>
      </c>
      <c r="BP387" s="125">
        <f t="shared" ref="BP387" si="6547">H387/H405</f>
        <v>6.2388121020042847E-2</v>
      </c>
      <c r="BQ387" s="126">
        <f t="shared" ref="BQ387" si="6548">I387/I405</f>
        <v>4.202876835480971E-2</v>
      </c>
      <c r="BR387" s="123">
        <f t="shared" ref="BR387" si="6549">J387/J405</f>
        <v>3.8859507932858126E-2</v>
      </c>
      <c r="BS387" s="124">
        <f t="shared" ref="BS387" si="6550">K387/K405</f>
        <v>0.11979289244528124</v>
      </c>
      <c r="BT387" s="125">
        <f t="shared" ref="BT387" si="6551">L387/L405</f>
        <v>3.3801098230628435E-2</v>
      </c>
      <c r="BU387" s="123">
        <f t="shared" ref="BU387" si="6552">M387/M405</f>
        <v>8.3316709887625504E-2</v>
      </c>
      <c r="BV387" s="127">
        <f t="shared" ref="BV387" si="6553">N387/N405</f>
        <v>4.7997587785422548E-2</v>
      </c>
      <c r="BW387" s="128">
        <f t="shared" ref="BW387" si="6554">O387/O405</f>
        <v>7.407407407407407E-2</v>
      </c>
      <c r="BX387" s="123">
        <f t="shared" ref="BX387" si="6555">P387/P405</f>
        <v>5.7319784058431245E-2</v>
      </c>
      <c r="BY387" s="124">
        <f t="shared" ref="BY387" si="6556">Q387/Q405</f>
        <v>5.0833835643962225E-2</v>
      </c>
      <c r="BZ387" s="125">
        <f t="shared" ref="BZ387" si="6557">R387/R405</f>
        <v>5.9542424491811373E-2</v>
      </c>
      <c r="CA387" s="126">
        <f t="shared" ref="CA387" si="6558">S387/S405</f>
        <v>4.6875739085189917E-2</v>
      </c>
      <c r="CB387" s="123">
        <f t="shared" ref="CB387" si="6559">T387/T405</f>
        <v>3.4200903420090342E-2</v>
      </c>
      <c r="CC387" s="124">
        <f t="shared" ref="CC387" si="6560">U387/U405</f>
        <v>7.0248952427902397E-2</v>
      </c>
      <c r="CD387" s="125">
        <f t="shared" ref="CD387" si="6561">V387/V405</f>
        <v>3.4667567959055574E-2</v>
      </c>
      <c r="CE387" s="126">
        <f t="shared" ref="CE387" si="6562">W387/W405</f>
        <v>7.1307460437076114E-2</v>
      </c>
      <c r="CF387" s="123">
        <f t="shared" ref="CF387" si="6563">X387/X405</f>
        <v>5.2680062179745524E-2</v>
      </c>
      <c r="CG387" s="124">
        <f t="shared" ref="CG387" si="6564">Y387/Y405</f>
        <v>5.6207296635297152E-2</v>
      </c>
      <c r="CH387" s="125">
        <f t="shared" ref="CH387" si="6565">Z387/Z405</f>
        <v>5.8027357811375087E-2</v>
      </c>
      <c r="CI387" s="123">
        <f t="shared" ref="CI387" si="6566">AA387/AA405</f>
        <v>4.7357760057434424E-2</v>
      </c>
      <c r="CJ387" s="129">
        <f t="shared" ref="CJ387" si="6567">AB387/AB405</f>
        <v>5.3934885355891533E-2</v>
      </c>
      <c r="CK387" s="130">
        <f t="shared" ref="CK387" si="6568">AC387/AC405</f>
        <v>5.4713485021118897E-2</v>
      </c>
    </row>
    <row r="388" spans="1:89" ht="15" thickTop="1" thickBot="1" x14ac:dyDescent="0.3">
      <c r="A388" s="131" t="s">
        <v>23</v>
      </c>
      <c r="B388" s="167">
        <v>1213</v>
      </c>
      <c r="C388" s="168">
        <v>1278</v>
      </c>
      <c r="D388" s="169">
        <v>469</v>
      </c>
      <c r="E388" s="170">
        <v>404</v>
      </c>
      <c r="F388" s="167">
        <v>1246</v>
      </c>
      <c r="G388" s="171">
        <v>747</v>
      </c>
      <c r="H388" s="169">
        <v>1944</v>
      </c>
      <c r="I388" s="170">
        <v>1741</v>
      </c>
      <c r="J388" s="167">
        <v>139</v>
      </c>
      <c r="K388" s="171">
        <v>355</v>
      </c>
      <c r="L388" s="169">
        <v>444</v>
      </c>
      <c r="M388" s="167">
        <v>1100</v>
      </c>
      <c r="N388" s="172">
        <v>1616</v>
      </c>
      <c r="O388" s="173">
        <v>1951</v>
      </c>
      <c r="P388" s="167">
        <v>1108</v>
      </c>
      <c r="Q388" s="171">
        <v>625</v>
      </c>
      <c r="R388" s="169">
        <v>1426</v>
      </c>
      <c r="S388" s="170">
        <v>905</v>
      </c>
      <c r="T388" s="167">
        <v>178</v>
      </c>
      <c r="U388" s="171">
        <v>174</v>
      </c>
      <c r="V388" s="169">
        <v>658</v>
      </c>
      <c r="W388" s="170">
        <v>1371</v>
      </c>
      <c r="X388" s="167">
        <v>768</v>
      </c>
      <c r="Y388" s="171">
        <v>373</v>
      </c>
      <c r="Z388" s="169">
        <v>1855</v>
      </c>
      <c r="AA388" s="167">
        <v>1838</v>
      </c>
      <c r="AB388" s="149">
        <f t="shared" si="6404"/>
        <v>13064</v>
      </c>
      <c r="AC388" s="150">
        <f t="shared" si="6405"/>
        <v>12862</v>
      </c>
      <c r="AE388" s="276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5.7273714528542422E-2</v>
      </c>
      <c r="BK388" s="124">
        <f t="shared" ref="BK388" si="6569">C388/C405</f>
        <v>5.0908221797323135E-2</v>
      </c>
      <c r="BL388" s="125">
        <f t="shared" ref="BL388" si="6570">D388/D405</f>
        <v>5.6424446583253129E-2</v>
      </c>
      <c r="BM388" s="126">
        <f t="shared" ref="BM388" si="6571">E388/E405</f>
        <v>4.0684793554884191E-2</v>
      </c>
      <c r="BN388" s="123">
        <f t="shared" ref="BN388" si="6572">F388/F405</f>
        <v>6.1424698052748333E-2</v>
      </c>
      <c r="BO388" s="124">
        <f t="shared" ref="BO388" si="6573">G388/G405</f>
        <v>2.9978328918853842E-2</v>
      </c>
      <c r="BP388" s="125">
        <f t="shared" ref="BP388" si="6574">H388/H405</f>
        <v>5.7047275288317635E-2</v>
      </c>
      <c r="BQ388" s="126">
        <f t="shared" ref="BQ388" si="6575">I388/I405</f>
        <v>4.3477175107381881E-2</v>
      </c>
      <c r="BR388" s="123">
        <f t="shared" ref="BR388" si="6576">J388/J405</f>
        <v>3.1961370429983905E-2</v>
      </c>
      <c r="BS388" s="124">
        <f t="shared" ref="BS388" si="6577">K388/K405</f>
        <v>8.3549070369498712E-2</v>
      </c>
      <c r="BT388" s="125">
        <f t="shared" ref="BT388" si="6578">L388/L405</f>
        <v>2.7089688834655276E-2</v>
      </c>
      <c r="BU388" s="123">
        <f t="shared" ref="BU388" si="6579">M388/M405</f>
        <v>7.3143161114435806E-2</v>
      </c>
      <c r="BV388" s="127">
        <f t="shared" ref="BV388" si="6580">N388/N405</f>
        <v>4.4297031331377974E-2</v>
      </c>
      <c r="BW388" s="128">
        <f t="shared" ref="BW388" si="6581">O388/O405</f>
        <v>5.865199615199615E-2</v>
      </c>
      <c r="BX388" s="123">
        <f t="shared" ref="BX388" si="6582">P388/P405</f>
        <v>5.8642955435588021E-2</v>
      </c>
      <c r="BY388" s="124">
        <f t="shared" ref="BY388" si="6583">Q388/Q405</f>
        <v>4.1859219074408947E-2</v>
      </c>
      <c r="BZ388" s="125">
        <f t="shared" ref="BZ388" si="6584">R388/R405</f>
        <v>5.8678298082462346E-2</v>
      </c>
      <c r="CA388" s="126">
        <f t="shared" ref="CA388" si="6585">S388/S405</f>
        <v>4.280781419989594E-2</v>
      </c>
      <c r="CB388" s="123">
        <f t="shared" ref="CB388" si="6586">T388/T405</f>
        <v>3.828780382878038E-2</v>
      </c>
      <c r="CC388" s="124">
        <f t="shared" ref="CC388" si="6587">U388/U405</f>
        <v>4.2888834113877249E-2</v>
      </c>
      <c r="CD388" s="125">
        <f t="shared" ref="CD388" si="6588">V388/V405</f>
        <v>3.1770556708995222E-2</v>
      </c>
      <c r="CE388" s="126">
        <f t="shared" ref="CE388" si="6589">W388/W405</f>
        <v>6.4572343632253199E-2</v>
      </c>
      <c r="CF388" s="123">
        <f t="shared" ref="CF388" si="6590">X388/X405</f>
        <v>4.4216707927917556E-2</v>
      </c>
      <c r="CG388" s="124">
        <f t="shared" ref="CG388" si="6591">Y388/Y405</f>
        <v>4.8085600103132654E-2</v>
      </c>
      <c r="CH388" s="125">
        <f t="shared" ref="CH388" si="6592">Z388/Z405</f>
        <v>5.3419726421886249E-2</v>
      </c>
      <c r="CI388" s="123">
        <f t="shared" ref="CI388" si="6593">AA388/AA405</f>
        <v>4.7126996743673238E-2</v>
      </c>
      <c r="CJ388" s="129">
        <f t="shared" ref="CJ388" si="6594">AB388/AB405</f>
        <v>4.9915368538492988E-2</v>
      </c>
      <c r="CK388" s="130">
        <f t="shared" ref="CK388" si="6595">AC388/AC405</f>
        <v>4.9342647899427237E-2</v>
      </c>
    </row>
    <row r="389" spans="1:89" ht="13.5" thickTop="1" x14ac:dyDescent="0.2">
      <c r="A389" s="139" t="s">
        <v>24</v>
      </c>
      <c r="B389" s="181">
        <v>1164</v>
      </c>
      <c r="C389" s="175">
        <v>1539</v>
      </c>
      <c r="D389" s="176">
        <v>477</v>
      </c>
      <c r="E389" s="177">
        <v>441</v>
      </c>
      <c r="F389" s="174">
        <v>1261</v>
      </c>
      <c r="G389" s="178">
        <v>718</v>
      </c>
      <c r="H389" s="176">
        <v>2002</v>
      </c>
      <c r="I389" s="177">
        <v>1820</v>
      </c>
      <c r="J389" s="174">
        <v>153</v>
      </c>
      <c r="K389" s="178">
        <v>266</v>
      </c>
      <c r="L389" s="176">
        <v>533</v>
      </c>
      <c r="M389" s="174">
        <v>1161</v>
      </c>
      <c r="N389" s="179">
        <v>1606</v>
      </c>
      <c r="O389" s="182">
        <v>1916</v>
      </c>
      <c r="P389" s="174">
        <v>1020</v>
      </c>
      <c r="Q389" s="178">
        <v>575</v>
      </c>
      <c r="R389" s="176">
        <v>1433</v>
      </c>
      <c r="S389" s="177">
        <v>907</v>
      </c>
      <c r="T389" s="174">
        <v>169</v>
      </c>
      <c r="U389" s="178">
        <v>171</v>
      </c>
      <c r="V389" s="176">
        <v>642</v>
      </c>
      <c r="W389" s="183">
        <v>1485</v>
      </c>
      <c r="X389" s="174">
        <v>906</v>
      </c>
      <c r="Y389" s="178">
        <v>330</v>
      </c>
      <c r="Z389" s="176">
        <v>1898</v>
      </c>
      <c r="AA389" s="174">
        <v>2160</v>
      </c>
      <c r="AB389" s="149">
        <f t="shared" si="6404"/>
        <v>13264</v>
      </c>
      <c r="AC389" s="150">
        <f t="shared" si="6405"/>
        <v>13489</v>
      </c>
      <c r="AE389" s="224" t="str">
        <f>$AE$17</f>
        <v>17:00 - 17:59</v>
      </c>
      <c r="AF389" s="120">
        <f t="shared" ref="AF389:AU390" si="6596">SUMIF($A$9:$A$32,$AE389,B$381:B$404)</f>
        <v>1441</v>
      </c>
      <c r="AG389" s="164">
        <f t="shared" si="6596"/>
        <v>2397</v>
      </c>
      <c r="AH389" s="121">
        <f t="shared" si="6596"/>
        <v>516</v>
      </c>
      <c r="AI389" s="159">
        <f t="shared" si="6596"/>
        <v>850</v>
      </c>
      <c r="AJ389" s="120">
        <f t="shared" si="6596"/>
        <v>1015</v>
      </c>
      <c r="AK389" s="122">
        <f t="shared" si="6596"/>
        <v>2867</v>
      </c>
      <c r="AL389" s="121">
        <f t="shared" si="6596"/>
        <v>2411</v>
      </c>
      <c r="AM389" s="159">
        <f t="shared" si="6596"/>
        <v>3714</v>
      </c>
      <c r="AN389" s="120">
        <f t="shared" si="6596"/>
        <v>499</v>
      </c>
      <c r="AO389" s="122">
        <f t="shared" si="6596"/>
        <v>193</v>
      </c>
      <c r="AP389" s="121">
        <f t="shared" si="6596"/>
        <v>1347</v>
      </c>
      <c r="AQ389" s="120">
        <f t="shared" si="6596"/>
        <v>723</v>
      </c>
      <c r="AR389" s="158">
        <f t="shared" si="6596"/>
        <v>2830</v>
      </c>
      <c r="AS389" s="160">
        <f t="shared" si="6596"/>
        <v>2218</v>
      </c>
      <c r="AT389" s="120">
        <f t="shared" si="6596"/>
        <v>1540</v>
      </c>
      <c r="AU389" s="122">
        <f t="shared" si="6596"/>
        <v>1051</v>
      </c>
      <c r="AV389" s="121">
        <f t="shared" ref="AP389:BE390" si="6597">SUMIF($A$9:$A$32,$AE389,R$381:R$404)</f>
        <v>2011</v>
      </c>
      <c r="AW389" s="159">
        <f t="shared" si="6597"/>
        <v>1750</v>
      </c>
      <c r="AX389" s="120">
        <f t="shared" si="6597"/>
        <v>567</v>
      </c>
      <c r="AY389" s="122">
        <f t="shared" si="6597"/>
        <v>170</v>
      </c>
      <c r="AZ389" s="121">
        <f t="shared" si="6597"/>
        <v>2080</v>
      </c>
      <c r="BA389" s="159">
        <f t="shared" si="6597"/>
        <v>1376</v>
      </c>
      <c r="BB389" s="120">
        <f t="shared" si="6597"/>
        <v>1820</v>
      </c>
      <c r="BC389" s="122">
        <f t="shared" si="6597"/>
        <v>509</v>
      </c>
      <c r="BD389" s="21">
        <f t="shared" si="6597"/>
        <v>2712</v>
      </c>
      <c r="BE389" s="163">
        <f t="shared" si="6597"/>
        <v>3791</v>
      </c>
      <c r="BF389" s="149">
        <f>AF389+AH389+AJ389+AL389+AN389+AP389+AR389+AT389+AV389+AX389+AZ389+BB389+BD389</f>
        <v>20789</v>
      </c>
      <c r="BG389" s="150">
        <f>AG389+AI389+AK389+AM389+AO389+AQ389+AS389+AU389+AW389+AY389+BA389+BC389+BE389</f>
        <v>21609</v>
      </c>
      <c r="BI389" s="139" t="s">
        <v>24</v>
      </c>
      <c r="BJ389" s="123">
        <f>B389/B405</f>
        <v>5.4960101987818123E-2</v>
      </c>
      <c r="BK389" s="124">
        <f t="shared" ref="BK389" si="6598">C389/C405</f>
        <v>6.130497131931166E-2</v>
      </c>
      <c r="BL389" s="125">
        <f t="shared" ref="BL389" si="6599">D389/D405</f>
        <v>5.7386910490856591E-2</v>
      </c>
      <c r="BM389" s="126">
        <f t="shared" ref="BM389" si="6600">E389/E405</f>
        <v>4.4410876132930516E-2</v>
      </c>
      <c r="BN389" s="123">
        <f t="shared" ref="BN389" si="6601">F389/F405</f>
        <v>6.2164160709884148E-2</v>
      </c>
      <c r="BO389" s="124">
        <f t="shared" ref="BO389" si="6602">G389/G405</f>
        <v>2.8814511598041576E-2</v>
      </c>
      <c r="BP389" s="125">
        <f t="shared" ref="BP389" si="6603">H389/H405</f>
        <v>5.8749303048977318E-2</v>
      </c>
      <c r="BQ389" s="126">
        <f t="shared" ref="BQ389" si="6604">I389/I405</f>
        <v>4.5450004994506042E-2</v>
      </c>
      <c r="BR389" s="123">
        <f t="shared" ref="BR389" si="6605">J389/J405</f>
        <v>3.5180501264658541E-2</v>
      </c>
      <c r="BS389" s="124">
        <f t="shared" ref="BS389" si="6606">K389/K405</f>
        <v>6.260296540362438E-2</v>
      </c>
      <c r="BT389" s="125">
        <f t="shared" ref="BT389" si="6607">L389/L405</f>
        <v>3.2519829164124464E-2</v>
      </c>
      <c r="BU389" s="123">
        <f t="shared" ref="BU389" si="6608">M389/M405</f>
        <v>7.719928186714542E-2</v>
      </c>
      <c r="BV389" s="127">
        <f t="shared" ref="BV389" si="6609">N389/N405</f>
        <v>4.4022916038485786E-2</v>
      </c>
      <c r="BW389" s="128">
        <f t="shared" ref="BW389" si="6610">O389/O405</f>
        <v>5.7599807599807602E-2</v>
      </c>
      <c r="BX389" s="123">
        <f t="shared" ref="BX389" si="6611">P389/P405</f>
        <v>5.3985392187996188E-2</v>
      </c>
      <c r="BY389" s="124">
        <f t="shared" ref="BY389" si="6612">Q389/Q405</f>
        <v>3.8510481548456231E-2</v>
      </c>
      <c r="BZ389" s="125">
        <f t="shared" ref="BZ389" si="6613">R389/R405</f>
        <v>5.8966340218912026E-2</v>
      </c>
      <c r="CA389" s="126">
        <f t="shared" ref="CA389" si="6614">S389/S405</f>
        <v>4.2902417104205101E-2</v>
      </c>
      <c r="CB389" s="123">
        <f t="shared" ref="CB389" si="6615">T389/T405</f>
        <v>3.6351903635190363E-2</v>
      </c>
      <c r="CC389" s="124">
        <f t="shared" ref="CC389" si="6616">U389/U405</f>
        <v>4.2149371456741434E-2</v>
      </c>
      <c r="CD389" s="125">
        <f t="shared" ref="CD389" si="6617">V389/V405</f>
        <v>3.0998020375645793E-2</v>
      </c>
      <c r="CE389" s="126">
        <f t="shared" ref="CE389" si="6618">W389/W405</f>
        <v>6.9941597588545595E-2</v>
      </c>
      <c r="CF389" s="123">
        <f t="shared" ref="CF389" si="6619">X389/X405</f>
        <v>5.2161897633715239E-2</v>
      </c>
      <c r="CG389" s="124">
        <f t="shared" ref="CG389" si="6620">Y389/Y405</f>
        <v>4.2542219930385455E-2</v>
      </c>
      <c r="CH389" s="125">
        <f t="shared" ref="CH389" si="6621">Z389/Z405</f>
        <v>5.4658027357811376E-2</v>
      </c>
      <c r="CI389" s="123">
        <f t="shared" ref="CI389" si="6622">AA389/AA405</f>
        <v>5.5383195302684547E-2</v>
      </c>
      <c r="CJ389" s="129">
        <f t="shared" ref="CJ389" si="6623">AB389/AB405</f>
        <v>5.0679535233815902E-2</v>
      </c>
      <c r="CK389" s="130">
        <f t="shared" ref="CK389" si="6624">AC389/AC405</f>
        <v>5.1748015667499148E-2</v>
      </c>
    </row>
    <row r="390" spans="1:89" x14ac:dyDescent="0.2">
      <c r="A390" s="131" t="s">
        <v>25</v>
      </c>
      <c r="B390" s="184">
        <v>1242</v>
      </c>
      <c r="C390" s="168">
        <v>1530</v>
      </c>
      <c r="D390" s="169">
        <v>526</v>
      </c>
      <c r="E390" s="170">
        <v>431</v>
      </c>
      <c r="F390" s="167">
        <v>1265</v>
      </c>
      <c r="G390" s="171">
        <v>912</v>
      </c>
      <c r="H390" s="169">
        <v>2183</v>
      </c>
      <c r="I390" s="170">
        <v>2033</v>
      </c>
      <c r="J390" s="167">
        <v>223</v>
      </c>
      <c r="K390" s="168">
        <v>182</v>
      </c>
      <c r="L390" s="169">
        <v>570</v>
      </c>
      <c r="M390" s="167">
        <v>1265</v>
      </c>
      <c r="N390" s="172">
        <v>1842</v>
      </c>
      <c r="O390" s="185">
        <v>1983</v>
      </c>
      <c r="P390" s="167">
        <v>1129</v>
      </c>
      <c r="Q390" s="168">
        <v>602</v>
      </c>
      <c r="R390" s="169">
        <v>1491</v>
      </c>
      <c r="S390" s="170">
        <v>1047</v>
      </c>
      <c r="T390" s="176">
        <v>175</v>
      </c>
      <c r="U390" s="167">
        <v>158</v>
      </c>
      <c r="V390" s="169">
        <v>840</v>
      </c>
      <c r="W390" s="186">
        <v>1346</v>
      </c>
      <c r="X390" s="167">
        <v>1067</v>
      </c>
      <c r="Y390" s="171">
        <v>261</v>
      </c>
      <c r="Z390" s="169">
        <v>2015</v>
      </c>
      <c r="AA390" s="167">
        <v>2296</v>
      </c>
      <c r="AB390" s="149">
        <f t="shared" si="6404"/>
        <v>14568</v>
      </c>
      <c r="AC390" s="150">
        <f t="shared" si="6405"/>
        <v>14046</v>
      </c>
      <c r="AE390" s="226" t="str">
        <f>$AE$18</f>
        <v>18:00 - 18:59</v>
      </c>
      <c r="AF390" s="120">
        <f t="shared" si="6596"/>
        <v>1693</v>
      </c>
      <c r="AG390" s="168">
        <f t="shared" si="6596"/>
        <v>2345</v>
      </c>
      <c r="AH390" s="169">
        <f t="shared" si="6596"/>
        <v>544</v>
      </c>
      <c r="AI390" s="170">
        <f t="shared" si="6596"/>
        <v>907</v>
      </c>
      <c r="AJ390" s="167">
        <f t="shared" si="6596"/>
        <v>844</v>
      </c>
      <c r="AK390" s="171">
        <f t="shared" si="6596"/>
        <v>2814</v>
      </c>
      <c r="AL390" s="169">
        <f t="shared" si="6596"/>
        <v>2212</v>
      </c>
      <c r="AM390" s="170">
        <f t="shared" si="6596"/>
        <v>3798</v>
      </c>
      <c r="AN390" s="167">
        <f t="shared" si="6596"/>
        <v>565</v>
      </c>
      <c r="AO390" s="171">
        <f t="shared" si="6596"/>
        <v>180</v>
      </c>
      <c r="AP390" s="169">
        <f t="shared" si="6597"/>
        <v>1721</v>
      </c>
      <c r="AQ390" s="167">
        <f t="shared" si="6597"/>
        <v>662</v>
      </c>
      <c r="AR390" s="172">
        <f t="shared" si="6597"/>
        <v>3219</v>
      </c>
      <c r="AS390" s="173">
        <f t="shared" si="6597"/>
        <v>2130</v>
      </c>
      <c r="AT390" s="167">
        <f t="shared" si="6597"/>
        <v>1315</v>
      </c>
      <c r="AU390" s="171">
        <f t="shared" si="6597"/>
        <v>1056</v>
      </c>
      <c r="AV390" s="169">
        <f t="shared" si="6597"/>
        <v>1853</v>
      </c>
      <c r="AW390" s="170">
        <f t="shared" si="6597"/>
        <v>1870</v>
      </c>
      <c r="AX390" s="167">
        <f t="shared" si="6597"/>
        <v>515</v>
      </c>
      <c r="AY390" s="171">
        <f t="shared" si="6597"/>
        <v>189</v>
      </c>
      <c r="AZ390" s="169">
        <f t="shared" si="6597"/>
        <v>2339</v>
      </c>
      <c r="BA390" s="170">
        <f t="shared" si="6597"/>
        <v>1207</v>
      </c>
      <c r="BB390" s="167">
        <f t="shared" si="6597"/>
        <v>1442</v>
      </c>
      <c r="BC390" s="171">
        <f t="shared" si="6597"/>
        <v>459</v>
      </c>
      <c r="BD390" s="169">
        <f t="shared" si="6597"/>
        <v>2766</v>
      </c>
      <c r="BE390" s="167">
        <f t="shared" si="6597"/>
        <v>3022</v>
      </c>
      <c r="BF390" s="151">
        <f>SUM(AF390,AH390,AJ390,AL390,AN390,AP390,AR390,AT390,AV390,AX390,AZ390,BB390,BD390)</f>
        <v>21028</v>
      </c>
      <c r="BG390" s="152">
        <f>SUM(AG390,AI390,AK390,AM390,AO390,AQ390,AS390,AU390,AW390,AY390,BA390,BC390,BE390)</f>
        <v>20639</v>
      </c>
      <c r="BI390" s="131" t="s">
        <v>25</v>
      </c>
      <c r="BJ390" s="123">
        <f>B390/B405</f>
        <v>5.8642995419991503E-2</v>
      </c>
      <c r="BK390" s="124">
        <f t="shared" ref="BK390" si="6625">C390/C405</f>
        <v>6.0946462715105162E-2</v>
      </c>
      <c r="BL390" s="125">
        <f t="shared" ref="BL390" si="6626">D390/D405</f>
        <v>6.3282001924927819E-2</v>
      </c>
      <c r="BM390" s="126">
        <f t="shared" ref="BM390" si="6627">E390/E405</f>
        <v>4.3403826787512589E-2</v>
      </c>
      <c r="BN390" s="123">
        <f t="shared" ref="BN390" si="6628">F390/F405</f>
        <v>6.2361350751787031E-2</v>
      </c>
      <c r="BO390" s="124">
        <f t="shared" ref="BO390" si="6629">G390/G405</f>
        <v>3.6600048157958101E-2</v>
      </c>
      <c r="BP390" s="125">
        <f t="shared" ref="BP390" si="6630">H390/H405</f>
        <v>6.4060803474484257E-2</v>
      </c>
      <c r="BQ390" s="126">
        <f t="shared" ref="BQ390" si="6631">I390/I405</f>
        <v>5.0769153930676256E-2</v>
      </c>
      <c r="BR390" s="123">
        <f t="shared" ref="BR390" si="6632">J390/J405</f>
        <v>5.1276155438031733E-2</v>
      </c>
      <c r="BS390" s="124">
        <f t="shared" ref="BS390" si="6633">K390/K405</f>
        <v>4.2833607907743002E-2</v>
      </c>
      <c r="BT390" s="125">
        <f t="shared" ref="BT390" si="6634">L390/L405</f>
        <v>3.4777303233679072E-2</v>
      </c>
      <c r="BU390" s="123">
        <f t="shared" ref="BU390" si="6635">M390/M405</f>
        <v>8.4114635281601166E-2</v>
      </c>
      <c r="BV390" s="127">
        <f t="shared" ref="BV390" si="6636">N390/N405</f>
        <v>5.0492036950741483E-2</v>
      </c>
      <c r="BW390" s="128">
        <f t="shared" ref="BW390" si="6637">O390/O405</f>
        <v>5.9613997113997112E-2</v>
      </c>
      <c r="BX390" s="123">
        <f t="shared" ref="BX390" si="6638">P390/P405</f>
        <v>5.9754419392399706E-2</v>
      </c>
      <c r="BY390" s="124">
        <f t="shared" ref="BY390" si="6639">Q390/Q405</f>
        <v>4.0318799812470697E-2</v>
      </c>
      <c r="BZ390" s="125">
        <f t="shared" ref="BZ390" si="6640">R390/R405</f>
        <v>6.1352975063780756E-2</v>
      </c>
      <c r="CA390" s="126">
        <f t="shared" ref="CA390" si="6641">S390/S405</f>
        <v>4.9524620405846459E-2</v>
      </c>
      <c r="CB390" s="123">
        <f t="shared" ref="CB390" si="6642">T390/T405</f>
        <v>3.7642503764250379E-2</v>
      </c>
      <c r="CC390" s="124">
        <f t="shared" ref="CC390" si="6643">U390/U405</f>
        <v>3.8945033275819572E-2</v>
      </c>
      <c r="CD390" s="125">
        <f t="shared" ref="CD390" si="6644">V390/V405</f>
        <v>4.055815750084496E-2</v>
      </c>
      <c r="CE390" s="126">
        <f t="shared" ref="CE390" si="6645">W390/W405</f>
        <v>6.3394875659382066E-2</v>
      </c>
      <c r="CF390" s="123">
        <f t="shared" ref="CF390" si="6646">X390/X405</f>
        <v>6.1431285623812538E-2</v>
      </c>
      <c r="CG390" s="124">
        <f t="shared" ref="CG390" si="6647">Y390/Y405</f>
        <v>3.3647028490395768E-2</v>
      </c>
      <c r="CH390" s="125">
        <f t="shared" ref="CH390" si="6648">Z390/Z405</f>
        <v>5.8027357811375087E-2</v>
      </c>
      <c r="CI390" s="123">
        <f t="shared" ref="CI390" si="6649">AA390/AA405</f>
        <v>5.8870285377298021E-2</v>
      </c>
      <c r="CJ390" s="129">
        <f t="shared" ref="CJ390" si="6650">AB390/AB405</f>
        <v>5.566190208732133E-2</v>
      </c>
      <c r="CK390" s="130">
        <f t="shared" ref="CK390" si="6651">AC390/AC405</f>
        <v>5.3884841579486469E-2</v>
      </c>
    </row>
    <row r="391" spans="1:89" ht="13.5" thickBot="1" x14ac:dyDescent="0.25">
      <c r="A391" s="139" t="s">
        <v>26</v>
      </c>
      <c r="B391" s="181">
        <v>1124</v>
      </c>
      <c r="C391" s="175">
        <v>1418</v>
      </c>
      <c r="D391" s="176">
        <v>453</v>
      </c>
      <c r="E391" s="177">
        <v>440</v>
      </c>
      <c r="F391" s="174">
        <v>1030</v>
      </c>
      <c r="G391" s="178">
        <v>998</v>
      </c>
      <c r="H391" s="176">
        <v>2018</v>
      </c>
      <c r="I391" s="177">
        <v>2079</v>
      </c>
      <c r="J391" s="174">
        <v>137</v>
      </c>
      <c r="K391" s="175">
        <v>147</v>
      </c>
      <c r="L391" s="176">
        <v>660</v>
      </c>
      <c r="M391" s="174">
        <v>1077</v>
      </c>
      <c r="N391" s="179">
        <v>1640</v>
      </c>
      <c r="O391" s="182">
        <v>1638</v>
      </c>
      <c r="P391" s="174">
        <v>1096</v>
      </c>
      <c r="Q391" s="175">
        <v>664</v>
      </c>
      <c r="R391" s="176">
        <v>1300</v>
      </c>
      <c r="S391" s="177">
        <v>944</v>
      </c>
      <c r="T391" s="174">
        <v>150</v>
      </c>
      <c r="U391" s="178">
        <v>191</v>
      </c>
      <c r="V391" s="176">
        <v>888</v>
      </c>
      <c r="W391" s="183">
        <v>1349</v>
      </c>
      <c r="X391" s="174">
        <v>873</v>
      </c>
      <c r="Y391" s="178">
        <v>356</v>
      </c>
      <c r="Z391" s="176">
        <v>1978</v>
      </c>
      <c r="AA391" s="174">
        <v>2030</v>
      </c>
      <c r="AB391" s="149">
        <f t="shared" si="6404"/>
        <v>13347</v>
      </c>
      <c r="AC391" s="150">
        <f t="shared" si="6405"/>
        <v>13331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5.3071438689267669E-2</v>
      </c>
      <c r="BK391" s="124">
        <f t="shared" ref="BK391" si="6652">C391/C405</f>
        <v>5.6485022307202037E-2</v>
      </c>
      <c r="BL391" s="125">
        <f t="shared" ref="BL391" si="6653">D391/D405</f>
        <v>5.44995187680462E-2</v>
      </c>
      <c r="BM391" s="126">
        <f t="shared" ref="BM391" si="6654">E391/E405</f>
        <v>4.4310171198388724E-2</v>
      </c>
      <c r="BN391" s="123">
        <f t="shared" ref="BN391" si="6655">F391/F405</f>
        <v>5.0776435789992608E-2</v>
      </c>
      <c r="BO391" s="124">
        <f t="shared" ref="BO391" si="6656">G391/G405</f>
        <v>4.0051368488642748E-2</v>
      </c>
      <c r="BP391" s="125">
        <f t="shared" ref="BP391" si="6657">H391/H405</f>
        <v>5.9218827948469645E-2</v>
      </c>
      <c r="BQ391" s="126">
        <f t="shared" ref="BQ391" si="6658">I391/I405</f>
        <v>5.1917890320647288E-2</v>
      </c>
      <c r="BR391" s="123">
        <f t="shared" ref="BR391" si="6659">J391/J405</f>
        <v>3.1501494596458957E-2</v>
      </c>
      <c r="BS391" s="124">
        <f t="shared" ref="BS391" si="6660">K391/K405</f>
        <v>3.459637561779242E-2</v>
      </c>
      <c r="BT391" s="125">
        <f t="shared" ref="BT391" si="6661">L391/L405</f>
        <v>4.0268456375838924E-2</v>
      </c>
      <c r="BU391" s="123">
        <f t="shared" ref="BU391" si="6662">M391/M405</f>
        <v>7.1613804109315782E-2</v>
      </c>
      <c r="BV391" s="127">
        <f t="shared" ref="BV391" si="6663">N391/N405</f>
        <v>4.4954908034319237E-2</v>
      </c>
      <c r="BW391" s="128">
        <f t="shared" ref="BW391" si="6664">O391/O405</f>
        <v>4.924242424242424E-2</v>
      </c>
      <c r="BX391" s="123">
        <f t="shared" ref="BX391" si="6665">P391/P405</f>
        <v>5.800783317455277E-2</v>
      </c>
      <c r="BY391" s="124">
        <f t="shared" ref="BY391" si="6666">Q391/Q405</f>
        <v>4.4471234344652069E-2</v>
      </c>
      <c r="BZ391" s="125">
        <f t="shared" ref="BZ391" si="6667">R391/R405</f>
        <v>5.34935396263682E-2</v>
      </c>
      <c r="CA391" s="126">
        <f t="shared" ref="CA391" si="6668">S391/S405</f>
        <v>4.4652570833924599E-2</v>
      </c>
      <c r="CB391" s="123">
        <f t="shared" ref="CB391" si="6669">T391/T405</f>
        <v>3.2265003226500326E-2</v>
      </c>
      <c r="CC391" s="124">
        <f t="shared" ref="CC391" si="6670">U391/U405</f>
        <v>4.7079122504313529E-2</v>
      </c>
      <c r="CD391" s="125">
        <f t="shared" ref="CD391" si="6671">V391/V405</f>
        <v>4.2875766500893246E-2</v>
      </c>
      <c r="CE391" s="126">
        <f t="shared" ref="CE391" si="6672">W391/W405</f>
        <v>6.3536171816126599E-2</v>
      </c>
      <c r="CF391" s="123">
        <f t="shared" ref="CF391" si="6673">X391/X405</f>
        <v>5.0261960964937534E-2</v>
      </c>
      <c r="CG391" s="124">
        <f t="shared" ref="CG391" si="6674">Y391/Y405</f>
        <v>4.5894031197627951E-2</v>
      </c>
      <c r="CH391" s="125">
        <f t="shared" ref="CH391" si="6675">Z391/Z405</f>
        <v>5.6961843052555798E-2</v>
      </c>
      <c r="CI391" s="123">
        <f t="shared" ref="CI391" si="6676">AA391/AA405</f>
        <v>5.2049947437245198E-2</v>
      </c>
      <c r="CJ391" s="129">
        <f t="shared" ref="CJ391" si="6677">AB391/AB405</f>
        <v>5.0996664412374916E-2</v>
      </c>
      <c r="CK391" s="130">
        <f t="shared" ref="CK391" si="6678">AC391/AC405</f>
        <v>5.1141878335193944E-2</v>
      </c>
    </row>
    <row r="392" spans="1:89" ht="14.25" thickTop="1" thickBot="1" x14ac:dyDescent="0.25">
      <c r="A392" s="131" t="s">
        <v>27</v>
      </c>
      <c r="B392" s="184">
        <v>1111</v>
      </c>
      <c r="C392" s="168">
        <v>1329</v>
      </c>
      <c r="D392" s="169">
        <v>509</v>
      </c>
      <c r="E392" s="170">
        <v>429</v>
      </c>
      <c r="F392" s="167">
        <v>942</v>
      </c>
      <c r="G392" s="171">
        <v>985</v>
      </c>
      <c r="H392" s="169">
        <v>1909</v>
      </c>
      <c r="I392" s="170">
        <v>2124</v>
      </c>
      <c r="J392" s="167">
        <v>223</v>
      </c>
      <c r="K392" s="168">
        <v>203</v>
      </c>
      <c r="L392" s="169">
        <v>751</v>
      </c>
      <c r="M392" s="167">
        <v>860</v>
      </c>
      <c r="N392" s="172">
        <v>1786</v>
      </c>
      <c r="O392" s="185">
        <v>1730</v>
      </c>
      <c r="P392" s="167">
        <v>1160</v>
      </c>
      <c r="Q392" s="168">
        <v>619</v>
      </c>
      <c r="R392" s="169">
        <v>1356</v>
      </c>
      <c r="S392" s="170">
        <v>1126</v>
      </c>
      <c r="T392" s="167">
        <v>212</v>
      </c>
      <c r="U392" s="171">
        <v>154</v>
      </c>
      <c r="V392" s="169">
        <v>1011</v>
      </c>
      <c r="W392" s="186">
        <v>1274</v>
      </c>
      <c r="X392" s="167">
        <v>866</v>
      </c>
      <c r="Y392" s="171">
        <v>277</v>
      </c>
      <c r="Z392" s="169">
        <v>2082</v>
      </c>
      <c r="AA392" s="167">
        <v>2306</v>
      </c>
      <c r="AB392" s="149">
        <f t="shared" si="6404"/>
        <v>13918</v>
      </c>
      <c r="AC392" s="150">
        <f t="shared" si="6405"/>
        <v>13416</v>
      </c>
      <c r="AE392" s="221" t="s">
        <v>13</v>
      </c>
      <c r="AF392" s="14">
        <f t="shared" ref="AF392:BG392" si="6679">SUM(AF389:AF391)</f>
        <v>3134</v>
      </c>
      <c r="AG392" s="1">
        <f t="shared" si="6679"/>
        <v>4742</v>
      </c>
      <c r="AH392" s="14">
        <f t="shared" si="6679"/>
        <v>1060</v>
      </c>
      <c r="AI392" s="1">
        <f t="shared" si="6679"/>
        <v>1757</v>
      </c>
      <c r="AJ392" s="14">
        <f t="shared" si="6679"/>
        <v>1859</v>
      </c>
      <c r="AK392" s="1">
        <f t="shared" si="6679"/>
        <v>5681</v>
      </c>
      <c r="AL392" s="14">
        <f t="shared" si="6679"/>
        <v>4623</v>
      </c>
      <c r="AM392" s="1">
        <f t="shared" si="6679"/>
        <v>7512</v>
      </c>
      <c r="AN392" s="14">
        <f t="shared" si="6679"/>
        <v>1064</v>
      </c>
      <c r="AO392" s="1">
        <f t="shared" si="6679"/>
        <v>373</v>
      </c>
      <c r="AP392" s="14">
        <f t="shared" si="6679"/>
        <v>3068</v>
      </c>
      <c r="AQ392" s="1">
        <f t="shared" si="6679"/>
        <v>1385</v>
      </c>
      <c r="AR392" s="14">
        <f t="shared" si="6679"/>
        <v>6049</v>
      </c>
      <c r="AS392" s="1">
        <f t="shared" si="6679"/>
        <v>4348</v>
      </c>
      <c r="AT392" s="14">
        <f t="shared" si="6679"/>
        <v>2855</v>
      </c>
      <c r="AU392" s="1">
        <f t="shared" si="6679"/>
        <v>2107</v>
      </c>
      <c r="AV392" s="14">
        <f t="shared" si="6679"/>
        <v>3864</v>
      </c>
      <c r="AW392" s="1">
        <f t="shared" si="6679"/>
        <v>3620</v>
      </c>
      <c r="AX392" s="14">
        <f t="shared" si="6679"/>
        <v>1082</v>
      </c>
      <c r="AY392" s="1">
        <f t="shared" si="6679"/>
        <v>359</v>
      </c>
      <c r="AZ392" s="14">
        <f t="shared" si="6679"/>
        <v>4419</v>
      </c>
      <c r="BA392" s="1">
        <f t="shared" si="6679"/>
        <v>2583</v>
      </c>
      <c r="BB392" s="14">
        <f t="shared" si="6679"/>
        <v>3262</v>
      </c>
      <c r="BC392" s="1">
        <f t="shared" si="6679"/>
        <v>968</v>
      </c>
      <c r="BD392" s="14">
        <f t="shared" si="6679"/>
        <v>5478</v>
      </c>
      <c r="BE392" s="1">
        <f t="shared" si="6679"/>
        <v>6813</v>
      </c>
      <c r="BF392" s="153">
        <f t="shared" si="6679"/>
        <v>41817</v>
      </c>
      <c r="BG392" s="154">
        <f t="shared" si="6679"/>
        <v>42248</v>
      </c>
      <c r="BI392" s="131" t="s">
        <v>27</v>
      </c>
      <c r="BJ392" s="123">
        <f>B392/B405</f>
        <v>5.2457623117238776E-2</v>
      </c>
      <c r="BK392" s="124">
        <f t="shared" ref="BK392" si="6680">C392/C405</f>
        <v>5.2939770554493309E-2</v>
      </c>
      <c r="BL392" s="125">
        <f t="shared" ref="BL392" si="6681">D392/D405</f>
        <v>6.123676612127045E-2</v>
      </c>
      <c r="BM392" s="126">
        <f t="shared" ref="BM392" si="6682">E392/E405</f>
        <v>4.3202416918429E-2</v>
      </c>
      <c r="BN392" s="123">
        <f t="shared" ref="BN392" si="6683">F392/F405</f>
        <v>4.6438254868129157E-2</v>
      </c>
      <c r="BO392" s="124">
        <f t="shared" ref="BO392" si="6684">G392/G405</f>
        <v>3.9529657275864834E-2</v>
      </c>
      <c r="BP392" s="125">
        <f t="shared" ref="BP392" si="6685">H392/H405</f>
        <v>5.6020189570678169E-2</v>
      </c>
      <c r="BQ392" s="126">
        <f t="shared" ref="BQ392" si="6686">I392/I405</f>
        <v>5.3041654180401555E-2</v>
      </c>
      <c r="BR392" s="123">
        <f t="shared" ref="BR392" si="6687">J392/J405</f>
        <v>5.1276155438031733E-2</v>
      </c>
      <c r="BS392" s="124">
        <f t="shared" ref="BS392" si="6688">K392/K405</f>
        <v>4.7775947281713346E-2</v>
      </c>
      <c r="BT392" s="125">
        <f t="shared" ref="BT392" si="6689">L392/L405</f>
        <v>4.5820622330689446E-2</v>
      </c>
      <c r="BU392" s="123">
        <f t="shared" ref="BU392" si="6690">M392/M405</f>
        <v>5.7184653234922535E-2</v>
      </c>
      <c r="BV392" s="127">
        <f t="shared" ref="BV392" si="6691">N392/N405</f>
        <v>4.8956991310545213E-2</v>
      </c>
      <c r="BW392" s="128">
        <f t="shared" ref="BW392" si="6692">O392/O405</f>
        <v>5.200817700817701E-2</v>
      </c>
      <c r="BX392" s="123">
        <f t="shared" ref="BX392" si="6693">P392/P405</f>
        <v>6.1395151900074101E-2</v>
      </c>
      <c r="BY392" s="124">
        <f t="shared" ref="BY392" si="6694">Q392/Q405</f>
        <v>4.1457370571294623E-2</v>
      </c>
      <c r="BZ392" s="125">
        <f t="shared" ref="BZ392" si="6695">R392/R405</f>
        <v>5.57978767179656E-2</v>
      </c>
      <c r="CA392" s="126">
        <f t="shared" ref="CA392" si="6696">S392/S405</f>
        <v>5.3261435126058368E-2</v>
      </c>
      <c r="CB392" s="123">
        <f t="shared" ref="CB392" si="6697">T392/T405</f>
        <v>4.5601204560120456E-2</v>
      </c>
      <c r="CC392" s="124">
        <f t="shared" ref="CC392" si="6698">U392/U405</f>
        <v>3.7959083066305153E-2</v>
      </c>
      <c r="CD392" s="125">
        <f t="shared" ref="CD392" si="6699">V392/V405</f>
        <v>4.8814639563516969E-2</v>
      </c>
      <c r="CE392" s="126">
        <f t="shared" ref="CE392" si="6700">W392/W405</f>
        <v>6.0003767897513188E-2</v>
      </c>
      <c r="CF392" s="123">
        <f t="shared" ref="CF392" si="6701">X392/X405</f>
        <v>4.9858944095802868E-2</v>
      </c>
      <c r="CG392" s="124">
        <f t="shared" ref="CG392" si="6702">Y392/Y405</f>
        <v>3.5709681577929614E-2</v>
      </c>
      <c r="CH392" s="125">
        <f t="shared" ref="CH392" si="6703">Z392/Z405</f>
        <v>5.9956803455723545E-2</v>
      </c>
      <c r="CI392" s="123">
        <f t="shared" ref="CI392" si="6704">AA392/AA405</f>
        <v>5.9126689059254889E-2</v>
      </c>
      <c r="CJ392" s="129">
        <f t="shared" ref="CJ392" si="6705">AB392/AB405</f>
        <v>5.3178360327521844E-2</v>
      </c>
      <c r="CK392" s="130">
        <f t="shared" ref="CK392" si="6706">AC392/AC405</f>
        <v>5.1467964874725221E-2</v>
      </c>
    </row>
    <row r="393" spans="1:89" ht="13.5" thickTop="1" x14ac:dyDescent="0.2">
      <c r="A393" s="139" t="s">
        <v>28</v>
      </c>
      <c r="B393" s="181">
        <v>1209</v>
      </c>
      <c r="C393" s="175">
        <v>1961</v>
      </c>
      <c r="D393" s="176">
        <v>501</v>
      </c>
      <c r="E393" s="177">
        <v>617</v>
      </c>
      <c r="F393" s="174">
        <v>873</v>
      </c>
      <c r="G393" s="178">
        <v>1576</v>
      </c>
      <c r="H393" s="176">
        <v>2198</v>
      </c>
      <c r="I393" s="177">
        <v>2442</v>
      </c>
      <c r="J393" s="174">
        <v>273</v>
      </c>
      <c r="K393" s="175">
        <v>170</v>
      </c>
      <c r="L393" s="176">
        <v>1117</v>
      </c>
      <c r="M393" s="174">
        <v>859</v>
      </c>
      <c r="N393" s="179">
        <v>2509</v>
      </c>
      <c r="O393" s="182">
        <v>1676</v>
      </c>
      <c r="P393" s="174">
        <v>1291</v>
      </c>
      <c r="Q393" s="175">
        <v>791</v>
      </c>
      <c r="R393" s="176">
        <v>1477</v>
      </c>
      <c r="S393" s="177">
        <v>1272</v>
      </c>
      <c r="T393" s="174">
        <v>343</v>
      </c>
      <c r="U393" s="178">
        <v>145</v>
      </c>
      <c r="V393" s="176">
        <v>1317</v>
      </c>
      <c r="W393" s="183">
        <v>1232</v>
      </c>
      <c r="X393" s="174">
        <v>1183</v>
      </c>
      <c r="Y393" s="178">
        <v>314</v>
      </c>
      <c r="Z393" s="176">
        <v>2153</v>
      </c>
      <c r="AA393" s="174">
        <v>2625</v>
      </c>
      <c r="AB393" s="149">
        <f t="shared" si="6404"/>
        <v>16444</v>
      </c>
      <c r="AC393" s="150">
        <f t="shared" si="6405"/>
        <v>15680</v>
      </c>
      <c r="BI393" s="139" t="s">
        <v>28</v>
      </c>
      <c r="BJ393" s="123">
        <f>B393/B405</f>
        <v>5.708484819868738E-2</v>
      </c>
      <c r="BK393" s="124">
        <f t="shared" ref="BK393" si="6707">C393/C405</f>
        <v>7.8115041427660931E-2</v>
      </c>
      <c r="BL393" s="125">
        <f t="shared" ref="BL393" si="6708">D393/D405</f>
        <v>6.0274302213666989E-2</v>
      </c>
      <c r="BM393" s="126">
        <f t="shared" ref="BM393" si="6709">E393/E405</f>
        <v>6.2134944612286004E-2</v>
      </c>
      <c r="BN393" s="123">
        <f t="shared" ref="BN393" si="6710">F393/F405</f>
        <v>4.3036726645304411E-2</v>
      </c>
      <c r="BO393" s="124">
        <f t="shared" ref="BO393" si="6711">G393/G405</f>
        <v>6.3247451641383734E-2</v>
      </c>
      <c r="BP393" s="125">
        <f t="shared" ref="BP393" si="6712">H393/H405</f>
        <v>6.4500983067758311E-2</v>
      </c>
      <c r="BQ393" s="126">
        <f t="shared" ref="BQ393" si="6713">I393/I405</f>
        <v>6.0982918789331736E-2</v>
      </c>
      <c r="BR393" s="123">
        <f t="shared" ref="BR393" si="6714">J393/J405</f>
        <v>6.2773051276155442E-2</v>
      </c>
      <c r="BS393" s="124">
        <f t="shared" ref="BS393" si="6715">K393/K405</f>
        <v>4.000941397975994E-2</v>
      </c>
      <c r="BT393" s="125">
        <f t="shared" ref="BT393" si="6716">L393/L405</f>
        <v>6.8151311775472845E-2</v>
      </c>
      <c r="BU393" s="123">
        <f t="shared" ref="BU393" si="6717">M393/M405</f>
        <v>5.7118159452091227E-2</v>
      </c>
      <c r="BV393" s="127">
        <f t="shared" ref="BV393" si="6718">N393/N405</f>
        <v>6.8775526986650584E-2</v>
      </c>
      <c r="BW393" s="128">
        <f t="shared" ref="BW393" si="6719">O393/O405</f>
        <v>5.0384800384800386E-2</v>
      </c>
      <c r="BX393" s="123">
        <f t="shared" ref="BX393" si="6720">P393/P405</f>
        <v>6.8328569916375564E-2</v>
      </c>
      <c r="BY393" s="124">
        <f t="shared" ref="BY393" si="6721">Q393/Q405</f>
        <v>5.2977027660571961E-2</v>
      </c>
      <c r="BZ393" s="125">
        <f t="shared" ref="BZ393" si="6722">R393/R405</f>
        <v>6.0776890790881409E-2</v>
      </c>
      <c r="CA393" s="126">
        <f t="shared" ref="CA393" si="6723">S393/S405</f>
        <v>6.0167447140627217E-2</v>
      </c>
      <c r="CB393" s="123">
        <f t="shared" ref="CB393" si="6724">T393/T405</f>
        <v>7.3779307377930745E-2</v>
      </c>
      <c r="CC393" s="124">
        <f t="shared" ref="CC393" si="6725">U393/U405</f>
        <v>3.5740695094897711E-2</v>
      </c>
      <c r="CD393" s="125">
        <f t="shared" ref="CD393" si="6726">V393/V405</f>
        <v>6.3589396938824774E-2</v>
      </c>
      <c r="CE393" s="126">
        <f t="shared" ref="CE393" si="6727">W393/W405</f>
        <v>5.8025621703089676E-2</v>
      </c>
      <c r="CF393" s="123">
        <f t="shared" ref="CF393" si="6728">X393/X405</f>
        <v>6.8109850883758427E-2</v>
      </c>
      <c r="CG393" s="124">
        <f t="shared" ref="CG393" si="6729">Y393/Y405</f>
        <v>4.0479566842851616E-2</v>
      </c>
      <c r="CH393" s="125">
        <f t="shared" ref="CH393" si="6730">Z393/Z405</f>
        <v>6.2001439884809217E-2</v>
      </c>
      <c r="CI393" s="123">
        <f t="shared" ref="CI393" si="6731">AA393/AA405</f>
        <v>6.7305966513679136E-2</v>
      </c>
      <c r="CJ393" s="129">
        <f t="shared" ref="CJ393" si="6732">AB393/AB405</f>
        <v>6.2829785689450302E-2</v>
      </c>
      <c r="CK393" s="130">
        <f t="shared" ref="CK393" si="6733">AC393/AC405</f>
        <v>6.0153375762946597E-2</v>
      </c>
    </row>
    <row r="394" spans="1:89" x14ac:dyDescent="0.2">
      <c r="A394" s="131" t="s">
        <v>29</v>
      </c>
      <c r="B394" s="184">
        <v>1615</v>
      </c>
      <c r="C394" s="168">
        <v>1901</v>
      </c>
      <c r="D394" s="169">
        <v>703</v>
      </c>
      <c r="E394" s="170">
        <v>689</v>
      </c>
      <c r="F394" s="167">
        <v>1130</v>
      </c>
      <c r="G394" s="171">
        <v>2429</v>
      </c>
      <c r="H394" s="169">
        <v>2374</v>
      </c>
      <c r="I394" s="170">
        <v>3480</v>
      </c>
      <c r="J394" s="167">
        <v>628</v>
      </c>
      <c r="K394" s="168">
        <v>180</v>
      </c>
      <c r="L394" s="169">
        <v>1799</v>
      </c>
      <c r="M394" s="167">
        <v>760</v>
      </c>
      <c r="N394" s="172">
        <v>2954</v>
      </c>
      <c r="O394" s="185">
        <v>2141</v>
      </c>
      <c r="P394" s="167">
        <v>1918</v>
      </c>
      <c r="Q394" s="168">
        <v>1030</v>
      </c>
      <c r="R394" s="169">
        <v>2025</v>
      </c>
      <c r="S394" s="170">
        <v>1785</v>
      </c>
      <c r="T394" s="167">
        <v>680</v>
      </c>
      <c r="U394" s="171">
        <v>148</v>
      </c>
      <c r="V394" s="169">
        <v>2092</v>
      </c>
      <c r="W394" s="186">
        <v>1563</v>
      </c>
      <c r="X394" s="167">
        <v>1805</v>
      </c>
      <c r="Y394" s="171">
        <v>477</v>
      </c>
      <c r="Z394" s="169">
        <v>2505</v>
      </c>
      <c r="AA394" s="167">
        <v>3579</v>
      </c>
      <c r="AB394" s="149">
        <f t="shared" si="6404"/>
        <v>22228</v>
      </c>
      <c r="AC394" s="150">
        <f t="shared" si="6405"/>
        <v>20162</v>
      </c>
      <c r="BI394" s="131" t="s">
        <v>29</v>
      </c>
      <c r="BJ394" s="123">
        <f>B394/B405</f>
        <v>7.6254780678974454E-2</v>
      </c>
      <c r="BK394" s="124">
        <f t="shared" ref="BK394" si="6734">C394/C405</f>
        <v>7.5724984066284251E-2</v>
      </c>
      <c r="BL394" s="125">
        <f t="shared" ref="BL394" si="6735">D394/D405</f>
        <v>8.4576515880654471E-2</v>
      </c>
      <c r="BM394" s="126">
        <f t="shared" ref="BM394" si="6736">E394/E405</f>
        <v>6.9385699899295064E-2</v>
      </c>
      <c r="BN394" s="123">
        <f t="shared" ref="BN394" si="6737">F394/F405</f>
        <v>5.5706186837564703E-2</v>
      </c>
      <c r="BO394" s="124">
        <f t="shared" ref="BO394" si="6738">G394/G405</f>
        <v>9.7479733525965159E-2</v>
      </c>
      <c r="BP394" s="125">
        <f t="shared" ref="BP394" si="6739">H394/H405</f>
        <v>6.9665756962173905E-2</v>
      </c>
      <c r="BQ394" s="126">
        <f t="shared" ref="BQ394" si="6740">I394/I405</f>
        <v>8.6904405154330233E-2</v>
      </c>
      <c r="BR394" s="123">
        <f t="shared" ref="BR394" si="6741">J394/J405</f>
        <v>0.14440101172683376</v>
      </c>
      <c r="BS394" s="124">
        <f t="shared" ref="BS394" si="6742">K394/K405</f>
        <v>4.2362908919745826E-2</v>
      </c>
      <c r="BT394" s="125">
        <f t="shared" ref="BT394" si="6743">L394/L405</f>
        <v>0.1097620500305064</v>
      </c>
      <c r="BU394" s="123">
        <f t="shared" ref="BU394" si="6744">M394/M405</f>
        <v>5.0535274951792004E-2</v>
      </c>
      <c r="BV394" s="127">
        <f t="shared" ref="BV394" si="6745">N394/N405</f>
        <v>8.0973657520353057E-2</v>
      </c>
      <c r="BW394" s="128">
        <f t="shared" ref="BW394" si="6746">O394/O405</f>
        <v>6.4363876863876859E-2</v>
      </c>
      <c r="BX394" s="123">
        <f t="shared" ref="BX394" si="6747">P394/P405</f>
        <v>0.10151370805546735</v>
      </c>
      <c r="BY394" s="124">
        <f t="shared" ref="BY394" si="6748">Q394/Q405</f>
        <v>6.8983993034625948E-2</v>
      </c>
      <c r="BZ394" s="125">
        <f t="shared" ref="BZ394" si="6749">R394/R405</f>
        <v>8.3326475187227383E-2</v>
      </c>
      <c r="CA394" s="126">
        <f t="shared" ref="CA394" si="6750">S394/S405</f>
        <v>8.4433092095927351E-2</v>
      </c>
      <c r="CB394" s="123">
        <f t="shared" ref="CB394" si="6751">T394/T405</f>
        <v>0.14626801462680147</v>
      </c>
      <c r="CC394" s="124">
        <f t="shared" ref="CC394" si="6752">U394/U405</f>
        <v>3.6480157752033525E-2</v>
      </c>
      <c r="CD394" s="125">
        <f t="shared" ref="CD394" si="6753">V394/V405</f>
        <v>0.10100912558543769</v>
      </c>
      <c r="CE394" s="126">
        <f t="shared" ref="CE394" si="6754">W394/W405</f>
        <v>7.3615297663903539E-2</v>
      </c>
      <c r="CF394" s="123">
        <f t="shared" ref="CF394" si="6755">X394/X405</f>
        <v>0.10392077839829582</v>
      </c>
      <c r="CG394" s="124">
        <f t="shared" ref="CG394" si="6756">Y394/Y405</f>
        <v>6.1492845172102614E-2</v>
      </c>
      <c r="CH394" s="125">
        <f t="shared" ref="CH394" si="6757">Z394/Z405</f>
        <v>7.2138228941684659E-2</v>
      </c>
      <c r="CI394" s="123">
        <f t="shared" ref="CI394" si="6758">AA394/AA405</f>
        <v>9.1766877772364808E-2</v>
      </c>
      <c r="CJ394" s="129">
        <f t="shared" ref="CJ394" si="6759">AB394/AB405</f>
        <v>8.4929486518189073E-2</v>
      </c>
      <c r="CK394" s="130">
        <f t="shared" ref="CK394" si="6760">AC394/AC405</f>
        <v>7.7347727176819467E-2</v>
      </c>
    </row>
    <row r="395" spans="1:89" x14ac:dyDescent="0.2">
      <c r="A395" s="139" t="s">
        <v>30</v>
      </c>
      <c r="B395" s="181">
        <v>1441</v>
      </c>
      <c r="C395" s="175">
        <v>2397</v>
      </c>
      <c r="D395" s="176">
        <v>516</v>
      </c>
      <c r="E395" s="177">
        <v>850</v>
      </c>
      <c r="F395" s="174">
        <v>1015</v>
      </c>
      <c r="G395" s="178">
        <v>2867</v>
      </c>
      <c r="H395" s="176">
        <v>2411</v>
      </c>
      <c r="I395" s="177">
        <v>3714</v>
      </c>
      <c r="J395" s="174">
        <v>499</v>
      </c>
      <c r="K395" s="175">
        <v>193</v>
      </c>
      <c r="L395" s="176">
        <v>1347</v>
      </c>
      <c r="M395" s="174">
        <v>723</v>
      </c>
      <c r="N395" s="179">
        <v>2830</v>
      </c>
      <c r="O395" s="182">
        <v>2218</v>
      </c>
      <c r="P395" s="174">
        <v>1540</v>
      </c>
      <c r="Q395" s="175">
        <v>1051</v>
      </c>
      <c r="R395" s="176">
        <v>2011</v>
      </c>
      <c r="S395" s="177">
        <v>1750</v>
      </c>
      <c r="T395" s="174">
        <v>567</v>
      </c>
      <c r="U395" s="178">
        <v>170</v>
      </c>
      <c r="V395" s="176">
        <v>2080</v>
      </c>
      <c r="W395" s="183">
        <v>1376</v>
      </c>
      <c r="X395" s="174">
        <v>1820</v>
      </c>
      <c r="Y395" s="178">
        <v>509</v>
      </c>
      <c r="Z395" s="176">
        <v>2712</v>
      </c>
      <c r="AA395" s="174">
        <v>3791</v>
      </c>
      <c r="AB395" s="149">
        <f t="shared" si="6404"/>
        <v>20789</v>
      </c>
      <c r="AC395" s="150">
        <f t="shared" si="6405"/>
        <v>21609</v>
      </c>
      <c r="BI395" s="139" t="s">
        <v>30</v>
      </c>
      <c r="BJ395" s="123">
        <f>B395/B405</f>
        <v>6.8039095330279992E-2</v>
      </c>
      <c r="BK395" s="124">
        <f t="shared" ref="BK395" si="6761">C395/C405</f>
        <v>9.5482791586998086E-2</v>
      </c>
      <c r="BL395" s="125">
        <f t="shared" ref="BL395" si="6762">D395/D405</f>
        <v>6.2078922040423486E-2</v>
      </c>
      <c r="BM395" s="126">
        <f t="shared" ref="BM395" si="6763">E395/E405</f>
        <v>8.559919436052367E-2</v>
      </c>
      <c r="BN395" s="123">
        <f t="shared" ref="BN395" si="6764">F395/F405</f>
        <v>5.0036973132856793E-2</v>
      </c>
      <c r="BO395" s="124">
        <f t="shared" ref="BO395" si="6765">G395/G405</f>
        <v>0.11505738823340557</v>
      </c>
      <c r="BP395" s="125">
        <f t="shared" ref="BP395" si="6766">H395/H405</f>
        <v>7.075153329224991E-2</v>
      </c>
      <c r="BQ395" s="126">
        <f t="shared" ref="BQ395" si="6767">I395/I405</f>
        <v>9.2747977225052444E-2</v>
      </c>
      <c r="BR395" s="123">
        <f t="shared" ref="BR395" si="6768">J395/J405</f>
        <v>0.11473902046447459</v>
      </c>
      <c r="BS395" s="124">
        <f t="shared" ref="BS395" si="6769">K395/K405</f>
        <v>4.5422452341727468E-2</v>
      </c>
      <c r="BT395" s="125">
        <f t="shared" ref="BT395" si="6770">L395/L405</f>
        <v>8.2184258694325815E-2</v>
      </c>
      <c r="BU395" s="123">
        <f t="shared" ref="BU395" si="6771">M395/M405</f>
        <v>4.8075004987033709E-2</v>
      </c>
      <c r="BV395" s="127">
        <f t="shared" ref="BV395" si="6772">N395/N405</f>
        <v>7.75746278884899E-2</v>
      </c>
      <c r="BW395" s="128">
        <f t="shared" ref="BW395" si="6773">O395/O405</f>
        <v>6.6678691678691684E-2</v>
      </c>
      <c r="BX395" s="123">
        <f t="shared" ref="BX395" si="6774">P395/P405</f>
        <v>8.1507356832856995E-2</v>
      </c>
      <c r="BY395" s="124">
        <f t="shared" ref="BY395" si="6775">Q395/Q405</f>
        <v>7.039046279552609E-2</v>
      </c>
      <c r="BZ395" s="125">
        <f t="shared" ref="BZ395" si="6776">R395/R405</f>
        <v>8.2750390914328037E-2</v>
      </c>
      <c r="CA395" s="126">
        <f t="shared" ref="CA395" si="6777">S395/S405</f>
        <v>8.2777541270517008E-2</v>
      </c>
      <c r="CB395" s="123">
        <f t="shared" ref="CB395" si="6778">T395/T405</f>
        <v>0.12196171219617122</v>
      </c>
      <c r="CC395" s="124">
        <f t="shared" ref="CC395" si="6779">U395/U405</f>
        <v>4.190288390436283E-2</v>
      </c>
      <c r="CD395" s="125">
        <f t="shared" ref="CD395" si="6780">V395/V405</f>
        <v>0.10042972333542562</v>
      </c>
      <c r="CE395" s="126">
        <f t="shared" ref="CE395" si="6781">W395/W405</f>
        <v>6.4807837226827425E-2</v>
      </c>
      <c r="CF395" s="123">
        <f t="shared" ref="CF395" si="6782">X395/X405</f>
        <v>0.10478438597501295</v>
      </c>
      <c r="CG395" s="124">
        <f t="shared" ref="CG395" si="6783">Y395/Y405</f>
        <v>6.5618151347170292E-2</v>
      </c>
      <c r="CH395" s="125">
        <f t="shared" ref="CH395" si="6784">Z395/Z405</f>
        <v>7.8099352051835852E-2</v>
      </c>
      <c r="CI395" s="123">
        <f t="shared" ref="CI395" si="6785">AA395/AA405</f>
        <v>9.7202635829850517E-2</v>
      </c>
      <c r="CJ395" s="129">
        <f t="shared" ref="CJ395" si="6786">AB395/AB405</f>
        <v>7.943130714534069E-2</v>
      </c>
      <c r="CK395" s="130">
        <f t="shared" ref="CK395" si="6787">AC395/AC405</f>
        <v>8.2898870973310779E-2</v>
      </c>
    </row>
    <row r="396" spans="1:89" x14ac:dyDescent="0.2">
      <c r="A396" s="131" t="s">
        <v>31</v>
      </c>
      <c r="B396" s="184">
        <v>1693</v>
      </c>
      <c r="C396" s="168">
        <v>2345</v>
      </c>
      <c r="D396" s="169">
        <v>544</v>
      </c>
      <c r="E396" s="170">
        <v>907</v>
      </c>
      <c r="F396" s="167">
        <v>844</v>
      </c>
      <c r="G396" s="171">
        <v>2814</v>
      </c>
      <c r="H396" s="169">
        <v>2212</v>
      </c>
      <c r="I396" s="170">
        <v>3798</v>
      </c>
      <c r="J396" s="167">
        <v>565</v>
      </c>
      <c r="K396" s="168">
        <v>180</v>
      </c>
      <c r="L396" s="169">
        <v>1721</v>
      </c>
      <c r="M396" s="167">
        <v>662</v>
      </c>
      <c r="N396" s="172">
        <v>3219</v>
      </c>
      <c r="O396" s="185">
        <v>2130</v>
      </c>
      <c r="P396" s="167">
        <v>1315</v>
      </c>
      <c r="Q396" s="168">
        <v>1056</v>
      </c>
      <c r="R396" s="169">
        <v>1853</v>
      </c>
      <c r="S396" s="170">
        <v>1870</v>
      </c>
      <c r="T396" s="167">
        <v>515</v>
      </c>
      <c r="U396" s="171">
        <v>189</v>
      </c>
      <c r="V396" s="169">
        <v>2339</v>
      </c>
      <c r="W396" s="186">
        <v>1207</v>
      </c>
      <c r="X396" s="167">
        <v>1442</v>
      </c>
      <c r="Y396" s="171">
        <v>459</v>
      </c>
      <c r="Z396" s="169">
        <v>2766</v>
      </c>
      <c r="AA396" s="167">
        <v>3022</v>
      </c>
      <c r="AB396" s="149">
        <f t="shared" si="6404"/>
        <v>21028</v>
      </c>
      <c r="AC396" s="150">
        <f t="shared" si="6405"/>
        <v>20639</v>
      </c>
      <c r="BI396" s="131" t="s">
        <v>31</v>
      </c>
      <c r="BJ396" s="123">
        <f>B396/B405</f>
        <v>7.9937674111147841E-2</v>
      </c>
      <c r="BK396" s="124">
        <f t="shared" ref="BK396" si="6788">C396/C405</f>
        <v>9.3411408540471641E-2</v>
      </c>
      <c r="BL396" s="125">
        <f t="shared" ref="BL396" si="6789">D396/D405</f>
        <v>6.5447545717035607E-2</v>
      </c>
      <c r="BM396" s="126">
        <f t="shared" ref="BM396" si="6790">E396/E405</f>
        <v>9.1339375629405847E-2</v>
      </c>
      <c r="BN396" s="123">
        <f t="shared" ref="BN396" si="6791">F396/F405</f>
        <v>4.1607098841508504E-2</v>
      </c>
      <c r="BO396" s="124">
        <f t="shared" ref="BO396" si="6792">G396/G405</f>
        <v>0.11293041175054178</v>
      </c>
      <c r="BP396" s="125">
        <f t="shared" ref="BP396" si="6793">H396/H405</f>
        <v>6.4911817354814091E-2</v>
      </c>
      <c r="BQ396" s="126">
        <f t="shared" ref="BQ396" si="6794">I396/I405</f>
        <v>9.4845669763260407E-2</v>
      </c>
      <c r="BR396" s="123">
        <f t="shared" ref="BR396" si="6795">J396/J405</f>
        <v>0.12991492297079787</v>
      </c>
      <c r="BS396" s="124">
        <f t="shared" ref="BS396" si="6796">K396/K405</f>
        <v>4.2362908919745826E-2</v>
      </c>
      <c r="BT396" s="125">
        <f t="shared" ref="BT396" si="6797">L396/L405</f>
        <v>0.10500305064063453</v>
      </c>
      <c r="BU396" s="123">
        <f t="shared" ref="BU396" si="6798">M396/M405</f>
        <v>4.4018884234324089E-2</v>
      </c>
      <c r="BV396" s="127">
        <f t="shared" ref="BV396" si="6799">N396/N405</f>
        <v>8.8237712781996103E-2</v>
      </c>
      <c r="BW396" s="128">
        <f t="shared" ref="BW396" si="6800">O396/O405</f>
        <v>6.4033189033189039E-2</v>
      </c>
      <c r="BX396" s="123">
        <f t="shared" ref="BX396" si="6801">P396/P405</f>
        <v>6.9598814438446066E-2</v>
      </c>
      <c r="BY396" s="124">
        <f t="shared" ref="BY396" si="6802">Q396/Q405</f>
        <v>7.0725336548121354E-2</v>
      </c>
      <c r="BZ396" s="125">
        <f t="shared" ref="BZ396" si="6803">R396/R405</f>
        <v>7.6248868405892525E-2</v>
      </c>
      <c r="CA396" s="126">
        <f t="shared" ref="CA396" si="6804">S396/S405</f>
        <v>8.8453715529066737E-2</v>
      </c>
      <c r="CB396" s="123">
        <f t="shared" ref="CB396" si="6805">T396/T405</f>
        <v>0.1107765110776511</v>
      </c>
      <c r="CC396" s="124">
        <f t="shared" ref="CC396" si="6806">U396/U405</f>
        <v>4.658614739955632E-2</v>
      </c>
      <c r="CD396" s="125">
        <f t="shared" ref="CD396" si="6807">V396/V405</f>
        <v>0.11293515523151948</v>
      </c>
      <c r="CE396" s="126">
        <f t="shared" ref="CE396" si="6808">W396/W405</f>
        <v>5.6848153730218537E-2</v>
      </c>
      <c r="CF396" s="123">
        <f t="shared" ref="CF396" si="6809">X396/X405</f>
        <v>8.3021475041741039E-2</v>
      </c>
      <c r="CG396" s="124">
        <f t="shared" ref="CG396" si="6810">Y396/Y405</f>
        <v>5.9172360448627045E-2</v>
      </c>
      <c r="CH396" s="125">
        <f t="shared" ref="CH396" si="6811">Z396/Z405</f>
        <v>7.9654427645788339E-2</v>
      </c>
      <c r="CI396" s="123">
        <f t="shared" ref="CI396" si="6812">AA396/AA405</f>
        <v>7.7485192687366991E-2</v>
      </c>
      <c r="CJ396" s="129">
        <f t="shared" ref="CJ396" si="6813">AB396/AB405</f>
        <v>8.0344486346251576E-2</v>
      </c>
      <c r="CK396" s="130">
        <f t="shared" ref="CK396" si="6814">AC396/AC405</f>
        <v>7.9177648110424409E-2</v>
      </c>
    </row>
    <row r="397" spans="1:89" x14ac:dyDescent="0.2">
      <c r="A397" s="139" t="s">
        <v>32</v>
      </c>
      <c r="B397" s="181">
        <v>1749</v>
      </c>
      <c r="C397" s="175">
        <v>2090</v>
      </c>
      <c r="D397" s="176">
        <v>439</v>
      </c>
      <c r="E397" s="177">
        <v>982</v>
      </c>
      <c r="F397" s="174">
        <v>902</v>
      </c>
      <c r="G397" s="178">
        <v>2658</v>
      </c>
      <c r="H397" s="176">
        <v>2071</v>
      </c>
      <c r="I397" s="177">
        <v>3507</v>
      </c>
      <c r="J397" s="174">
        <v>351</v>
      </c>
      <c r="K397" s="175">
        <v>163</v>
      </c>
      <c r="L397" s="176">
        <v>1576</v>
      </c>
      <c r="M397" s="174">
        <v>670</v>
      </c>
      <c r="N397" s="179">
        <v>2766</v>
      </c>
      <c r="O397" s="182">
        <v>1918</v>
      </c>
      <c r="P397" s="174">
        <v>884</v>
      </c>
      <c r="Q397" s="175">
        <v>1210</v>
      </c>
      <c r="R397" s="176">
        <v>1518</v>
      </c>
      <c r="S397" s="177">
        <v>1730</v>
      </c>
      <c r="T397" s="174">
        <v>405</v>
      </c>
      <c r="U397" s="178">
        <v>214</v>
      </c>
      <c r="V397" s="176">
        <v>1950</v>
      </c>
      <c r="W397" s="183">
        <v>1139</v>
      </c>
      <c r="X397" s="174">
        <v>988</v>
      </c>
      <c r="Y397" s="178">
        <v>459</v>
      </c>
      <c r="Z397" s="176">
        <v>2864</v>
      </c>
      <c r="AA397" s="174">
        <v>2953</v>
      </c>
      <c r="AB397" s="149">
        <f t="shared" si="6404"/>
        <v>18463</v>
      </c>
      <c r="AC397" s="150">
        <f t="shared" si="6405"/>
        <v>19693</v>
      </c>
      <c r="BI397" s="139" t="s">
        <v>32</v>
      </c>
      <c r="BJ397" s="123">
        <f>B397/B405</f>
        <v>8.258180272911847E-2</v>
      </c>
      <c r="BK397" s="124">
        <f t="shared" ref="BK397" si="6815">C397/C405</f>
        <v>8.3253664754620774E-2</v>
      </c>
      <c r="BL397" s="125">
        <f t="shared" ref="BL397" si="6816">D397/D405</f>
        <v>5.2815206929740136E-2</v>
      </c>
      <c r="BM397" s="126">
        <f t="shared" ref="BM397" si="6817">E397/E405</f>
        <v>9.8892245720040281E-2</v>
      </c>
      <c r="BN397" s="123">
        <f t="shared" ref="BN397" si="6818">F397/F405</f>
        <v>4.4466354449100319E-2</v>
      </c>
      <c r="BO397" s="124">
        <f t="shared" ref="BO397" si="6819">G397/G405</f>
        <v>0.10666987719720684</v>
      </c>
      <c r="BP397" s="125">
        <f t="shared" ref="BP397" si="6820">H397/H405</f>
        <v>6.0774129178037969E-2</v>
      </c>
      <c r="BQ397" s="126">
        <f t="shared" ref="BQ397" si="6821">I397/I405</f>
        <v>8.7578663470182797E-2</v>
      </c>
      <c r="BR397" s="123">
        <f t="shared" ref="BR397" si="6822">J397/J405</f>
        <v>8.0708208783628416E-2</v>
      </c>
      <c r="BS397" s="124">
        <f t="shared" ref="BS397" si="6823">K397/K405</f>
        <v>3.8361967521769826E-2</v>
      </c>
      <c r="BT397" s="125">
        <f t="shared" ref="BT397" si="6824">L397/L405</f>
        <v>9.6156192800488108E-2</v>
      </c>
      <c r="BU397" s="123">
        <f t="shared" ref="BU397" si="6825">M397/M405</f>
        <v>4.4550834496974535E-2</v>
      </c>
      <c r="BV397" s="127">
        <f t="shared" ref="BV397" si="6826">N397/N405</f>
        <v>7.5820290013979885E-2</v>
      </c>
      <c r="BW397" s="128">
        <f t="shared" ref="BW397" si="6827">O397/O405</f>
        <v>5.7659932659932661E-2</v>
      </c>
      <c r="BX397" s="123">
        <f t="shared" ref="BX397" si="6828">P397/P405</f>
        <v>4.6787339896263366E-2</v>
      </c>
      <c r="BY397" s="124">
        <f t="shared" ref="BY397" si="6829">Q397/Q405</f>
        <v>8.1039448128055719E-2</v>
      </c>
      <c r="BZ397" s="125">
        <f t="shared" ref="BZ397" si="6830">R397/R405</f>
        <v>6.2463994732943791E-2</v>
      </c>
      <c r="CA397" s="126">
        <f t="shared" ref="CA397" si="6831">S397/S405</f>
        <v>8.1831512227425379E-2</v>
      </c>
      <c r="CB397" s="123">
        <f t="shared" ref="CB397" si="6832">T397/T405</f>
        <v>8.7115508711550868E-2</v>
      </c>
      <c r="CC397" s="124">
        <f t="shared" ref="CC397" si="6833">U397/U405</f>
        <v>5.2748336209021446E-2</v>
      </c>
      <c r="CD397" s="125">
        <f t="shared" ref="CD397" si="6834">V397/V405</f>
        <v>9.4152865626961513E-2</v>
      </c>
      <c r="CE397" s="126">
        <f t="shared" ref="CE397" si="6835">W397/W405</f>
        <v>5.3645440844009046E-2</v>
      </c>
      <c r="CF397" s="123">
        <f t="shared" ref="CF397" si="6836">X397/X405</f>
        <v>5.6882952386435606E-2</v>
      </c>
      <c r="CG397" s="124">
        <f t="shared" ref="CG397" si="6837">Y397/Y405</f>
        <v>5.9172360448627045E-2</v>
      </c>
      <c r="CH397" s="125">
        <f t="shared" ref="CH397" si="6838">Z397/Z405</f>
        <v>8.2476601871850255E-2</v>
      </c>
      <c r="CI397" s="123">
        <f t="shared" ref="CI397" si="6839">AA397/AA405</f>
        <v>7.5716007281864561E-2</v>
      </c>
      <c r="CJ397" s="129">
        <f t="shared" ref="CJ397" si="6840">AB397/AB405</f>
        <v>7.0544048478735147E-2</v>
      </c>
      <c r="CK397" s="130">
        <f t="shared" ref="CK397" si="6841">AC397/AC405</f>
        <v>7.5548496741052767E-2</v>
      </c>
    </row>
    <row r="398" spans="1:89" x14ac:dyDescent="0.2">
      <c r="A398" s="131" t="s">
        <v>33</v>
      </c>
      <c r="B398" s="184">
        <v>1470</v>
      </c>
      <c r="C398" s="168">
        <v>1427</v>
      </c>
      <c r="D398" s="169">
        <v>320</v>
      </c>
      <c r="E398" s="170">
        <v>694</v>
      </c>
      <c r="F398" s="167">
        <v>763</v>
      </c>
      <c r="G398" s="171">
        <v>1759</v>
      </c>
      <c r="H398" s="169">
        <v>1642</v>
      </c>
      <c r="I398" s="170">
        <v>2546</v>
      </c>
      <c r="J398" s="167">
        <v>267</v>
      </c>
      <c r="K398" s="168">
        <v>95</v>
      </c>
      <c r="L398" s="169">
        <v>1091</v>
      </c>
      <c r="M398" s="167">
        <v>500</v>
      </c>
      <c r="N398" s="172">
        <v>2171</v>
      </c>
      <c r="O398" s="185">
        <v>1629</v>
      </c>
      <c r="P398" s="167">
        <v>637</v>
      </c>
      <c r="Q398" s="168">
        <v>987</v>
      </c>
      <c r="R398" s="169">
        <v>1039</v>
      </c>
      <c r="S398" s="170">
        <v>1404</v>
      </c>
      <c r="T398" s="167">
        <v>124</v>
      </c>
      <c r="U398" s="171">
        <v>192</v>
      </c>
      <c r="V398" s="169">
        <v>1418</v>
      </c>
      <c r="W398" s="186">
        <v>947</v>
      </c>
      <c r="X398" s="167">
        <v>579</v>
      </c>
      <c r="Y398" s="171">
        <v>416</v>
      </c>
      <c r="Z398" s="169">
        <v>2115</v>
      </c>
      <c r="AA398" s="167">
        <v>2327</v>
      </c>
      <c r="AB398" s="149">
        <f t="shared" si="6404"/>
        <v>13636</v>
      </c>
      <c r="AC398" s="150">
        <f t="shared" si="6405"/>
        <v>14923</v>
      </c>
      <c r="BI398" s="131" t="s">
        <v>33</v>
      </c>
      <c r="BJ398" s="123">
        <f>B398/B405</f>
        <v>6.9408376221729073E-2</v>
      </c>
      <c r="BK398" s="124">
        <f t="shared" ref="BK398" si="6842">C398/C405</f>
        <v>5.6843530911408542E-2</v>
      </c>
      <c r="BL398" s="125">
        <f t="shared" ref="BL398" si="6843">D398/D405</f>
        <v>3.8498556304138593E-2</v>
      </c>
      <c r="BM398" s="126">
        <f t="shared" ref="BM398" si="6844">E398/E405</f>
        <v>6.9889224572004027E-2</v>
      </c>
      <c r="BN398" s="123">
        <f t="shared" ref="BN398" si="6845">F398/F405</f>
        <v>3.7614000492975107E-2</v>
      </c>
      <c r="BO398" s="124">
        <f t="shared" ref="BO398" si="6846">G398/G405</f>
        <v>7.0591540252026644E-2</v>
      </c>
      <c r="BP398" s="125">
        <f t="shared" ref="BP398" si="6847">H398/H405</f>
        <v>4.8184992810399979E-2</v>
      </c>
      <c r="BQ398" s="126">
        <f t="shared" ref="BQ398" si="6848">I398/I405</f>
        <v>6.3580061931874932E-2</v>
      </c>
      <c r="BR398" s="123">
        <f t="shared" ref="BR398" si="6849">J398/J405</f>
        <v>6.1393423775580595E-2</v>
      </c>
      <c r="BS398" s="124">
        <f t="shared" ref="BS398" si="6850">K398/K405</f>
        <v>2.2358201929865852E-2</v>
      </c>
      <c r="BT398" s="125">
        <f t="shared" ref="BT398" si="6851">L398/L405</f>
        <v>6.6564978645515555E-2</v>
      </c>
      <c r="BU398" s="123">
        <f t="shared" ref="BU398" si="6852">M398/M405</f>
        <v>3.3246891415652638E-2</v>
      </c>
      <c r="BV398" s="127">
        <f t="shared" ref="BV398" si="6853">N398/N405</f>
        <v>5.951043008689455E-2</v>
      </c>
      <c r="BW398" s="128">
        <f t="shared" ref="BW398" si="6854">O398/O405</f>
        <v>4.8971861471861472E-2</v>
      </c>
      <c r="BX398" s="123">
        <f t="shared" ref="BX398" si="6855">P398/P405</f>
        <v>3.3714406689954485E-2</v>
      </c>
      <c r="BY398" s="124">
        <f t="shared" ref="BY398" si="6856">Q398/Q405</f>
        <v>6.6104078762306617E-2</v>
      </c>
      <c r="BZ398" s="125">
        <f t="shared" ref="BZ398" si="6857">R398/R405</f>
        <v>4.2753682824458891E-2</v>
      </c>
      <c r="CA398" s="126">
        <f t="shared" ref="CA398" si="6858">S398/S405</f>
        <v>6.6411238825031929E-2</v>
      </c>
      <c r="CB398" s="123">
        <f t="shared" ref="CB398" si="6859">T398/T405</f>
        <v>2.6672402667240268E-2</v>
      </c>
      <c r="CC398" s="124">
        <f t="shared" ref="CC398" si="6860">U398/U405</f>
        <v>4.7325610056692134E-2</v>
      </c>
      <c r="CD398" s="125">
        <f t="shared" ref="CD398" si="6861">V398/V405</f>
        <v>6.8466032543093039E-2</v>
      </c>
      <c r="CE398" s="126">
        <f t="shared" ref="CE398" si="6862">W398/W405</f>
        <v>4.4602486812358705E-2</v>
      </c>
      <c r="CF398" s="123">
        <f t="shared" ref="CF398" si="6863">X398/X405</f>
        <v>3.3335252461281592E-2</v>
      </c>
      <c r="CG398" s="124">
        <f t="shared" ref="CG398" si="6864">Y398/Y405</f>
        <v>5.3628980275879853E-2</v>
      </c>
      <c r="CH398" s="125">
        <f t="shared" ref="CH398" si="6865">Z398/Z405</f>
        <v>6.0907127429805613E-2</v>
      </c>
      <c r="CI398" s="123">
        <f t="shared" ref="CI398" si="6866">AA398/AA405</f>
        <v>5.9665136791364322E-2</v>
      </c>
      <c r="CJ398" s="129">
        <f t="shared" ref="CJ398" si="6867">AB398/AB405</f>
        <v>5.2100885287116531E-2</v>
      </c>
      <c r="CK398" s="130">
        <f t="shared" ref="CK398" si="6868">AC398/AC405</f>
        <v>5.7249287405003318E-2</v>
      </c>
    </row>
    <row r="399" spans="1:89" x14ac:dyDescent="0.2">
      <c r="A399" s="139" t="s">
        <v>34</v>
      </c>
      <c r="B399" s="181">
        <v>540</v>
      </c>
      <c r="C399" s="175">
        <v>806</v>
      </c>
      <c r="D399" s="176">
        <v>121</v>
      </c>
      <c r="E399" s="177">
        <v>549</v>
      </c>
      <c r="F399" s="174">
        <v>353</v>
      </c>
      <c r="G399" s="178">
        <v>1312</v>
      </c>
      <c r="H399" s="176">
        <v>846</v>
      </c>
      <c r="I399" s="177">
        <v>1882</v>
      </c>
      <c r="J399" s="174">
        <v>249</v>
      </c>
      <c r="K399" s="175">
        <v>72</v>
      </c>
      <c r="L399" s="176">
        <v>838</v>
      </c>
      <c r="M399" s="174">
        <v>353</v>
      </c>
      <c r="N399" s="179">
        <v>1665</v>
      </c>
      <c r="O399" s="182">
        <v>1168</v>
      </c>
      <c r="P399" s="174">
        <v>382</v>
      </c>
      <c r="Q399" s="175">
        <v>906</v>
      </c>
      <c r="R399" s="176">
        <v>637</v>
      </c>
      <c r="S399" s="177">
        <v>1013</v>
      </c>
      <c r="T399" s="174">
        <v>96</v>
      </c>
      <c r="U399" s="178">
        <v>139</v>
      </c>
      <c r="V399" s="176">
        <v>1270</v>
      </c>
      <c r="W399" s="183">
        <v>644</v>
      </c>
      <c r="X399" s="174">
        <v>306</v>
      </c>
      <c r="Y399" s="178">
        <v>367</v>
      </c>
      <c r="Z399" s="176">
        <v>1121</v>
      </c>
      <c r="AA399" s="174">
        <v>1534</v>
      </c>
      <c r="AB399" s="149">
        <f t="shared" si="6404"/>
        <v>8424</v>
      </c>
      <c r="AC399" s="150">
        <f t="shared" si="6405"/>
        <v>10745</v>
      </c>
      <c r="BI399" s="139" t="s">
        <v>34</v>
      </c>
      <c r="BJ399" s="123">
        <f>B399/B405</f>
        <v>2.5496954530431087E-2</v>
      </c>
      <c r="BK399" s="124">
        <f t="shared" ref="BK399" si="6869">C399/C405</f>
        <v>3.2106437221159974E-2</v>
      </c>
      <c r="BL399" s="125">
        <f t="shared" ref="BL399" si="6870">D399/D405</f>
        <v>1.4557266602502407E-2</v>
      </c>
      <c r="BM399" s="126">
        <f t="shared" ref="BM399" si="6871">E399/E405</f>
        <v>5.5287009063444109E-2</v>
      </c>
      <c r="BN399" s="123">
        <f t="shared" ref="BN399" si="6872">F399/F405</f>
        <v>1.7402021197929506E-2</v>
      </c>
      <c r="BO399" s="124">
        <f t="shared" ref="BO399" si="6873">G399/G405</f>
        <v>5.2652700858816917E-2</v>
      </c>
      <c r="BP399" s="125">
        <f t="shared" ref="BP399" si="6874">H399/H405</f>
        <v>2.4826129060656749E-2</v>
      </c>
      <c r="BQ399" s="126">
        <f t="shared" ref="BQ399" si="6875">I399/I405</f>
        <v>4.6998301867945264E-2</v>
      </c>
      <c r="BR399" s="123">
        <f t="shared" ref="BR399" si="6876">J399/J405</f>
        <v>5.7254541273856062E-2</v>
      </c>
      <c r="BS399" s="124">
        <f t="shared" ref="BS399" si="6877">K399/K405</f>
        <v>1.6945163567898328E-2</v>
      </c>
      <c r="BT399" s="125">
        <f t="shared" ref="BT399" si="6878">L399/L405</f>
        <v>5.1128737034777307E-2</v>
      </c>
      <c r="BU399" s="123">
        <f t="shared" ref="BU399" si="6879">M399/M405</f>
        <v>2.3472305339450762E-2</v>
      </c>
      <c r="BV399" s="127">
        <f t="shared" ref="BV399" si="6880">N399/N405</f>
        <v>4.5640196266549714E-2</v>
      </c>
      <c r="BW399" s="128">
        <f t="shared" ref="BW399" si="6881">O399/O405</f>
        <v>3.511303511303511E-2</v>
      </c>
      <c r="BX399" s="123">
        <f t="shared" ref="BX399" si="6882">P399/P405</f>
        <v>2.0218058642955436E-2</v>
      </c>
      <c r="BY399" s="124">
        <f t="shared" ref="BY399" si="6883">Q399/Q405</f>
        <v>6.0679123970263212E-2</v>
      </c>
      <c r="BZ399" s="125">
        <f t="shared" ref="BZ399" si="6884">R399/R405</f>
        <v>2.6211834416920418E-2</v>
      </c>
      <c r="CA399" s="126">
        <f t="shared" ref="CA399" si="6885">S399/S405</f>
        <v>4.79163710325907E-2</v>
      </c>
      <c r="CB399" s="123">
        <f t="shared" ref="CB399" si="6886">T399/T405</f>
        <v>2.0649602064960207E-2</v>
      </c>
      <c r="CC399" s="124">
        <f t="shared" ref="CC399" si="6887">U399/U405</f>
        <v>3.4261769780626075E-2</v>
      </c>
      <c r="CD399" s="125">
        <f t="shared" ref="CD399" si="6888">V399/V405</f>
        <v>6.1320071459610832E-2</v>
      </c>
      <c r="CE399" s="126">
        <f t="shared" ref="CE399" si="6889">W399/W405</f>
        <v>3.0331574981160514E-2</v>
      </c>
      <c r="CF399" s="123">
        <f t="shared" ref="CF399" si="6890">X399/X405</f>
        <v>1.7617594565029652E-2</v>
      </c>
      <c r="CG399" s="124">
        <f t="shared" ref="CG399" si="6891">Y399/Y405</f>
        <v>4.7312105195307465E-2</v>
      </c>
      <c r="CH399" s="125">
        <f t="shared" ref="CH399" si="6892">Z399/Z405</f>
        <v>3.2282217422606188E-2</v>
      </c>
      <c r="CI399" s="123">
        <f t="shared" ref="CI399" si="6893">AA399/AA405</f>
        <v>3.9332324812184301E-2</v>
      </c>
      <c r="CJ399" s="129">
        <f t="shared" ref="CJ399" si="6894">AB399/AB405</f>
        <v>3.2186701207001296E-2</v>
      </c>
      <c r="CK399" s="130">
        <f t="shared" ref="CK399" si="6895">AC399/AC405</f>
        <v>4.1221174908983492E-2</v>
      </c>
    </row>
    <row r="400" spans="1:89" x14ac:dyDescent="0.2">
      <c r="A400" s="131" t="s">
        <v>35</v>
      </c>
      <c r="B400" s="184">
        <v>0</v>
      </c>
      <c r="C400" s="168">
        <v>463</v>
      </c>
      <c r="D400" s="169">
        <v>2</v>
      </c>
      <c r="E400" s="170">
        <v>308</v>
      </c>
      <c r="F400" s="167">
        <v>20</v>
      </c>
      <c r="G400" s="171">
        <v>818</v>
      </c>
      <c r="H400" s="169">
        <v>140</v>
      </c>
      <c r="I400" s="170">
        <v>887</v>
      </c>
      <c r="J400" s="167">
        <v>58</v>
      </c>
      <c r="K400" s="168">
        <v>44</v>
      </c>
      <c r="L400" s="169">
        <v>635</v>
      </c>
      <c r="M400" s="167">
        <v>83</v>
      </c>
      <c r="N400" s="172">
        <v>454</v>
      </c>
      <c r="O400" s="185">
        <v>309</v>
      </c>
      <c r="P400" s="167">
        <v>82</v>
      </c>
      <c r="Q400" s="168">
        <v>201</v>
      </c>
      <c r="R400" s="169">
        <v>176</v>
      </c>
      <c r="S400" s="170">
        <v>124</v>
      </c>
      <c r="T400" s="167">
        <v>25</v>
      </c>
      <c r="U400" s="171">
        <v>15</v>
      </c>
      <c r="V400" s="169">
        <v>337</v>
      </c>
      <c r="W400" s="186">
        <v>14</v>
      </c>
      <c r="X400" s="167">
        <v>53</v>
      </c>
      <c r="Y400" s="171">
        <v>4</v>
      </c>
      <c r="Z400" s="169">
        <v>40</v>
      </c>
      <c r="AA400" s="167">
        <v>135</v>
      </c>
      <c r="AB400" s="149">
        <f t="shared" si="6404"/>
        <v>2022</v>
      </c>
      <c r="AC400" s="150">
        <f t="shared" si="6405"/>
        <v>3405</v>
      </c>
      <c r="BI400" s="131" t="s">
        <v>35</v>
      </c>
      <c r="BJ400" s="123">
        <f>B400/B405</f>
        <v>0</v>
      </c>
      <c r="BK400" s="124">
        <f t="shared" ref="BK400" si="6896">C400/C405</f>
        <v>1.844327597195666E-2</v>
      </c>
      <c r="BL400" s="125">
        <f t="shared" ref="BL400" si="6897">D400/D405</f>
        <v>2.4061597690086623E-4</v>
      </c>
      <c r="BM400" s="126">
        <f t="shared" ref="BM400" si="6898">E400/E405</f>
        <v>3.1017119838872106E-2</v>
      </c>
      <c r="BN400" s="123">
        <f t="shared" ref="BN400" si="6899">F400/F405</f>
        <v>9.8595020951441946E-4</v>
      </c>
      <c r="BO400" s="124">
        <f t="shared" ref="BO400" si="6900">G400/G405</f>
        <v>3.282767477325628E-2</v>
      </c>
      <c r="BP400" s="125">
        <f t="shared" ref="BP400" si="6901">H400/H405</f>
        <v>4.1083428705578542E-3</v>
      </c>
      <c r="BQ400" s="126">
        <f t="shared" ref="BQ400" si="6902">I400/I405</f>
        <v>2.2150634302267505E-2</v>
      </c>
      <c r="BR400" s="123">
        <f t="shared" ref="BR400" si="6903">J400/J405</f>
        <v>1.33363991722235E-2</v>
      </c>
      <c r="BS400" s="124">
        <f t="shared" ref="BS400" si="6904">K400/K405</f>
        <v>1.0355377735937867E-2</v>
      </c>
      <c r="BT400" s="125">
        <f t="shared" ref="BT400" si="6905">L400/L405</f>
        <v>3.8743136058572297E-2</v>
      </c>
      <c r="BU400" s="123">
        <f t="shared" ref="BU400" si="6906">M400/M405</f>
        <v>5.518983974998338E-3</v>
      </c>
      <c r="BV400" s="127">
        <f t="shared" ref="BV400" si="6907">N400/N405</f>
        <v>1.2444834297305446E-2</v>
      </c>
      <c r="BW400" s="128">
        <f t="shared" ref="BW400" si="6908">O400/O405</f>
        <v>9.2893217893217899E-3</v>
      </c>
      <c r="BX400" s="123">
        <f t="shared" ref="BX400" si="6909">P400/P405</f>
        <v>4.3400021170742036E-3</v>
      </c>
      <c r="BY400" s="124">
        <f t="shared" ref="BY400" si="6910">Q400/Q405</f>
        <v>1.3461924854329918E-2</v>
      </c>
      <c r="BZ400" s="125">
        <f t="shared" ref="BZ400" si="6911">R400/R405</f>
        <v>7.2422022878775409E-3</v>
      </c>
      <c r="CA400" s="126">
        <f t="shared" ref="CA400" si="6912">S400/S405</f>
        <v>5.8653800671680618E-3</v>
      </c>
      <c r="CB400" s="123">
        <f t="shared" ref="CB400" si="6913">T400/T405</f>
        <v>5.377500537750054E-3</v>
      </c>
      <c r="CC400" s="124">
        <f t="shared" ref="CC400" si="6914">U400/U405</f>
        <v>3.6973132856790731E-3</v>
      </c>
      <c r="CD400" s="125">
        <f t="shared" ref="CD400" si="6915">V400/V405</f>
        <v>1.6271546521172325E-2</v>
      </c>
      <c r="CE400" s="126">
        <f t="shared" ref="CE400" si="6916">W400/W405</f>
        <v>6.5938206480783718E-4</v>
      </c>
      <c r="CF400" s="123">
        <f t="shared" ref="CF400" si="6917">X400/X405</f>
        <v>3.0514134377338936E-3</v>
      </c>
      <c r="CG400" s="124">
        <f t="shared" ref="CG400" si="6918">Y400/Y405</f>
        <v>5.1566327188346005E-4</v>
      </c>
      <c r="CH400" s="125">
        <f t="shared" ref="CH400" si="6919">Z400/Z405</f>
        <v>1.1519078473722101E-3</v>
      </c>
      <c r="CI400" s="123">
        <f t="shared" ref="CI400" si="6920">AA400/AA405</f>
        <v>3.4614497064177842E-3</v>
      </c>
      <c r="CJ400" s="129">
        <f t="shared" ref="CJ400" si="6921">AB400/AB405</f>
        <v>7.7257252897146985E-3</v>
      </c>
      <c r="CK400" s="130">
        <f t="shared" ref="CK400" si="6922">AC400/AC405</f>
        <v>1.3062643142400073E-2</v>
      </c>
    </row>
    <row r="401" spans="1:89" x14ac:dyDescent="0.2">
      <c r="A401" s="139" t="s">
        <v>36</v>
      </c>
      <c r="B401" s="181">
        <v>0</v>
      </c>
      <c r="C401" s="175">
        <v>0</v>
      </c>
      <c r="D401" s="176">
        <v>0</v>
      </c>
      <c r="E401" s="177">
        <v>0</v>
      </c>
      <c r="F401" s="174">
        <v>0</v>
      </c>
      <c r="G401" s="178">
        <v>0</v>
      </c>
      <c r="H401" s="176">
        <v>0</v>
      </c>
      <c r="I401" s="177">
        <v>0</v>
      </c>
      <c r="J401" s="174">
        <v>0</v>
      </c>
      <c r="K401" s="178">
        <v>0</v>
      </c>
      <c r="L401" s="176">
        <v>0</v>
      </c>
      <c r="M401" s="174">
        <v>0</v>
      </c>
      <c r="N401" s="179">
        <v>0</v>
      </c>
      <c r="O401" s="182">
        <v>0</v>
      </c>
      <c r="P401" s="174">
        <v>0</v>
      </c>
      <c r="Q401" s="178">
        <v>0</v>
      </c>
      <c r="R401" s="176">
        <v>0</v>
      </c>
      <c r="S401" s="177">
        <v>0</v>
      </c>
      <c r="T401" s="174">
        <v>0</v>
      </c>
      <c r="U401" s="178">
        <v>0</v>
      </c>
      <c r="V401" s="176">
        <v>0</v>
      </c>
      <c r="W401" s="177">
        <v>0</v>
      </c>
      <c r="X401" s="174">
        <v>0</v>
      </c>
      <c r="Y401" s="178">
        <v>0</v>
      </c>
      <c r="Z401" s="176">
        <v>0</v>
      </c>
      <c r="AA401" s="174">
        <v>0</v>
      </c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>
        <v>0</v>
      </c>
      <c r="C402" s="57">
        <v>0</v>
      </c>
      <c r="D402" s="133">
        <v>0</v>
      </c>
      <c r="E402" s="134">
        <v>0</v>
      </c>
      <c r="F402" s="132">
        <v>0</v>
      </c>
      <c r="G402" s="135">
        <v>0</v>
      </c>
      <c r="H402" s="133">
        <v>0</v>
      </c>
      <c r="I402" s="134">
        <v>0</v>
      </c>
      <c r="J402" s="132">
        <v>0</v>
      </c>
      <c r="K402" s="135">
        <v>0</v>
      </c>
      <c r="L402" s="133"/>
      <c r="M402" s="132">
        <v>0</v>
      </c>
      <c r="N402" s="136">
        <v>0</v>
      </c>
      <c r="O402" s="137">
        <v>0</v>
      </c>
      <c r="P402" s="132">
        <v>0</v>
      </c>
      <c r="Q402" s="135">
        <v>0</v>
      </c>
      <c r="R402" s="133"/>
      <c r="S402" s="134">
        <v>0</v>
      </c>
      <c r="T402" s="132">
        <v>0</v>
      </c>
      <c r="U402" s="135">
        <v>0</v>
      </c>
      <c r="V402" s="133">
        <v>0</v>
      </c>
      <c r="W402" s="134">
        <v>0</v>
      </c>
      <c r="X402" s="132">
        <v>0</v>
      </c>
      <c r="Y402" s="135">
        <v>0</v>
      </c>
      <c r="Z402" s="138">
        <v>0</v>
      </c>
      <c r="AA402" s="2">
        <v>0</v>
      </c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21179</v>
      </c>
      <c r="C405" s="1">
        <f t="shared" si="7033"/>
        <v>25104</v>
      </c>
      <c r="D405" s="14">
        <f t="shared" si="7033"/>
        <v>8312</v>
      </c>
      <c r="E405" s="1">
        <f t="shared" si="7033"/>
        <v>9930</v>
      </c>
      <c r="F405" s="14">
        <f t="shared" si="7033"/>
        <v>20285</v>
      </c>
      <c r="G405" s="1">
        <f t="shared" si="7033"/>
        <v>24918</v>
      </c>
      <c r="H405" s="14">
        <f t="shared" si="7033"/>
        <v>34077</v>
      </c>
      <c r="I405" s="1">
        <f t="shared" si="7033"/>
        <v>40044</v>
      </c>
      <c r="J405" s="14">
        <f t="shared" si="7033"/>
        <v>4349</v>
      </c>
      <c r="K405" s="1">
        <f t="shared" si="7033"/>
        <v>4249</v>
      </c>
      <c r="L405" s="14">
        <f t="shared" si="7033"/>
        <v>16390</v>
      </c>
      <c r="M405" s="1">
        <f t="shared" si="7033"/>
        <v>15039</v>
      </c>
      <c r="N405" s="14">
        <f t="shared" si="7033"/>
        <v>36481</v>
      </c>
      <c r="O405" s="1">
        <f t="shared" si="7033"/>
        <v>33264</v>
      </c>
      <c r="P405" s="14">
        <f t="shared" si="7033"/>
        <v>18894</v>
      </c>
      <c r="Q405" s="1">
        <f t="shared" si="7033"/>
        <v>14931</v>
      </c>
      <c r="R405" s="14">
        <f t="shared" si="7033"/>
        <v>24302</v>
      </c>
      <c r="S405" s="1">
        <f t="shared" si="7033"/>
        <v>21141</v>
      </c>
      <c r="T405" s="14">
        <f t="shared" si="7033"/>
        <v>4649</v>
      </c>
      <c r="U405" s="1">
        <f t="shared" si="7033"/>
        <v>4057</v>
      </c>
      <c r="V405" s="14">
        <f t="shared" si="7033"/>
        <v>20711</v>
      </c>
      <c r="W405" s="1">
        <f t="shared" si="7033"/>
        <v>21232</v>
      </c>
      <c r="X405" s="14">
        <f t="shared" si="7033"/>
        <v>17369</v>
      </c>
      <c r="Y405" s="1">
        <f t="shared" si="7033"/>
        <v>7757</v>
      </c>
      <c r="Z405" s="14">
        <f t="shared" si="7033"/>
        <v>34725</v>
      </c>
      <c r="AA405" s="1">
        <f t="shared" si="7033"/>
        <v>39001</v>
      </c>
      <c r="AB405" s="153">
        <f t="shared" ref="AB405" si="7034">SUM(AB381:AB404)</f>
        <v>261723</v>
      </c>
      <c r="AC405" s="154">
        <f t="shared" ref="AC405" si="7035">SUM(AC381:AC404)</f>
        <v>260667</v>
      </c>
      <c r="BI405" s="221" t="s">
        <v>13</v>
      </c>
      <c r="BJ405" s="147">
        <f>SUM(BJ381:BJ404)</f>
        <v>1</v>
      </c>
      <c r="BK405" s="148">
        <f t="shared" ref="BK405:CK405" si="7036">SUM(BK381:BK404)</f>
        <v>1</v>
      </c>
      <c r="BL405" s="147">
        <f t="shared" si="7036"/>
        <v>1.0000000000000002</v>
      </c>
      <c r="BM405" s="148">
        <f t="shared" si="7036"/>
        <v>1</v>
      </c>
      <c r="BN405" s="147">
        <f t="shared" si="7036"/>
        <v>1.0000000000000002</v>
      </c>
      <c r="BO405" s="148">
        <f t="shared" si="7036"/>
        <v>1</v>
      </c>
      <c r="BP405" s="147">
        <f t="shared" si="7036"/>
        <v>1</v>
      </c>
      <c r="BQ405" s="148">
        <f t="shared" si="7036"/>
        <v>1</v>
      </c>
      <c r="BR405" s="147">
        <f t="shared" si="7036"/>
        <v>1</v>
      </c>
      <c r="BS405" s="148">
        <f t="shared" si="7036"/>
        <v>1</v>
      </c>
      <c r="BT405" s="147">
        <f t="shared" si="7036"/>
        <v>0.99999999999999989</v>
      </c>
      <c r="BU405" s="148">
        <f t="shared" si="7036"/>
        <v>1</v>
      </c>
      <c r="BV405" s="147">
        <f t="shared" si="7036"/>
        <v>1</v>
      </c>
      <c r="BW405" s="148">
        <f t="shared" si="7036"/>
        <v>1</v>
      </c>
      <c r="BX405" s="147">
        <f t="shared" si="7036"/>
        <v>1.0000000000000002</v>
      </c>
      <c r="BY405" s="148">
        <f t="shared" si="7036"/>
        <v>1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1</v>
      </c>
      <c r="CE405" s="148">
        <f t="shared" si="7036"/>
        <v>0.99999999999999989</v>
      </c>
      <c r="CF405" s="147">
        <f t="shared" si="7036"/>
        <v>1</v>
      </c>
      <c r="CG405" s="148">
        <f t="shared" si="7036"/>
        <v>1</v>
      </c>
      <c r="CH405" s="147">
        <f t="shared" si="7036"/>
        <v>0.99999999999999989</v>
      </c>
      <c r="CI405" s="148">
        <f t="shared" si="7036"/>
        <v>1</v>
      </c>
      <c r="CJ405" s="147">
        <f t="shared" si="7036"/>
        <v>1.0000000000000002</v>
      </c>
      <c r="CK405" s="148">
        <f t="shared" si="7036"/>
        <v>1</v>
      </c>
    </row>
    <row r="406" spans="1:89" ht="13.5" thickTop="1" x14ac:dyDescent="0.2">
      <c r="A406" s="165"/>
    </row>
    <row r="408" spans="1:89" x14ac:dyDescent="0.2">
      <c r="A408" s="278">
        <f>+A377+1</f>
        <v>44787</v>
      </c>
      <c r="B408" s="278"/>
      <c r="C408" s="278"/>
      <c r="D408" s="278"/>
      <c r="BI408" s="277">
        <f>+BI377+1</f>
        <v>44787</v>
      </c>
      <c r="BJ408" s="277"/>
      <c r="BK408" s="277"/>
      <c r="BL408" s="277"/>
    </row>
    <row r="409" spans="1:89" ht="13.5" thickBot="1" x14ac:dyDescent="0.25">
      <c r="AE409" t="s">
        <v>84</v>
      </c>
    </row>
    <row r="410" spans="1:89" ht="14.25" thickTop="1" thickBot="1" x14ac:dyDescent="0.25">
      <c r="A410" s="275" t="s">
        <v>0</v>
      </c>
      <c r="B410" s="269" t="s">
        <v>1</v>
      </c>
      <c r="C410" s="270"/>
      <c r="D410" s="269" t="s">
        <v>2</v>
      </c>
      <c r="E410" s="270"/>
      <c r="F410" s="269" t="s">
        <v>3</v>
      </c>
      <c r="G410" s="270"/>
      <c r="H410" s="269" t="s">
        <v>4</v>
      </c>
      <c r="I410" s="270"/>
      <c r="J410" s="269" t="s">
        <v>5</v>
      </c>
      <c r="K410" s="270"/>
      <c r="L410" s="269" t="s">
        <v>6</v>
      </c>
      <c r="M410" s="270"/>
      <c r="N410" s="269" t="s">
        <v>7</v>
      </c>
      <c r="O410" s="270"/>
      <c r="P410" s="269" t="s">
        <v>8</v>
      </c>
      <c r="Q410" s="270"/>
      <c r="R410" s="269" t="s">
        <v>9</v>
      </c>
      <c r="S410" s="270"/>
      <c r="T410" s="269" t="s">
        <v>10</v>
      </c>
      <c r="U410" s="270"/>
      <c r="V410" s="269" t="s">
        <v>11</v>
      </c>
      <c r="W410" s="270"/>
      <c r="X410" s="269" t="s">
        <v>12</v>
      </c>
      <c r="Y410" s="270"/>
      <c r="Z410" s="271" t="s">
        <v>40</v>
      </c>
      <c r="AA410" s="272"/>
      <c r="AB410" s="273" t="s">
        <v>41</v>
      </c>
      <c r="AC410" s="274"/>
      <c r="AE410" s="275" t="s">
        <v>0</v>
      </c>
      <c r="AF410" s="269" t="s">
        <v>1</v>
      </c>
      <c r="AG410" s="270"/>
      <c r="AH410" s="269" t="s">
        <v>2</v>
      </c>
      <c r="AI410" s="270"/>
      <c r="AJ410" s="269" t="s">
        <v>3</v>
      </c>
      <c r="AK410" s="270"/>
      <c r="AL410" s="269" t="s">
        <v>4</v>
      </c>
      <c r="AM410" s="270"/>
      <c r="AN410" s="269" t="s">
        <v>5</v>
      </c>
      <c r="AO410" s="270"/>
      <c r="AP410" s="269" t="s">
        <v>6</v>
      </c>
      <c r="AQ410" s="270"/>
      <c r="AR410" s="269" t="s">
        <v>7</v>
      </c>
      <c r="AS410" s="270"/>
      <c r="AT410" s="269" t="s">
        <v>8</v>
      </c>
      <c r="AU410" s="270"/>
      <c r="AV410" s="269" t="s">
        <v>9</v>
      </c>
      <c r="AW410" s="270"/>
      <c r="AX410" s="269" t="s">
        <v>10</v>
      </c>
      <c r="AY410" s="270"/>
      <c r="AZ410" s="269" t="s">
        <v>11</v>
      </c>
      <c r="BA410" s="270"/>
      <c r="BB410" s="269" t="s">
        <v>12</v>
      </c>
      <c r="BC410" s="270"/>
      <c r="BD410" s="271" t="s">
        <v>40</v>
      </c>
      <c r="BE410" s="272"/>
      <c r="BF410" s="273" t="s">
        <v>41</v>
      </c>
      <c r="BG410" s="274"/>
      <c r="BI410" s="275" t="s">
        <v>0</v>
      </c>
      <c r="BJ410" s="269" t="s">
        <v>1</v>
      </c>
      <c r="BK410" s="270"/>
      <c r="BL410" s="269" t="s">
        <v>2</v>
      </c>
      <c r="BM410" s="270"/>
      <c r="BN410" s="269" t="s">
        <v>3</v>
      </c>
      <c r="BO410" s="270"/>
      <c r="BP410" s="269" t="s">
        <v>4</v>
      </c>
      <c r="BQ410" s="270"/>
      <c r="BR410" s="269" t="s">
        <v>5</v>
      </c>
      <c r="BS410" s="270"/>
      <c r="BT410" s="269" t="s">
        <v>6</v>
      </c>
      <c r="BU410" s="270"/>
      <c r="BV410" s="269" t="s">
        <v>7</v>
      </c>
      <c r="BW410" s="270"/>
      <c r="BX410" s="269" t="s">
        <v>8</v>
      </c>
      <c r="BY410" s="270"/>
      <c r="BZ410" s="269" t="s">
        <v>9</v>
      </c>
      <c r="CA410" s="270"/>
      <c r="CB410" s="269" t="s">
        <v>10</v>
      </c>
      <c r="CC410" s="270"/>
      <c r="CD410" s="269" t="s">
        <v>11</v>
      </c>
      <c r="CE410" s="270"/>
      <c r="CF410" s="269" t="s">
        <v>12</v>
      </c>
      <c r="CG410" s="270"/>
      <c r="CH410" s="271" t="s">
        <v>40</v>
      </c>
      <c r="CI410" s="272"/>
      <c r="CJ410" s="269" t="s">
        <v>41</v>
      </c>
      <c r="CK410" s="270"/>
    </row>
    <row r="411" spans="1:89" ht="15" thickTop="1" thickBot="1" x14ac:dyDescent="0.3">
      <c r="A411" s="276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76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76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629</v>
      </c>
      <c r="AG412" s="164">
        <f t="shared" ref="AG412:AV413" si="7037">SUMIF($A$9:$A$32,$AE412,C$412:C$435)</f>
        <v>588</v>
      </c>
      <c r="AH412" s="121">
        <f t="shared" si="7037"/>
        <v>268</v>
      </c>
      <c r="AI412" s="159">
        <f t="shared" si="7037"/>
        <v>232</v>
      </c>
      <c r="AJ412" s="120">
        <f t="shared" si="7037"/>
        <v>929</v>
      </c>
      <c r="AK412" s="122">
        <f t="shared" si="7037"/>
        <v>699</v>
      </c>
      <c r="AL412" s="121">
        <f t="shared" si="7037"/>
        <v>1188</v>
      </c>
      <c r="AM412" s="159">
        <f t="shared" si="7037"/>
        <v>1182</v>
      </c>
      <c r="AN412" s="120">
        <f t="shared" si="7037"/>
        <v>94</v>
      </c>
      <c r="AO412" s="122">
        <f t="shared" si="7037"/>
        <v>148</v>
      </c>
      <c r="AP412" s="121">
        <f t="shared" si="7037"/>
        <v>345</v>
      </c>
      <c r="AQ412" s="120">
        <f t="shared" si="7037"/>
        <v>588</v>
      </c>
      <c r="AR412" s="158">
        <f t="shared" si="7037"/>
        <v>1380</v>
      </c>
      <c r="AS412" s="160">
        <f t="shared" si="7037"/>
        <v>1084</v>
      </c>
      <c r="AT412" s="120">
        <f t="shared" si="7037"/>
        <v>607</v>
      </c>
      <c r="AU412" s="122">
        <f t="shared" si="7037"/>
        <v>485</v>
      </c>
      <c r="AV412" s="121">
        <f t="shared" si="7037"/>
        <v>849</v>
      </c>
      <c r="AW412" s="159">
        <f t="shared" ref="AW412:BE413" si="7038">SUMIF($A$9:$A$32,$AE412,S$412:S$435)</f>
        <v>656</v>
      </c>
      <c r="AX412" s="120">
        <f t="shared" si="7038"/>
        <v>186</v>
      </c>
      <c r="AY412" s="122">
        <f t="shared" si="7038"/>
        <v>162</v>
      </c>
      <c r="AZ412" s="121">
        <f t="shared" si="7038"/>
        <v>499</v>
      </c>
      <c r="BA412" s="159">
        <f t="shared" si="7038"/>
        <v>686</v>
      </c>
      <c r="BB412" s="120">
        <f t="shared" si="7038"/>
        <v>587</v>
      </c>
      <c r="BC412" s="122">
        <f t="shared" si="7038"/>
        <v>298</v>
      </c>
      <c r="BD412" s="21">
        <f t="shared" si="7038"/>
        <v>1228</v>
      </c>
      <c r="BE412" s="163">
        <f t="shared" si="7038"/>
        <v>1446</v>
      </c>
      <c r="BF412" s="149">
        <f>AF412+AH412+AJ412+AL412+AN412+AP412+AR412+AT412+AV412+AX412+AZ412+BB412+BD412</f>
        <v>8789</v>
      </c>
      <c r="BG412" s="150">
        <f>AG412+AI412+AK412+AM412+AO412+AQ412+AS412+AU412+AW412+AY412+BA412+BC412+BE412</f>
        <v>8254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109</v>
      </c>
      <c r="C413" s="168">
        <v>0</v>
      </c>
      <c r="D413" s="169">
        <v>84</v>
      </c>
      <c r="E413" s="170">
        <v>0</v>
      </c>
      <c r="F413" s="167">
        <v>241</v>
      </c>
      <c r="G413" s="171">
        <v>2</v>
      </c>
      <c r="H413" s="169">
        <v>232</v>
      </c>
      <c r="I413" s="170">
        <v>32</v>
      </c>
      <c r="J413" s="167">
        <v>4</v>
      </c>
      <c r="K413" s="171">
        <v>8</v>
      </c>
      <c r="L413" s="169">
        <v>36</v>
      </c>
      <c r="M413" s="167">
        <v>21</v>
      </c>
      <c r="N413" s="172">
        <v>134</v>
      </c>
      <c r="O413" s="173">
        <v>78</v>
      </c>
      <c r="P413" s="167">
        <v>31</v>
      </c>
      <c r="Q413" s="171">
        <v>35</v>
      </c>
      <c r="R413" s="169">
        <v>19</v>
      </c>
      <c r="S413" s="170">
        <v>33</v>
      </c>
      <c r="T413" s="167">
        <v>0</v>
      </c>
      <c r="U413" s="171">
        <v>8</v>
      </c>
      <c r="V413" s="169">
        <v>10</v>
      </c>
      <c r="W413" s="170">
        <v>46</v>
      </c>
      <c r="X413" s="167">
        <v>2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902</v>
      </c>
      <c r="AC413" s="150">
        <f t="shared" ref="AC413:AC432" si="7067">C413+E413+G413+I413+K413+M413+O413+Q413+S413+U413+W413+Y413+AA413</f>
        <v>263</v>
      </c>
      <c r="AE413" s="226" t="str">
        <f>$AE$10</f>
        <v>08:00 - 08:59</v>
      </c>
      <c r="AF413" s="120">
        <f>SUMIF($A$9:$A$32,$AE413,B$412:B$435)</f>
        <v>792</v>
      </c>
      <c r="AG413" s="168">
        <f t="shared" si="7037"/>
        <v>753</v>
      </c>
      <c r="AH413" s="169">
        <f t="shared" si="7037"/>
        <v>350</v>
      </c>
      <c r="AI413" s="170">
        <f t="shared" si="7037"/>
        <v>341</v>
      </c>
      <c r="AJ413" s="167">
        <f t="shared" si="7037"/>
        <v>1204</v>
      </c>
      <c r="AK413" s="171">
        <f t="shared" si="7037"/>
        <v>707</v>
      </c>
      <c r="AL413" s="169">
        <f t="shared" si="7037"/>
        <v>1622</v>
      </c>
      <c r="AM413" s="170">
        <f t="shared" si="7037"/>
        <v>1427</v>
      </c>
      <c r="AN413" s="167">
        <f t="shared" si="7037"/>
        <v>91</v>
      </c>
      <c r="AO413" s="171">
        <f t="shared" si="7037"/>
        <v>202</v>
      </c>
      <c r="AP413" s="169">
        <f t="shared" si="7037"/>
        <v>328</v>
      </c>
      <c r="AQ413" s="167">
        <f t="shared" si="7037"/>
        <v>731</v>
      </c>
      <c r="AR413" s="172">
        <f t="shared" si="7037"/>
        <v>1243</v>
      </c>
      <c r="AS413" s="173">
        <f t="shared" si="7037"/>
        <v>1498</v>
      </c>
      <c r="AT413" s="167">
        <f t="shared" si="7037"/>
        <v>786</v>
      </c>
      <c r="AU413" s="171">
        <f t="shared" si="7037"/>
        <v>528</v>
      </c>
      <c r="AV413" s="169">
        <f t="shared" si="7037"/>
        <v>1057</v>
      </c>
      <c r="AW413" s="170">
        <f t="shared" si="7038"/>
        <v>802</v>
      </c>
      <c r="AX413" s="167">
        <f t="shared" si="7038"/>
        <v>121</v>
      </c>
      <c r="AY413" s="171">
        <f t="shared" si="7038"/>
        <v>147</v>
      </c>
      <c r="AZ413" s="169">
        <f t="shared" si="7038"/>
        <v>496</v>
      </c>
      <c r="BA413" s="170">
        <f t="shared" si="7038"/>
        <v>901</v>
      </c>
      <c r="BB413" s="167">
        <f t="shared" si="7038"/>
        <v>629</v>
      </c>
      <c r="BC413" s="171">
        <f t="shared" si="7038"/>
        <v>290</v>
      </c>
      <c r="BD413" s="169">
        <f t="shared" si="7038"/>
        <v>1575</v>
      </c>
      <c r="BE413" s="167">
        <f t="shared" si="7038"/>
        <v>1560</v>
      </c>
      <c r="BF413" s="151">
        <f>SUM(AF413,AH413,AJ413,AL413,AN413,AP413,AR413,AT413,AV413,AX413,AZ413,BB413,BD413)</f>
        <v>10294</v>
      </c>
      <c r="BG413" s="152">
        <f>SUM(AG413,AI413,AK413,AM413,AO413,AQ413,AS413,AU413,AW413,AY413,BA413,BC413,BE413)</f>
        <v>9887</v>
      </c>
      <c r="BI413" s="131" t="s">
        <v>17</v>
      </c>
      <c r="BJ413" s="123">
        <f>B413/B436</f>
        <v>5.9992294567670209E-3</v>
      </c>
      <c r="BK413" s="124">
        <f t="shared" ref="BK413" si="7068">C413/C436</f>
        <v>0</v>
      </c>
      <c r="BL413" s="125">
        <f t="shared" ref="BL413" si="7069">D413/D436</f>
        <v>1.3259668508287293E-2</v>
      </c>
      <c r="BM413" s="126">
        <f t="shared" ref="BM413" si="7070">E413/E436</f>
        <v>0</v>
      </c>
      <c r="BN413" s="123">
        <f t="shared" ref="BN413" si="7071">F413/F436</f>
        <v>1.4272178135733744E-2</v>
      </c>
      <c r="BO413" s="124">
        <f t="shared" ref="BO413" si="7072">G413/G436</f>
        <v>1.4119308153900459E-4</v>
      </c>
      <c r="BP413" s="125">
        <f t="shared" ref="BP413" si="7073">H413/H436</f>
        <v>7.8169749654637966E-3</v>
      </c>
      <c r="BQ413" s="126">
        <f t="shared" ref="BQ413" si="7074">I413/I436</f>
        <v>1.0832402423750043E-3</v>
      </c>
      <c r="BR413" s="123">
        <f t="shared" ref="BR413" si="7075">J413/J436</f>
        <v>1.50093808630394E-3</v>
      </c>
      <c r="BS413" s="124">
        <f t="shared" ref="BS413" si="7076">K413/K436</f>
        <v>2.7768136063866713E-3</v>
      </c>
      <c r="BT413" s="125">
        <f t="shared" ref="BT413" si="7077">L413/L436</f>
        <v>3.5696579077838372E-3</v>
      </c>
      <c r="BU413" s="123">
        <f t="shared" ref="BU413" si="7078">M413/M436</f>
        <v>1.8503832936822627E-3</v>
      </c>
      <c r="BV413" s="127">
        <f t="shared" ref="BV413" si="7079">N413/N436</f>
        <v>5.1221283590076831E-3</v>
      </c>
      <c r="BW413" s="128">
        <f t="shared" ref="BW413" si="7080">O413/O436</f>
        <v>2.9965424510180563E-3</v>
      </c>
      <c r="BX413" s="123">
        <f t="shared" ref="BX413" si="7081">P413/P436</f>
        <v>2.4432534678436317E-3</v>
      </c>
      <c r="BY413" s="124">
        <f t="shared" ref="BY413" si="7082">Q413/Q436</f>
        <v>2.8294260307194824E-3</v>
      </c>
      <c r="BZ413" s="125">
        <f t="shared" ref="BZ413" si="7083">R413/R436</f>
        <v>1.1160714285714285E-3</v>
      </c>
      <c r="CA413" s="126">
        <f t="shared" ref="CA413" si="7084">S413/S436</f>
        <v>1.8191841234840133E-3</v>
      </c>
      <c r="CB413" s="123">
        <f t="shared" ref="CB413" si="7085">T413/T436</f>
        <v>0</v>
      </c>
      <c r="CC413" s="124">
        <f t="shared" ref="CC413" si="7086">U413/U436</f>
        <v>3.1948881789137379E-3</v>
      </c>
      <c r="CD413" s="125">
        <f t="shared" ref="CD413" si="7087">V413/V436</f>
        <v>7.4128984432913266E-4</v>
      </c>
      <c r="CE413" s="126">
        <f t="shared" ref="CE413" si="7088">W413/W436</f>
        <v>2.7622650573470246E-3</v>
      </c>
      <c r="CF413" s="123">
        <f t="shared" ref="CF413" si="7089">X413/X436</f>
        <v>2.0302507359658918E-4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4.59467995150626E-3</v>
      </c>
      <c r="CK413" s="130">
        <f t="shared" ref="CK413" si="7094">AC413/AC436</f>
        <v>1.3462257052328766E-3</v>
      </c>
    </row>
    <row r="414" spans="1:89" ht="13.5" thickBot="1" x14ac:dyDescent="0.25">
      <c r="A414" s="139" t="s">
        <v>18</v>
      </c>
      <c r="B414" s="174">
        <v>329</v>
      </c>
      <c r="C414" s="175">
        <v>134</v>
      </c>
      <c r="D414" s="176">
        <v>244</v>
      </c>
      <c r="E414" s="177">
        <v>88</v>
      </c>
      <c r="F414" s="174">
        <v>865</v>
      </c>
      <c r="G414" s="178">
        <v>233</v>
      </c>
      <c r="H414" s="176">
        <v>814</v>
      </c>
      <c r="I414" s="177">
        <v>418</v>
      </c>
      <c r="J414" s="174">
        <v>30</v>
      </c>
      <c r="K414" s="178">
        <v>84</v>
      </c>
      <c r="L414" s="176">
        <v>214</v>
      </c>
      <c r="M414" s="174">
        <v>331</v>
      </c>
      <c r="N414" s="179">
        <v>714</v>
      </c>
      <c r="O414" s="180">
        <v>702</v>
      </c>
      <c r="P414" s="174">
        <v>296</v>
      </c>
      <c r="Q414" s="178">
        <v>350</v>
      </c>
      <c r="R414" s="176">
        <v>404</v>
      </c>
      <c r="S414" s="177">
        <v>394</v>
      </c>
      <c r="T414" s="174">
        <v>69</v>
      </c>
      <c r="U414" s="178">
        <v>141</v>
      </c>
      <c r="V414" s="176">
        <v>218</v>
      </c>
      <c r="W414" s="177">
        <v>388</v>
      </c>
      <c r="X414" s="174">
        <v>315</v>
      </c>
      <c r="Y414" s="178">
        <v>230</v>
      </c>
      <c r="Z414" s="176">
        <v>703</v>
      </c>
      <c r="AA414" s="174">
        <v>689</v>
      </c>
      <c r="AB414" s="149">
        <f t="shared" si="7066"/>
        <v>5215</v>
      </c>
      <c r="AC414" s="150">
        <f t="shared" si="7067"/>
        <v>4182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1.8107765975012385E-2</v>
      </c>
      <c r="BK414" s="124">
        <f t="shared" ref="BK414" si="7095">C414/C436</f>
        <v>7.7100115074798621E-3</v>
      </c>
      <c r="BL414" s="125">
        <f t="shared" ref="BL414" si="7096">D414/D436</f>
        <v>3.8516179952644038E-2</v>
      </c>
      <c r="BM414" s="126">
        <f t="shared" ref="BM414" si="7097">E414/E436</f>
        <v>1.3565592723909357E-2</v>
      </c>
      <c r="BN414" s="123">
        <f t="shared" ref="BN414" si="7098">F414/F436</f>
        <v>5.1225867582612813E-2</v>
      </c>
      <c r="BO414" s="124">
        <f t="shared" ref="BO414" si="7099">G414/G436</f>
        <v>1.6448993999294035E-2</v>
      </c>
      <c r="BP414" s="125">
        <f t="shared" ref="BP414" si="7100">H414/H436</f>
        <v>2.7426800094342802E-2</v>
      </c>
      <c r="BQ414" s="126">
        <f t="shared" ref="BQ414" si="7101">I414/I436</f>
        <v>1.4149825666023493E-2</v>
      </c>
      <c r="BR414" s="123">
        <f t="shared" ref="BR414" si="7102">J414/J436</f>
        <v>1.125703564727955E-2</v>
      </c>
      <c r="BS414" s="124">
        <f t="shared" ref="BS414" si="7103">K414/K436</f>
        <v>2.9156542867060049E-2</v>
      </c>
      <c r="BT414" s="125">
        <f t="shared" ref="BT414" si="7104">L414/L436</f>
        <v>2.1219633118492811E-2</v>
      </c>
      <c r="BU414" s="123">
        <f t="shared" ref="BU414" si="7105">M414/M436</f>
        <v>2.9165565248039475E-2</v>
      </c>
      <c r="BV414" s="127">
        <f t="shared" ref="BV414" si="7106">N414/N436</f>
        <v>2.7292534689040939E-2</v>
      </c>
      <c r="BW414" s="128">
        <f t="shared" ref="BW414" si="7107">O414/O436</f>
        <v>2.6968882059162504E-2</v>
      </c>
      <c r="BX414" s="123">
        <f t="shared" ref="BX414" si="7108">P414/P436</f>
        <v>2.3329129886506934E-2</v>
      </c>
      <c r="BY414" s="124">
        <f t="shared" ref="BY414" si="7109">Q414/Q436</f>
        <v>2.8294260307194827E-2</v>
      </c>
      <c r="BZ414" s="125">
        <f t="shared" ref="BZ414" si="7110">R414/R436</f>
        <v>2.3731203007518797E-2</v>
      </c>
      <c r="CA414" s="126">
        <f t="shared" ref="CA414" si="7111">S414/S436</f>
        <v>2.1719955898566703E-2</v>
      </c>
      <c r="CB414" s="123">
        <f t="shared" ref="CB414" si="7112">T414/T436</f>
        <v>3.5096642929806715E-2</v>
      </c>
      <c r="CC414" s="124">
        <f t="shared" ref="CC414" si="7113">U414/U436</f>
        <v>5.6309904153354635E-2</v>
      </c>
      <c r="CD414" s="125">
        <f t="shared" ref="CD414" si="7114">V414/V436</f>
        <v>1.6160118606375094E-2</v>
      </c>
      <c r="CE414" s="126">
        <f t="shared" ref="CE414" si="7115">W414/W436</f>
        <v>2.3299105266318381E-2</v>
      </c>
      <c r="CF414" s="123">
        <f t="shared" ref="CF414" si="7116">X414/X436</f>
        <v>3.1976449091462793E-2</v>
      </c>
      <c r="CG414" s="124">
        <f t="shared" ref="CG414" si="7117">Y414/Y436</f>
        <v>4.0939836240655038E-2</v>
      </c>
      <c r="CH414" s="125">
        <f t="shared" ref="CH414" si="7118">Z414/Z436</f>
        <v>2.2449305444675077E-2</v>
      </c>
      <c r="CI414" s="123">
        <f t="shared" ref="CI414" si="7119">AA414/AA436</f>
        <v>2.136897931333933E-2</v>
      </c>
      <c r="CJ414" s="129">
        <f t="shared" ref="CJ414" si="7120">AB414/AB436</f>
        <v>2.6564585307211917E-2</v>
      </c>
      <c r="CK414" s="130">
        <f t="shared" ref="CK414" si="7121">AC414/AC436</f>
        <v>2.1406524331877907E-2</v>
      </c>
    </row>
    <row r="415" spans="1:89" ht="14.25" thickTop="1" thickBot="1" x14ac:dyDescent="0.25">
      <c r="A415" s="131" t="s">
        <v>19</v>
      </c>
      <c r="B415" s="167">
        <v>487</v>
      </c>
      <c r="C415" s="168">
        <v>467</v>
      </c>
      <c r="D415" s="169">
        <v>260</v>
      </c>
      <c r="E415" s="170">
        <v>239</v>
      </c>
      <c r="F415" s="167">
        <v>976</v>
      </c>
      <c r="G415" s="171">
        <v>661</v>
      </c>
      <c r="H415" s="169">
        <v>1094</v>
      </c>
      <c r="I415" s="170">
        <v>956</v>
      </c>
      <c r="J415" s="167">
        <v>62</v>
      </c>
      <c r="K415" s="171">
        <v>149</v>
      </c>
      <c r="L415" s="169">
        <v>307</v>
      </c>
      <c r="M415" s="167">
        <v>461</v>
      </c>
      <c r="N415" s="172">
        <v>1180</v>
      </c>
      <c r="O415" s="173">
        <v>1065</v>
      </c>
      <c r="P415" s="167">
        <v>590</v>
      </c>
      <c r="Q415" s="171">
        <v>442</v>
      </c>
      <c r="R415" s="169">
        <v>742</v>
      </c>
      <c r="S415" s="170">
        <v>577</v>
      </c>
      <c r="T415" s="167">
        <v>132</v>
      </c>
      <c r="U415" s="171">
        <v>209</v>
      </c>
      <c r="V415" s="169">
        <v>406</v>
      </c>
      <c r="W415" s="170">
        <v>673</v>
      </c>
      <c r="X415" s="167">
        <v>530</v>
      </c>
      <c r="Y415" s="171">
        <v>304</v>
      </c>
      <c r="Z415" s="169">
        <v>1041</v>
      </c>
      <c r="AA415" s="167">
        <v>1155</v>
      </c>
      <c r="AB415" s="149">
        <f t="shared" si="7066"/>
        <v>7807</v>
      </c>
      <c r="AC415" s="150">
        <f t="shared" si="7067"/>
        <v>7358</v>
      </c>
      <c r="AE415" s="221" t="s">
        <v>13</v>
      </c>
      <c r="AF415" s="14">
        <f t="shared" ref="AF415:BG415" si="7122">SUM(AF412:AF414)</f>
        <v>1421</v>
      </c>
      <c r="AG415" s="1">
        <f t="shared" si="7122"/>
        <v>1341</v>
      </c>
      <c r="AH415" s="14">
        <f t="shared" si="7122"/>
        <v>618</v>
      </c>
      <c r="AI415" s="1">
        <f t="shared" si="7122"/>
        <v>573</v>
      </c>
      <c r="AJ415" s="14">
        <f t="shared" si="7122"/>
        <v>2133</v>
      </c>
      <c r="AK415" s="1">
        <f t="shared" si="7122"/>
        <v>1406</v>
      </c>
      <c r="AL415" s="14">
        <f t="shared" si="7122"/>
        <v>2810</v>
      </c>
      <c r="AM415" s="1">
        <f t="shared" si="7122"/>
        <v>2609</v>
      </c>
      <c r="AN415" s="14">
        <f t="shared" si="7122"/>
        <v>185</v>
      </c>
      <c r="AO415" s="1">
        <f t="shared" si="7122"/>
        <v>350</v>
      </c>
      <c r="AP415" s="14">
        <f t="shared" si="7122"/>
        <v>673</v>
      </c>
      <c r="AQ415" s="1">
        <f t="shared" si="7122"/>
        <v>1319</v>
      </c>
      <c r="AR415" s="14">
        <f t="shared" si="7122"/>
        <v>2623</v>
      </c>
      <c r="AS415" s="1">
        <f t="shared" si="7122"/>
        <v>2582</v>
      </c>
      <c r="AT415" s="14">
        <f t="shared" si="7122"/>
        <v>1393</v>
      </c>
      <c r="AU415" s="1">
        <f t="shared" si="7122"/>
        <v>1013</v>
      </c>
      <c r="AV415" s="14">
        <f t="shared" si="7122"/>
        <v>1906</v>
      </c>
      <c r="AW415" s="1">
        <f t="shared" si="7122"/>
        <v>1458</v>
      </c>
      <c r="AX415" s="14">
        <f t="shared" si="7122"/>
        <v>307</v>
      </c>
      <c r="AY415" s="1">
        <f t="shared" si="7122"/>
        <v>309</v>
      </c>
      <c r="AZ415" s="14">
        <f t="shared" si="7122"/>
        <v>995</v>
      </c>
      <c r="BA415" s="1">
        <f t="shared" si="7122"/>
        <v>1587</v>
      </c>
      <c r="BB415" s="14">
        <f t="shared" si="7122"/>
        <v>1216</v>
      </c>
      <c r="BC415" s="1">
        <f t="shared" si="7122"/>
        <v>588</v>
      </c>
      <c r="BD415" s="14">
        <f t="shared" si="7122"/>
        <v>2803</v>
      </c>
      <c r="BE415" s="1">
        <f t="shared" si="7122"/>
        <v>3006</v>
      </c>
      <c r="BF415" s="153">
        <f t="shared" si="7122"/>
        <v>19083</v>
      </c>
      <c r="BG415" s="154">
        <f t="shared" si="7122"/>
        <v>18141</v>
      </c>
      <c r="BI415" s="131" t="s">
        <v>19</v>
      </c>
      <c r="BJ415" s="123">
        <f>B415/B436</f>
        <v>2.680389674720678E-2</v>
      </c>
      <c r="BK415" s="124">
        <f t="shared" ref="BK415" si="7123">C415/C436</f>
        <v>2.6869965477560414E-2</v>
      </c>
      <c r="BL415" s="125">
        <f t="shared" ref="BL415" si="7124">D415/D436</f>
        <v>4.1041831097079713E-2</v>
      </c>
      <c r="BM415" s="126">
        <f t="shared" ref="BM415" si="7125">E415/E436</f>
        <v>3.6842916602435639E-2</v>
      </c>
      <c r="BN415" s="123">
        <f t="shared" ref="BN415" si="7126">F415/F436</f>
        <v>5.7799360416913421E-2</v>
      </c>
      <c r="BO415" s="124">
        <f t="shared" ref="BO415" si="7127">G415/G436</f>
        <v>4.6664313448641019E-2</v>
      </c>
      <c r="BP415" s="125">
        <f t="shared" ref="BP415" si="7128">H415/H436</f>
        <v>3.686108022507497E-2</v>
      </c>
      <c r="BQ415" s="126">
        <f t="shared" ref="BQ415" si="7129">I415/I436</f>
        <v>3.2361802240953252E-2</v>
      </c>
      <c r="BR415" s="123">
        <f t="shared" ref="BR415" si="7130">J415/J436</f>
        <v>2.3264540337711071E-2</v>
      </c>
      <c r="BS415" s="124">
        <f t="shared" ref="BS415" si="7131">K415/K436</f>
        <v>5.1718153418951751E-2</v>
      </c>
      <c r="BT415" s="125">
        <f t="shared" ref="BT415" si="7132">L415/L436</f>
        <v>3.0441249380267724E-2</v>
      </c>
      <c r="BU415" s="123">
        <f t="shared" ref="BU415" si="7133">M415/M436</f>
        <v>4.0620318970834436E-2</v>
      </c>
      <c r="BV415" s="127">
        <f t="shared" ref="BV415" si="7134">N415/N436</f>
        <v>4.5105309430067658E-2</v>
      </c>
      <c r="BW415" s="128">
        <f t="shared" ref="BW415" si="7135">O415/O436</f>
        <v>4.0914329619669614E-2</v>
      </c>
      <c r="BX415" s="123">
        <f t="shared" ref="BX415" si="7136">P415/P436</f>
        <v>4.6500630517023959E-2</v>
      </c>
      <c r="BY415" s="124">
        <f t="shared" ref="BY415" si="7137">Q415/Q436</f>
        <v>3.5731608730800321E-2</v>
      </c>
      <c r="BZ415" s="125">
        <f t="shared" ref="BZ415" si="7138">R415/R436</f>
        <v>4.358552631578947E-2</v>
      </c>
      <c r="CA415" s="126">
        <f t="shared" ref="CA415" si="7139">S415/S436</f>
        <v>3.1808158765159869E-2</v>
      </c>
      <c r="CB415" s="123">
        <f t="shared" ref="CB415" si="7140">T415/T436</f>
        <v>6.7141403865717195E-2</v>
      </c>
      <c r="CC415" s="124">
        <f t="shared" ref="CC415" si="7141">U415/U436</f>
        <v>8.3466453674121407E-2</v>
      </c>
      <c r="CD415" s="125">
        <f t="shared" ref="CD415" si="7142">V415/V436</f>
        <v>3.0096367679762787E-2</v>
      </c>
      <c r="CE415" s="126">
        <f t="shared" ref="CE415" si="7143">W415/W436</f>
        <v>4.0413138773794509E-2</v>
      </c>
      <c r="CF415" s="123">
        <f t="shared" ref="CF415" si="7144">X415/X436</f>
        <v>5.380164450309613E-2</v>
      </c>
      <c r="CG415" s="124">
        <f t="shared" ref="CG415" si="7145">Y415/Y436</f>
        <v>5.4111783552865791E-2</v>
      </c>
      <c r="CH415" s="125">
        <f t="shared" ref="CH415" si="7146">Z415/Z436</f>
        <v>3.3242854861887272E-2</v>
      </c>
      <c r="CI415" s="123">
        <f t="shared" ref="CI415" si="7147">AA415/AA436</f>
        <v>3.5821728747324998E-2</v>
      </c>
      <c r="CJ415" s="129">
        <f t="shared" ref="CJ415" si="7148">AB415/AB436</f>
        <v>3.9767922817527022E-2</v>
      </c>
      <c r="CK415" s="130">
        <f t="shared" ref="CK415" si="7149">AC415/AC436</f>
        <v>3.7663607373017133E-2</v>
      </c>
    </row>
    <row r="416" spans="1:89" ht="13.5" thickTop="1" x14ac:dyDescent="0.2">
      <c r="A416" s="139" t="s">
        <v>20</v>
      </c>
      <c r="B416" s="174">
        <v>629</v>
      </c>
      <c r="C416" s="175">
        <v>588</v>
      </c>
      <c r="D416" s="176">
        <v>268</v>
      </c>
      <c r="E416" s="177">
        <v>232</v>
      </c>
      <c r="F416" s="174">
        <v>929</v>
      </c>
      <c r="G416" s="178">
        <v>699</v>
      </c>
      <c r="H416" s="176">
        <v>1188</v>
      </c>
      <c r="I416" s="177">
        <v>1182</v>
      </c>
      <c r="J416" s="174">
        <v>94</v>
      </c>
      <c r="K416" s="178">
        <v>148</v>
      </c>
      <c r="L416" s="176">
        <v>345</v>
      </c>
      <c r="M416" s="174">
        <v>588</v>
      </c>
      <c r="N416" s="179">
        <v>1380</v>
      </c>
      <c r="O416" s="180">
        <v>1084</v>
      </c>
      <c r="P416" s="174">
        <v>607</v>
      </c>
      <c r="Q416" s="178">
        <v>485</v>
      </c>
      <c r="R416" s="176">
        <v>849</v>
      </c>
      <c r="S416" s="177">
        <v>656</v>
      </c>
      <c r="T416" s="174">
        <v>186</v>
      </c>
      <c r="U416" s="178">
        <v>162</v>
      </c>
      <c r="V416" s="176">
        <v>499</v>
      </c>
      <c r="W416" s="177">
        <v>686</v>
      </c>
      <c r="X416" s="174">
        <v>587</v>
      </c>
      <c r="Y416" s="178">
        <v>298</v>
      </c>
      <c r="Z416" s="176">
        <v>1228</v>
      </c>
      <c r="AA416" s="174">
        <v>1446</v>
      </c>
      <c r="AB416" s="149">
        <f t="shared" si="7066"/>
        <v>8789</v>
      </c>
      <c r="AC416" s="150">
        <f t="shared" si="7067"/>
        <v>8254</v>
      </c>
      <c r="BI416" s="139" t="s">
        <v>20</v>
      </c>
      <c r="BJ416" s="123">
        <f>B416/B436</f>
        <v>3.4619406681710603E-2</v>
      </c>
      <c r="BK416" s="124">
        <f t="shared" ref="BK416" si="7150">C416/C436</f>
        <v>3.3831990794016109E-2</v>
      </c>
      <c r="BL416" s="125">
        <f t="shared" ref="BL416" si="7151">D416/D436</f>
        <v>4.2304656669297551E-2</v>
      </c>
      <c r="BM416" s="126">
        <f t="shared" ref="BM416" si="7152">E416/E436</f>
        <v>3.5763835363033757E-2</v>
      </c>
      <c r="BN416" s="123">
        <f t="shared" ref="BN416" si="7153">F416/F436</f>
        <v>5.5015989577164512E-2</v>
      </c>
      <c r="BO416" s="124">
        <f t="shared" ref="BO416" si="7154">G416/G436</f>
        <v>4.9346981997882101E-2</v>
      </c>
      <c r="BP416" s="125">
        <f t="shared" ref="BP416" si="7155">H416/H436</f>
        <v>4.0028302840392195E-2</v>
      </c>
      <c r="BQ416" s="126">
        <f t="shared" ref="BQ416" si="7156">I416/I436</f>
        <v>4.0012186452726715E-2</v>
      </c>
      <c r="BR416" s="123">
        <f t="shared" ref="BR416" si="7157">J416/J436</f>
        <v>3.5272045028142587E-2</v>
      </c>
      <c r="BS416" s="124">
        <f t="shared" ref="BS416" si="7158">K416/K436</f>
        <v>5.137105171815342E-2</v>
      </c>
      <c r="BT416" s="125">
        <f t="shared" ref="BT416" si="7159">L416/L436</f>
        <v>3.4209221616261776E-2</v>
      </c>
      <c r="BU416" s="123">
        <f t="shared" ref="BU416" si="7160">M416/M436</f>
        <v>5.181073222310336E-2</v>
      </c>
      <c r="BV416" s="127">
        <f t="shared" ref="BV416" si="7161">N416/N436</f>
        <v>5.2750277130079126E-2</v>
      </c>
      <c r="BW416" s="128">
        <f t="shared" ref="BW416" si="7162">O416/O436</f>
        <v>4.1644256626968884E-2</v>
      </c>
      <c r="BX416" s="123">
        <f t="shared" ref="BX416" si="7163">P416/P436</f>
        <v>4.7840479192938212E-2</v>
      </c>
      <c r="BY416" s="124">
        <f t="shared" ref="BY416" si="7164">Q416/Q436</f>
        <v>3.9207760711398545E-2</v>
      </c>
      <c r="BZ416" s="125">
        <f t="shared" ref="BZ416" si="7165">R416/R436</f>
        <v>4.9870770676691732E-2</v>
      </c>
      <c r="CA416" s="126">
        <f t="shared" ref="CA416" si="7166">S416/S436</f>
        <v>3.6163175303197355E-2</v>
      </c>
      <c r="CB416" s="123">
        <f t="shared" ref="CB416" si="7167">T416/T436</f>
        <v>9.4608341810783314E-2</v>
      </c>
      <c r="CC416" s="124">
        <f t="shared" ref="CC416" si="7168">U416/U436</f>
        <v>6.4696485623003189E-2</v>
      </c>
      <c r="CD416" s="125">
        <f t="shared" ref="CD416" si="7169">V416/V436</f>
        <v>3.6990363232023718E-2</v>
      </c>
      <c r="CE416" s="126">
        <f t="shared" ref="CE416" si="7170">W416/W436</f>
        <v>4.119377889869693E-2</v>
      </c>
      <c r="CF416" s="123">
        <f t="shared" ref="CF416" si="7171">X416/X436</f>
        <v>5.9587859100598925E-2</v>
      </c>
      <c r="CG416" s="124">
        <f t="shared" ref="CG416" si="7172">Y416/Y436</f>
        <v>5.3043787824848698E-2</v>
      </c>
      <c r="CH416" s="125">
        <f t="shared" ref="CH416" si="7173">Z416/Z436</f>
        <v>3.9214433977327157E-2</v>
      </c>
      <c r="CI416" s="123">
        <f t="shared" ref="CI416" si="7174">AA416/AA436</f>
        <v>4.4846943522625068E-2</v>
      </c>
      <c r="CJ416" s="129">
        <f t="shared" ref="CJ416" si="7175">AB416/AB436</f>
        <v>4.4770113186018319E-2</v>
      </c>
      <c r="CK416" s="130">
        <f t="shared" ref="CK416" si="7176">AC416/AC436</f>
        <v>4.2249988482859935E-2</v>
      </c>
    </row>
    <row r="417" spans="1:89" ht="13.5" thickBot="1" x14ac:dyDescent="0.25">
      <c r="A417" s="131" t="s">
        <v>21</v>
      </c>
      <c r="B417" s="167">
        <v>792</v>
      </c>
      <c r="C417" s="168">
        <v>753</v>
      </c>
      <c r="D417" s="169">
        <v>350</v>
      </c>
      <c r="E417" s="170">
        <v>341</v>
      </c>
      <c r="F417" s="167">
        <v>1204</v>
      </c>
      <c r="G417" s="171">
        <v>707</v>
      </c>
      <c r="H417" s="169">
        <v>1622</v>
      </c>
      <c r="I417" s="170">
        <v>1427</v>
      </c>
      <c r="J417" s="167">
        <v>91</v>
      </c>
      <c r="K417" s="171">
        <v>202</v>
      </c>
      <c r="L417" s="169">
        <v>328</v>
      </c>
      <c r="M417" s="167">
        <v>731</v>
      </c>
      <c r="N417" s="172">
        <v>1243</v>
      </c>
      <c r="O417" s="173">
        <v>1498</v>
      </c>
      <c r="P417" s="167">
        <v>786</v>
      </c>
      <c r="Q417" s="171">
        <v>528</v>
      </c>
      <c r="R417" s="169">
        <v>1057</v>
      </c>
      <c r="S417" s="170">
        <v>802</v>
      </c>
      <c r="T417" s="167">
        <v>121</v>
      </c>
      <c r="U417" s="171">
        <v>147</v>
      </c>
      <c r="V417" s="169">
        <v>496</v>
      </c>
      <c r="W417" s="170">
        <v>901</v>
      </c>
      <c r="X417" s="167">
        <v>629</v>
      </c>
      <c r="Y417" s="171">
        <v>290</v>
      </c>
      <c r="Z417" s="169">
        <v>1575</v>
      </c>
      <c r="AA417" s="167">
        <v>1560</v>
      </c>
      <c r="AB417" s="149">
        <f t="shared" si="7066"/>
        <v>10294</v>
      </c>
      <c r="AC417" s="150">
        <f t="shared" si="7067"/>
        <v>9887</v>
      </c>
      <c r="AE417" t="s">
        <v>85</v>
      </c>
      <c r="BI417" s="131" t="s">
        <v>21</v>
      </c>
      <c r="BJ417" s="123">
        <f>B417/B436</f>
        <v>4.3590731465683305E-2</v>
      </c>
      <c r="BK417" s="124">
        <f t="shared" ref="BK417" si="7177">C417/C436</f>
        <v>4.332566168009206E-2</v>
      </c>
      <c r="BL417" s="125">
        <f t="shared" ref="BL417" si="7178">D417/D436</f>
        <v>5.5248618784530384E-2</v>
      </c>
      <c r="BM417" s="126">
        <f t="shared" ref="BM417" si="7179">E417/E436</f>
        <v>5.2566671805148762E-2</v>
      </c>
      <c r="BN417" s="123">
        <f t="shared" ref="BN417" si="7180">F417/F436</f>
        <v>7.1301670022503844E-2</v>
      </c>
      <c r="BO417" s="124">
        <f t="shared" ref="BO417" si="7181">G417/G436</f>
        <v>4.9911754324038125E-2</v>
      </c>
      <c r="BP417" s="125">
        <f t="shared" ref="BP417" si="7182">H417/H436</f>
        <v>5.4651437043027058E-2</v>
      </c>
      <c r="BQ417" s="126">
        <f t="shared" ref="BQ417" si="7183">I417/I436</f>
        <v>4.8305744558410343E-2</v>
      </c>
      <c r="BR417" s="123">
        <f t="shared" ref="BR417" si="7184">J417/J436</f>
        <v>3.4146341463414637E-2</v>
      </c>
      <c r="BS417" s="124">
        <f t="shared" ref="BS417" si="7185">K417/K436</f>
        <v>7.0114543561263454E-2</v>
      </c>
      <c r="BT417" s="125">
        <f t="shared" ref="BT417" si="7186">L417/L436</f>
        <v>3.2523549826474964E-2</v>
      </c>
      <c r="BU417" s="123">
        <f t="shared" ref="BU417" si="7187">M417/M436</f>
        <v>6.4410961318177806E-2</v>
      </c>
      <c r="BV417" s="127">
        <f t="shared" ref="BV417" si="7188">N417/N436</f>
        <v>4.7513474255571272E-2</v>
      </c>
      <c r="BW417" s="128">
        <f t="shared" ref="BW417" si="7189">O417/O436</f>
        <v>5.7548981943910872E-2</v>
      </c>
      <c r="BX417" s="123">
        <f t="shared" ref="BX417" si="7190">P417/P436</f>
        <v>6.1948297604035307E-2</v>
      </c>
      <c r="BY417" s="124">
        <f t="shared" ref="BY417" si="7191">Q417/Q436</f>
        <v>4.2683912691996763E-2</v>
      </c>
      <c r="BZ417" s="125">
        <f t="shared" ref="BZ417" si="7192">R417/R436</f>
        <v>6.2088815789473686E-2</v>
      </c>
      <c r="CA417" s="126">
        <f t="shared" ref="CA417" si="7193">S417/S436</f>
        <v>4.4211686879823596E-2</v>
      </c>
      <c r="CB417" s="123">
        <f t="shared" ref="CB417" si="7194">T417/T436</f>
        <v>6.1546286876907427E-2</v>
      </c>
      <c r="CC417" s="124">
        <f t="shared" ref="CC417" si="7195">U417/U436</f>
        <v>5.8706070287539935E-2</v>
      </c>
      <c r="CD417" s="125">
        <f t="shared" ref="CD417" si="7196">V417/V436</f>
        <v>3.6767976278724981E-2</v>
      </c>
      <c r="CE417" s="126">
        <f t="shared" ref="CE417" si="7197">W417/W436</f>
        <v>5.4104365579775417E-2</v>
      </c>
      <c r="CF417" s="123">
        <f t="shared" ref="CF417" si="7198">X417/X436</f>
        <v>6.3851385646127301E-2</v>
      </c>
      <c r="CG417" s="124">
        <f t="shared" ref="CG417" si="7199">Y417/Y436</f>
        <v>5.1619793520825914E-2</v>
      </c>
      <c r="CH417" s="125">
        <f t="shared" ref="CH417" si="7200">Z417/Z436</f>
        <v>5.0295385597956252E-2</v>
      </c>
      <c r="CI417" s="123">
        <f t="shared" ref="CI417" si="7201">AA417/AA436</f>
        <v>4.8382594671711687E-2</v>
      </c>
      <c r="CJ417" s="129">
        <f t="shared" ref="CJ417" si="7202">AB417/AB436</f>
        <v>5.2436402905549274E-2</v>
      </c>
      <c r="CK417" s="130">
        <f t="shared" ref="CK417" si="7203">AC417/AC436</f>
        <v>5.0608872804705135E-2</v>
      </c>
    </row>
    <row r="418" spans="1:89" ht="14.25" thickTop="1" thickBot="1" x14ac:dyDescent="0.25">
      <c r="A418" s="139" t="s">
        <v>22</v>
      </c>
      <c r="B418" s="174">
        <v>1036</v>
      </c>
      <c r="C418" s="175">
        <v>900</v>
      </c>
      <c r="D418" s="176">
        <v>440</v>
      </c>
      <c r="E418" s="177">
        <v>385</v>
      </c>
      <c r="F418" s="174">
        <v>1367</v>
      </c>
      <c r="G418" s="178">
        <v>605</v>
      </c>
      <c r="H418" s="176">
        <v>1907</v>
      </c>
      <c r="I418" s="177">
        <v>1657</v>
      </c>
      <c r="J418" s="174">
        <v>112</v>
      </c>
      <c r="K418" s="178">
        <v>383</v>
      </c>
      <c r="L418" s="176">
        <v>320</v>
      </c>
      <c r="M418" s="174">
        <v>986</v>
      </c>
      <c r="N418" s="179">
        <v>1327</v>
      </c>
      <c r="O418" s="180">
        <v>1862</v>
      </c>
      <c r="P418" s="174">
        <v>909</v>
      </c>
      <c r="Q418" s="178">
        <v>456</v>
      </c>
      <c r="R418" s="176">
        <v>1301</v>
      </c>
      <c r="S418" s="177">
        <v>807</v>
      </c>
      <c r="T418" s="174">
        <v>111</v>
      </c>
      <c r="U418" s="178">
        <v>122</v>
      </c>
      <c r="V418" s="176">
        <v>453</v>
      </c>
      <c r="W418" s="177">
        <v>1309</v>
      </c>
      <c r="X418" s="174">
        <v>702</v>
      </c>
      <c r="Y418" s="178">
        <v>301</v>
      </c>
      <c r="Z418" s="176">
        <v>1737</v>
      </c>
      <c r="AA418" s="174">
        <v>1938</v>
      </c>
      <c r="AB418" s="149">
        <f t="shared" si="7066"/>
        <v>11722</v>
      </c>
      <c r="AC418" s="150">
        <f t="shared" si="7067"/>
        <v>11711</v>
      </c>
      <c r="AE418" s="275" t="s">
        <v>0</v>
      </c>
      <c r="AF418" s="269" t="s">
        <v>1</v>
      </c>
      <c r="AG418" s="270"/>
      <c r="AH418" s="269" t="s">
        <v>2</v>
      </c>
      <c r="AI418" s="270"/>
      <c r="AJ418" s="269" t="s">
        <v>3</v>
      </c>
      <c r="AK418" s="270"/>
      <c r="AL418" s="269" t="s">
        <v>4</v>
      </c>
      <c r="AM418" s="270"/>
      <c r="AN418" s="269" t="s">
        <v>5</v>
      </c>
      <c r="AO418" s="270"/>
      <c r="AP418" s="269" t="s">
        <v>6</v>
      </c>
      <c r="AQ418" s="270"/>
      <c r="AR418" s="269" t="s">
        <v>7</v>
      </c>
      <c r="AS418" s="270"/>
      <c r="AT418" s="269" t="s">
        <v>8</v>
      </c>
      <c r="AU418" s="270"/>
      <c r="AV418" s="269" t="s">
        <v>9</v>
      </c>
      <c r="AW418" s="270"/>
      <c r="AX418" s="269" t="s">
        <v>10</v>
      </c>
      <c r="AY418" s="270"/>
      <c r="AZ418" s="269" t="s">
        <v>11</v>
      </c>
      <c r="BA418" s="270"/>
      <c r="BB418" s="269" t="s">
        <v>12</v>
      </c>
      <c r="BC418" s="270"/>
      <c r="BD418" s="271" t="s">
        <v>40</v>
      </c>
      <c r="BE418" s="272"/>
      <c r="BF418" s="273" t="s">
        <v>41</v>
      </c>
      <c r="BG418" s="274"/>
      <c r="BI418" s="139" t="s">
        <v>22</v>
      </c>
      <c r="BJ418" s="123">
        <f>B418/B436</f>
        <v>5.7020199240464531E-2</v>
      </c>
      <c r="BK418" s="124">
        <f t="shared" ref="BK418" si="7204">C418/C436</f>
        <v>5.1783659378596088E-2</v>
      </c>
      <c r="BL418" s="125">
        <f t="shared" ref="BL418" si="7205">D418/D436</f>
        <v>6.9455406471981063E-2</v>
      </c>
      <c r="BM418" s="126">
        <f t="shared" ref="BM418" si="7206">E418/E436</f>
        <v>5.9349468167103438E-2</v>
      </c>
      <c r="BN418" s="123">
        <f t="shared" ref="BN418" si="7207">F418/F436</f>
        <v>8.0954636977377703E-2</v>
      </c>
      <c r="BO418" s="124">
        <f t="shared" ref="BO418" si="7208">G418/G436</f>
        <v>4.2710907165548886E-2</v>
      </c>
      <c r="BP418" s="125">
        <f t="shared" ref="BP418" si="7209">H418/H436</f>
        <v>6.4254186461808013E-2</v>
      </c>
      <c r="BQ418" s="126">
        <f t="shared" ref="BQ418" si="7210">I418/I436</f>
        <v>5.6091533800480688E-2</v>
      </c>
      <c r="BR418" s="123">
        <f t="shared" ref="BR418" si="7211">J418/J436</f>
        <v>4.2026266416510319E-2</v>
      </c>
      <c r="BS418" s="124">
        <f t="shared" ref="BS418" si="7212">K418/K436</f>
        <v>0.1329399514057619</v>
      </c>
      <c r="BT418" s="125">
        <f t="shared" ref="BT418" si="7213">L418/L436</f>
        <v>3.1730292513634108E-2</v>
      </c>
      <c r="BU418" s="123">
        <f t="shared" ref="BU418" si="7214">M418/M436</f>
        <v>8.6879901312891E-2</v>
      </c>
      <c r="BV418" s="127">
        <f t="shared" ref="BV418" si="7215">N418/N436</f>
        <v>5.0724360689576087E-2</v>
      </c>
      <c r="BW418" s="128">
        <f t="shared" ref="BW418" si="7216">O418/O436</f>
        <v>7.153284671532846E-2</v>
      </c>
      <c r="BX418" s="123">
        <f t="shared" ref="BX418" si="7217">P418/P436</f>
        <v>7.1642496847414874E-2</v>
      </c>
      <c r="BY418" s="124">
        <f t="shared" ref="BY418" si="7218">Q418/Q436</f>
        <v>3.6863379143088119E-2</v>
      </c>
      <c r="BZ418" s="125">
        <f t="shared" ref="BZ418" si="7219">R418/R436</f>
        <v>7.6421522556390981E-2</v>
      </c>
      <c r="CA418" s="126">
        <f t="shared" ref="CA418" si="7220">S418/S436</f>
        <v>4.4487320837927231E-2</v>
      </c>
      <c r="CB418" s="123">
        <f t="shared" ref="CB418" si="7221">T418/T436</f>
        <v>5.6459816887080364E-2</v>
      </c>
      <c r="CC418" s="124">
        <f t="shared" ref="CC418" si="7222">U418/U436</f>
        <v>4.8722044728434506E-2</v>
      </c>
      <c r="CD418" s="125">
        <f t="shared" ref="CD418" si="7223">V418/V436</f>
        <v>3.3580429948109711E-2</v>
      </c>
      <c r="CE418" s="126">
        <f t="shared" ref="CE418" si="7224">W418/W436</f>
        <v>7.8604455653635982E-2</v>
      </c>
      <c r="CF418" s="123">
        <f t="shared" ref="CF418" si="7225">X418/X436</f>
        <v>7.12618008324028E-2</v>
      </c>
      <c r="CG418" s="124">
        <f t="shared" ref="CG418" si="7226">Y418/Y436</f>
        <v>5.3577785688857245E-2</v>
      </c>
      <c r="CH418" s="125">
        <f t="shared" ref="CH418" si="7227">Z418/Z436</f>
        <v>5.5468625259460322E-2</v>
      </c>
      <c r="CI418" s="123">
        <f t="shared" ref="CI418" si="7228">AA418/AA436</f>
        <v>6.0106069534472596E-2</v>
      </c>
      <c r="CJ418" s="129">
        <f t="shared" ref="CJ418" si="7229">AB418/AB436</f>
        <v>5.9710463848732132E-2</v>
      </c>
      <c r="CK418" s="130">
        <f t="shared" ref="CK418" si="7230">AC418/AC436</f>
        <v>5.9945434349742269E-2</v>
      </c>
    </row>
    <row r="419" spans="1:89" ht="15" thickTop="1" thickBot="1" x14ac:dyDescent="0.3">
      <c r="A419" s="131" t="s">
        <v>23</v>
      </c>
      <c r="B419" s="167">
        <v>1023</v>
      </c>
      <c r="C419" s="168">
        <v>998</v>
      </c>
      <c r="D419" s="169">
        <v>408</v>
      </c>
      <c r="E419" s="170">
        <v>268</v>
      </c>
      <c r="F419" s="167">
        <v>1232</v>
      </c>
      <c r="G419" s="171">
        <v>574</v>
      </c>
      <c r="H419" s="169">
        <v>1911</v>
      </c>
      <c r="I419" s="170">
        <v>1397</v>
      </c>
      <c r="J419" s="167">
        <v>117</v>
      </c>
      <c r="K419" s="171">
        <v>263</v>
      </c>
      <c r="L419" s="169">
        <v>297</v>
      </c>
      <c r="M419" s="167">
        <v>980</v>
      </c>
      <c r="N419" s="172">
        <v>1322</v>
      </c>
      <c r="O419" s="173">
        <v>1607</v>
      </c>
      <c r="P419" s="167">
        <v>909</v>
      </c>
      <c r="Q419" s="171">
        <v>471</v>
      </c>
      <c r="R419" s="169">
        <v>1242</v>
      </c>
      <c r="S419" s="170">
        <v>841</v>
      </c>
      <c r="T419" s="167">
        <v>127</v>
      </c>
      <c r="U419" s="171">
        <v>120</v>
      </c>
      <c r="V419" s="169">
        <v>439</v>
      </c>
      <c r="W419" s="170">
        <v>1192</v>
      </c>
      <c r="X419" s="167">
        <v>696</v>
      </c>
      <c r="Y419" s="171">
        <v>280</v>
      </c>
      <c r="Z419" s="169">
        <v>1666</v>
      </c>
      <c r="AA419" s="167">
        <v>2056</v>
      </c>
      <c r="AB419" s="149">
        <f t="shared" si="7066"/>
        <v>11389</v>
      </c>
      <c r="AC419" s="150">
        <f t="shared" si="7067"/>
        <v>11047</v>
      </c>
      <c r="AE419" s="276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5.630469480984094E-2</v>
      </c>
      <c r="BK419" s="124">
        <f t="shared" ref="BK419" si="7231">C419/C436</f>
        <v>5.7422324510932106E-2</v>
      </c>
      <c r="BL419" s="125">
        <f t="shared" ref="BL419" si="7232">D419/D436</f>
        <v>6.4404104183109712E-2</v>
      </c>
      <c r="BM419" s="126">
        <f t="shared" ref="BM419" si="7233">E419/E436</f>
        <v>4.1313396022814863E-2</v>
      </c>
      <c r="BN419" s="123">
        <f t="shared" ref="BN419" si="7234">F419/F436</f>
        <v>7.2959848395120222E-2</v>
      </c>
      <c r="BO419" s="124">
        <f t="shared" ref="BO419" si="7235">G419/G436</f>
        <v>4.0522414401694316E-2</v>
      </c>
      <c r="BP419" s="125">
        <f t="shared" ref="BP419" si="7236">H419/H436</f>
        <v>6.4388961892247049E-2</v>
      </c>
      <c r="BQ419" s="126">
        <f t="shared" ref="BQ419" si="7237">I419/I436</f>
        <v>4.7290206831183776E-2</v>
      </c>
      <c r="BR419" s="123">
        <f t="shared" ref="BR419" si="7238">J419/J436</f>
        <v>4.3902439024390241E-2</v>
      </c>
      <c r="BS419" s="124">
        <f t="shared" ref="BS419" si="7239">K419/K436</f>
        <v>9.1287747309961823E-2</v>
      </c>
      <c r="BT419" s="125">
        <f t="shared" ref="BT419" si="7240">L419/L436</f>
        <v>2.9449677739216657E-2</v>
      </c>
      <c r="BU419" s="123">
        <f t="shared" ref="BU419" si="7241">M419/M436</f>
        <v>8.6351220371838927E-2</v>
      </c>
      <c r="BV419" s="127">
        <f t="shared" ref="BV419" si="7242">N419/N436</f>
        <v>5.0533236497075799E-2</v>
      </c>
      <c r="BW419" s="128">
        <f t="shared" ref="BW419" si="7243">O419/O436</f>
        <v>6.1736457933154056E-2</v>
      </c>
      <c r="BX419" s="123">
        <f t="shared" ref="BX419" si="7244">P419/P436</f>
        <v>7.1642496847414874E-2</v>
      </c>
      <c r="BY419" s="124">
        <f t="shared" ref="BY419" si="7245">Q419/Q436</f>
        <v>3.8075990299110754E-2</v>
      </c>
      <c r="BZ419" s="125">
        <f t="shared" ref="BZ419" si="7246">R419/R436</f>
        <v>7.2955827067669177E-2</v>
      </c>
      <c r="CA419" s="126">
        <f t="shared" ref="CA419" si="7247">S419/S436</f>
        <v>4.636163175303197E-2</v>
      </c>
      <c r="CB419" s="123">
        <f t="shared" ref="CB419" si="7248">T419/T436</f>
        <v>6.4598168870803663E-2</v>
      </c>
      <c r="CC419" s="124">
        <f t="shared" ref="CC419" si="7249">U419/U436</f>
        <v>4.7923322683706068E-2</v>
      </c>
      <c r="CD419" s="125">
        <f t="shared" ref="CD419" si="7250">V419/V436</f>
        <v>3.2542624166048924E-2</v>
      </c>
      <c r="CE419" s="126">
        <f t="shared" ref="CE419" si="7251">W419/W436</f>
        <v>7.1578694529514209E-2</v>
      </c>
      <c r="CF419" s="123">
        <f t="shared" ref="CF419" si="7252">X419/X436</f>
        <v>7.0652725611613038E-2</v>
      </c>
      <c r="CG419" s="124">
        <f t="shared" ref="CG419" si="7253">Y419/Y436</f>
        <v>4.9839800640797439E-2</v>
      </c>
      <c r="CH419" s="125">
        <f t="shared" ref="CH419" si="7254">Z419/Z436</f>
        <v>5.320134121028261E-2</v>
      </c>
      <c r="CI419" s="123">
        <f t="shared" ref="CI419" si="7255">AA419/AA436</f>
        <v>6.3765778618614891E-2</v>
      </c>
      <c r="CJ419" s="129">
        <f t="shared" ref="CJ419" si="7256">AB419/AB436</f>
        <v>5.8014201738031929E-2</v>
      </c>
      <c r="CK419" s="130">
        <f t="shared" ref="CK419" si="7257">AC419/AC436</f>
        <v>5.6546598348698053E-2</v>
      </c>
    </row>
    <row r="420" spans="1:89" ht="13.5" thickTop="1" x14ac:dyDescent="0.2">
      <c r="A420" s="139" t="s">
        <v>24</v>
      </c>
      <c r="B420" s="181">
        <v>1019</v>
      </c>
      <c r="C420" s="175">
        <v>1318</v>
      </c>
      <c r="D420" s="176">
        <v>475</v>
      </c>
      <c r="E420" s="177">
        <v>327</v>
      </c>
      <c r="F420" s="174">
        <v>1240</v>
      </c>
      <c r="G420" s="178">
        <v>565</v>
      </c>
      <c r="H420" s="176">
        <v>1999</v>
      </c>
      <c r="I420" s="177">
        <v>1446</v>
      </c>
      <c r="J420" s="174">
        <v>138</v>
      </c>
      <c r="K420" s="178">
        <v>210</v>
      </c>
      <c r="L420" s="176">
        <v>366</v>
      </c>
      <c r="M420" s="174">
        <v>1005</v>
      </c>
      <c r="N420" s="179">
        <v>1467</v>
      </c>
      <c r="O420" s="182">
        <v>1826</v>
      </c>
      <c r="P420" s="174">
        <v>892</v>
      </c>
      <c r="Q420" s="178">
        <v>475</v>
      </c>
      <c r="R420" s="176">
        <v>1337</v>
      </c>
      <c r="S420" s="177">
        <v>873</v>
      </c>
      <c r="T420" s="174">
        <v>94</v>
      </c>
      <c r="U420" s="178">
        <v>136</v>
      </c>
      <c r="V420" s="176">
        <v>562</v>
      </c>
      <c r="W420" s="183">
        <v>1251</v>
      </c>
      <c r="X420" s="174">
        <v>697</v>
      </c>
      <c r="Y420" s="178">
        <v>244</v>
      </c>
      <c r="Z420" s="176">
        <v>1987</v>
      </c>
      <c r="AA420" s="174">
        <v>2165</v>
      </c>
      <c r="AB420" s="149">
        <f t="shared" si="7066"/>
        <v>12273</v>
      </c>
      <c r="AC420" s="150">
        <f t="shared" si="7067"/>
        <v>11841</v>
      </c>
      <c r="AE420" s="224" t="str">
        <f>$AE$17</f>
        <v>17:00 - 17:59</v>
      </c>
      <c r="AF420" s="120">
        <f t="shared" ref="AF420:AU421" si="7258">SUMIF($A$9:$A$32,$AE420,B$412:B$435)</f>
        <v>1531</v>
      </c>
      <c r="AG420" s="164">
        <f t="shared" si="7258"/>
        <v>1338</v>
      </c>
      <c r="AH420" s="121">
        <f t="shared" si="7258"/>
        <v>387</v>
      </c>
      <c r="AI420" s="159">
        <f t="shared" si="7258"/>
        <v>498</v>
      </c>
      <c r="AJ420" s="120">
        <f t="shared" si="7258"/>
        <v>889</v>
      </c>
      <c r="AK420" s="122">
        <f t="shared" si="7258"/>
        <v>1010</v>
      </c>
      <c r="AL420" s="121">
        <f t="shared" si="7258"/>
        <v>2094</v>
      </c>
      <c r="AM420" s="159">
        <f t="shared" si="7258"/>
        <v>2412</v>
      </c>
      <c r="AN420" s="120">
        <f t="shared" si="7258"/>
        <v>219</v>
      </c>
      <c r="AO420" s="122">
        <f t="shared" si="7258"/>
        <v>160</v>
      </c>
      <c r="AP420" s="121">
        <f t="shared" si="7258"/>
        <v>819</v>
      </c>
      <c r="AQ420" s="120">
        <f t="shared" si="7258"/>
        <v>626</v>
      </c>
      <c r="AR420" s="158">
        <f t="shared" si="7258"/>
        <v>1929</v>
      </c>
      <c r="AS420" s="160">
        <f t="shared" si="7258"/>
        <v>1831</v>
      </c>
      <c r="AT420" s="120">
        <f t="shared" si="7258"/>
        <v>845</v>
      </c>
      <c r="AU420" s="122">
        <f t="shared" si="7258"/>
        <v>1042</v>
      </c>
      <c r="AV420" s="121">
        <f t="shared" ref="AP420:BE421" si="7259">SUMIF($A$9:$A$32,$AE420,R$412:R$435)</f>
        <v>1114</v>
      </c>
      <c r="AW420" s="159">
        <f t="shared" si="7259"/>
        <v>1637</v>
      </c>
      <c r="AX420" s="120">
        <f t="shared" si="7259"/>
        <v>164</v>
      </c>
      <c r="AY420" s="122">
        <f t="shared" si="7259"/>
        <v>185</v>
      </c>
      <c r="AZ420" s="121">
        <f t="shared" si="7259"/>
        <v>1110</v>
      </c>
      <c r="BA420" s="159">
        <f t="shared" si="7259"/>
        <v>1199</v>
      </c>
      <c r="BB420" s="120">
        <f t="shared" si="7259"/>
        <v>641</v>
      </c>
      <c r="BC420" s="122">
        <f t="shared" si="7259"/>
        <v>491</v>
      </c>
      <c r="BD420" s="21">
        <f t="shared" si="7259"/>
        <v>2318</v>
      </c>
      <c r="BE420" s="163">
        <f t="shared" si="7259"/>
        <v>2131</v>
      </c>
      <c r="BF420" s="149">
        <f>AF420+AH420+AJ420+AL420+AN420+AP420+AR420+AT420+AV420+AX420+AZ420+BB420+BD420</f>
        <v>14060</v>
      </c>
      <c r="BG420" s="150">
        <f>AG420+AI420+AK420+AM420+AO420+AQ420+AS420+AU420+AW420+AY420+BA420+BC420+BE420</f>
        <v>14560</v>
      </c>
      <c r="BI420" s="139" t="s">
        <v>24</v>
      </c>
      <c r="BJ420" s="123">
        <f>B420/B436</f>
        <v>5.6084539600418294E-2</v>
      </c>
      <c r="BK420" s="124">
        <f t="shared" ref="BK420" si="7260">C420/C436</f>
        <v>7.5834292289988489E-2</v>
      </c>
      <c r="BL420" s="125">
        <f t="shared" ref="BL420" si="7261">D420/D436</f>
        <v>7.4980268350434101E-2</v>
      </c>
      <c r="BM420" s="126">
        <f t="shared" ref="BM420" si="7262">E420/E436</f>
        <v>5.0408509326344997E-2</v>
      </c>
      <c r="BN420" s="123">
        <f t="shared" ref="BN420" si="7263">F420/F436</f>
        <v>7.3433613644439177E-2</v>
      </c>
      <c r="BO420" s="124">
        <f t="shared" ref="BO420" si="7264">G420/G436</f>
        <v>3.9887045534768795E-2</v>
      </c>
      <c r="BP420" s="125">
        <f t="shared" ref="BP420" si="7265">H420/H436</f>
        <v>6.7354021361905728E-2</v>
      </c>
      <c r="BQ420" s="126">
        <f t="shared" ref="BQ420" si="7266">I420/I436</f>
        <v>4.8948918452320501E-2</v>
      </c>
      <c r="BR420" s="123">
        <f t="shared" ref="BR420" si="7267">J420/J436</f>
        <v>5.178236397748593E-2</v>
      </c>
      <c r="BS420" s="124">
        <f t="shared" ref="BS420" si="7268">K420/K436</f>
        <v>7.289135716765012E-2</v>
      </c>
      <c r="BT420" s="125">
        <f t="shared" ref="BT420" si="7269">L420/L436</f>
        <v>3.6291522062469016E-2</v>
      </c>
      <c r="BU420" s="123">
        <f t="shared" ref="BU420" si="7270">M420/M436</f>
        <v>8.8554057626222579E-2</v>
      </c>
      <c r="BV420" s="127">
        <f t="shared" ref="BV420" si="7271">N420/N436</f>
        <v>5.6075838079584113E-2</v>
      </c>
      <c r="BW420" s="128">
        <f t="shared" ref="BW420" si="7272">O420/O436</f>
        <v>7.0149827122550898E-2</v>
      </c>
      <c r="BX420" s="123">
        <f t="shared" ref="BX420" si="7273">P420/P436</f>
        <v>7.0302648171500629E-2</v>
      </c>
      <c r="BY420" s="124">
        <f t="shared" ref="BY420" si="7274">Q420/Q436</f>
        <v>3.839935327405012E-2</v>
      </c>
      <c r="BZ420" s="125">
        <f t="shared" ref="BZ420" si="7275">R420/R436</f>
        <v>7.8536184210526314E-2</v>
      </c>
      <c r="CA420" s="126">
        <f t="shared" ref="CA420" si="7276">S420/S436</f>
        <v>4.8125689084895257E-2</v>
      </c>
      <c r="CB420" s="123">
        <f t="shared" ref="CB420" si="7277">T420/T436</f>
        <v>4.7812817904374368E-2</v>
      </c>
      <c r="CC420" s="124">
        <f t="shared" ref="CC420" si="7278">U420/U436</f>
        <v>5.4313099041533544E-2</v>
      </c>
      <c r="CD420" s="125">
        <f t="shared" ref="CD420" si="7279">V420/V436</f>
        <v>4.1660489251297256E-2</v>
      </c>
      <c r="CE420" s="126">
        <f t="shared" ref="CE420" si="7280">W420/W436</f>
        <v>7.5121599711763645E-2</v>
      </c>
      <c r="CF420" s="123">
        <f t="shared" ref="CF420" si="7281">X420/X436</f>
        <v>7.0754238148411322E-2</v>
      </c>
      <c r="CG420" s="124">
        <f t="shared" ref="CG420" si="7282">Y420/Y436</f>
        <v>4.3431826272694908E-2</v>
      </c>
      <c r="CH420" s="125">
        <f t="shared" ref="CH420" si="7283">Z420/Z436</f>
        <v>6.3452019798818454E-2</v>
      </c>
      <c r="CI420" s="123">
        <f t="shared" ref="CI420" si="7284">AA420/AA436</f>
        <v>6.7146357348881927E-2</v>
      </c>
      <c r="CJ420" s="129">
        <f t="shared" ref="CJ420" si="7285">AB420/AB436</f>
        <v>6.2517191845716552E-2</v>
      </c>
      <c r="CK420" s="130">
        <f t="shared" ref="CK420" si="7286">AC420/AC436</f>
        <v>6.0610869108982855E-2</v>
      </c>
    </row>
    <row r="421" spans="1:89" x14ac:dyDescent="0.2">
      <c r="A421" s="131" t="s">
        <v>25</v>
      </c>
      <c r="B421" s="184">
        <v>1188</v>
      </c>
      <c r="C421" s="168">
        <v>1186</v>
      </c>
      <c r="D421" s="169">
        <v>450</v>
      </c>
      <c r="E421" s="170">
        <v>301</v>
      </c>
      <c r="F421" s="167">
        <v>1119</v>
      </c>
      <c r="G421" s="171">
        <v>611</v>
      </c>
      <c r="H421" s="169">
        <v>2055</v>
      </c>
      <c r="I421" s="170">
        <v>1667</v>
      </c>
      <c r="J421" s="167">
        <v>141</v>
      </c>
      <c r="K421" s="168">
        <v>194</v>
      </c>
      <c r="L421" s="169">
        <v>367</v>
      </c>
      <c r="M421" s="167">
        <v>1042</v>
      </c>
      <c r="N421" s="172">
        <v>1498</v>
      </c>
      <c r="O421" s="185">
        <v>1641</v>
      </c>
      <c r="P421" s="167">
        <v>901</v>
      </c>
      <c r="Q421" s="168">
        <v>566</v>
      </c>
      <c r="R421" s="169">
        <v>1188</v>
      </c>
      <c r="S421" s="170">
        <v>997</v>
      </c>
      <c r="T421" s="176">
        <v>82</v>
      </c>
      <c r="U421" s="167">
        <v>132</v>
      </c>
      <c r="V421" s="169">
        <v>568</v>
      </c>
      <c r="W421" s="186">
        <v>1244</v>
      </c>
      <c r="X421" s="167">
        <v>648</v>
      </c>
      <c r="Y421" s="171">
        <v>246</v>
      </c>
      <c r="Z421" s="169">
        <v>1951</v>
      </c>
      <c r="AA421" s="167">
        <v>2220</v>
      </c>
      <c r="AB421" s="149">
        <f t="shared" si="7066"/>
        <v>12156</v>
      </c>
      <c r="AC421" s="150">
        <f t="shared" si="7067"/>
        <v>12047</v>
      </c>
      <c r="AE421" s="226" t="str">
        <f>$AE$18</f>
        <v>18:00 - 18:59</v>
      </c>
      <c r="AF421" s="120">
        <f t="shared" si="7258"/>
        <v>1466</v>
      </c>
      <c r="AG421" s="168">
        <f t="shared" si="7258"/>
        <v>1044</v>
      </c>
      <c r="AH421" s="169">
        <f t="shared" si="7258"/>
        <v>380</v>
      </c>
      <c r="AI421" s="170">
        <f t="shared" si="7258"/>
        <v>462</v>
      </c>
      <c r="AJ421" s="167">
        <f t="shared" si="7258"/>
        <v>798</v>
      </c>
      <c r="AK421" s="171">
        <f t="shared" si="7258"/>
        <v>995</v>
      </c>
      <c r="AL421" s="169">
        <f t="shared" si="7258"/>
        <v>1649</v>
      </c>
      <c r="AM421" s="170">
        <f t="shared" si="7258"/>
        <v>1985</v>
      </c>
      <c r="AN421" s="167">
        <f t="shared" si="7258"/>
        <v>206</v>
      </c>
      <c r="AO421" s="171">
        <f t="shared" si="7258"/>
        <v>121</v>
      </c>
      <c r="AP421" s="169">
        <f t="shared" si="7259"/>
        <v>994</v>
      </c>
      <c r="AQ421" s="167">
        <f t="shared" si="7259"/>
        <v>390</v>
      </c>
      <c r="AR421" s="172">
        <f t="shared" si="7259"/>
        <v>2107</v>
      </c>
      <c r="AS421" s="173">
        <f t="shared" si="7259"/>
        <v>1512</v>
      </c>
      <c r="AT421" s="167">
        <f t="shared" si="7259"/>
        <v>687</v>
      </c>
      <c r="AU421" s="171">
        <f t="shared" si="7259"/>
        <v>954</v>
      </c>
      <c r="AV421" s="169">
        <f t="shared" si="7259"/>
        <v>891</v>
      </c>
      <c r="AW421" s="170">
        <f t="shared" si="7259"/>
        <v>1228</v>
      </c>
      <c r="AX421" s="167">
        <f t="shared" si="7259"/>
        <v>130</v>
      </c>
      <c r="AY421" s="171">
        <f t="shared" si="7259"/>
        <v>111</v>
      </c>
      <c r="AZ421" s="169">
        <f t="shared" si="7259"/>
        <v>1125</v>
      </c>
      <c r="BA421" s="170">
        <f t="shared" si="7259"/>
        <v>808</v>
      </c>
      <c r="BB421" s="167">
        <f t="shared" si="7259"/>
        <v>637</v>
      </c>
      <c r="BC421" s="171">
        <f t="shared" si="7259"/>
        <v>365</v>
      </c>
      <c r="BD421" s="169">
        <f t="shared" si="7259"/>
        <v>2449</v>
      </c>
      <c r="BE421" s="167">
        <f t="shared" si="7259"/>
        <v>1282</v>
      </c>
      <c r="BF421" s="151">
        <f>SUM(AF421,AH421,AJ421,AL421,AN421,AP421,AR421,AT421,AV421,AX421,AZ421,BB421,BD421)</f>
        <v>13519</v>
      </c>
      <c r="BG421" s="152">
        <f>SUM(AG421,AI421,AK421,AM421,AO421,AQ421,AS421,AU421,AW421,AY421,BA421,BC421,BE421)</f>
        <v>11257</v>
      </c>
      <c r="BI421" s="131" t="s">
        <v>25</v>
      </c>
      <c r="BJ421" s="123">
        <f>B421/B436</f>
        <v>6.5386097198524964E-2</v>
      </c>
      <c r="BK421" s="124">
        <f t="shared" ref="BK421" si="7287">C421/C436</f>
        <v>6.8239355581127731E-2</v>
      </c>
      <c r="BL421" s="125">
        <f t="shared" ref="BL421" si="7288">D421/D436</f>
        <v>7.1033938437253349E-2</v>
      </c>
      <c r="BM421" s="126">
        <f t="shared" ref="BM421" si="7289">E421/E436</f>
        <v>4.6400493294280871E-2</v>
      </c>
      <c r="BN421" s="123">
        <f t="shared" ref="BN421" si="7290">F421/F436</f>
        <v>6.6267914248489879E-2</v>
      </c>
      <c r="BO421" s="124">
        <f t="shared" ref="BO421" si="7291">G421/G436</f>
        <v>4.3134486410165901E-2</v>
      </c>
      <c r="BP421" s="125">
        <f t="shared" ref="BP421" si="7292">H421/H436</f>
        <v>6.9240877388052152E-2</v>
      </c>
      <c r="BQ421" s="126">
        <f t="shared" ref="BQ421" si="7293">I421/I436</f>
        <v>5.6430046376222877E-2</v>
      </c>
      <c r="BR421" s="123">
        <f t="shared" ref="BR421" si="7294">J421/J436</f>
        <v>5.2908067542213881E-2</v>
      </c>
      <c r="BS421" s="124">
        <f t="shared" ref="BS421" si="7295">K421/K436</f>
        <v>6.7337729954876774E-2</v>
      </c>
      <c r="BT421" s="125">
        <f t="shared" ref="BT421" si="7296">L421/L436</f>
        <v>3.6390679226574123E-2</v>
      </c>
      <c r="BU421" s="123">
        <f t="shared" ref="BU421" si="7297">M421/M436</f>
        <v>9.1814256762710378E-2</v>
      </c>
      <c r="BV421" s="127">
        <f t="shared" ref="BV421" si="7298">N421/N436</f>
        <v>5.7260808073085888E-2</v>
      </c>
      <c r="BW421" s="128">
        <f t="shared" ref="BW421" si="7299">O421/O436</f>
        <v>6.3042643104110646E-2</v>
      </c>
      <c r="BX421" s="123">
        <f t="shared" ref="BX421" si="7300">P421/P436</f>
        <v>7.1011979823455237E-2</v>
      </c>
      <c r="BY421" s="124">
        <f t="shared" ref="BY421" si="7301">Q421/Q436</f>
        <v>4.5755860953920778E-2</v>
      </c>
      <c r="BZ421" s="125">
        <f t="shared" ref="BZ421" si="7302">R421/R436</f>
        <v>6.978383458646617E-2</v>
      </c>
      <c r="CA421" s="126">
        <f t="shared" ref="CA421" si="7303">S421/S436</f>
        <v>5.4961411245865489E-2</v>
      </c>
      <c r="CB421" s="123">
        <f t="shared" ref="CB421" si="7304">T421/T436</f>
        <v>4.170905391658189E-2</v>
      </c>
      <c r="CC421" s="124">
        <f t="shared" ref="CC421" si="7305">U421/U436</f>
        <v>5.2715654952076675E-2</v>
      </c>
      <c r="CD421" s="125">
        <f t="shared" ref="CD421" si="7306">V421/V436</f>
        <v>4.2105263157894736E-2</v>
      </c>
      <c r="CE421" s="126">
        <f t="shared" ref="CE421" si="7307">W421/W436</f>
        <v>7.4701255029123878E-2</v>
      </c>
      <c r="CF421" s="123">
        <f t="shared" ref="CF421" si="7308">X421/X436</f>
        <v>6.5780123845294899E-2</v>
      </c>
      <c r="CG421" s="124">
        <f t="shared" ref="CG421" si="7309">Y421/Y436</f>
        <v>4.3787824848700606E-2</v>
      </c>
      <c r="CH421" s="125">
        <f t="shared" ref="CH421" si="7310">Z421/Z436</f>
        <v>6.2302410985150887E-2</v>
      </c>
      <c r="CI421" s="123">
        <f t="shared" ref="CI421" si="7311">AA421/AA436</f>
        <v>6.8852153955897402E-2</v>
      </c>
      <c r="CJ421" s="129">
        <f t="shared" ref="CJ421" si="7312">AB421/AB436</f>
        <v>6.1921207860875946E-2</v>
      </c>
      <c r="CK421" s="130">
        <f t="shared" ref="CK421" si="7313">AC421/AC436</f>
        <v>6.1665327265933323E-2</v>
      </c>
    </row>
    <row r="422" spans="1:89" ht="13.5" thickBot="1" x14ac:dyDescent="0.25">
      <c r="A422" s="139" t="s">
        <v>26</v>
      </c>
      <c r="B422" s="181">
        <v>1089</v>
      </c>
      <c r="C422" s="175">
        <v>1229</v>
      </c>
      <c r="D422" s="176">
        <v>412</v>
      </c>
      <c r="E422" s="177">
        <v>315</v>
      </c>
      <c r="F422" s="174">
        <v>973</v>
      </c>
      <c r="G422" s="178">
        <v>589</v>
      </c>
      <c r="H422" s="176">
        <v>1974</v>
      </c>
      <c r="I422" s="177">
        <v>1652</v>
      </c>
      <c r="J422" s="174">
        <v>137</v>
      </c>
      <c r="K422" s="175">
        <v>141</v>
      </c>
      <c r="L422" s="176">
        <v>452</v>
      </c>
      <c r="M422" s="174">
        <v>853</v>
      </c>
      <c r="N422" s="179">
        <v>1378</v>
      </c>
      <c r="O422" s="182">
        <v>1659</v>
      </c>
      <c r="P422" s="174">
        <v>921</v>
      </c>
      <c r="Q422" s="175">
        <v>610</v>
      </c>
      <c r="R422" s="176">
        <v>1187</v>
      </c>
      <c r="S422" s="177">
        <v>1052</v>
      </c>
      <c r="T422" s="174">
        <v>82</v>
      </c>
      <c r="U422" s="178">
        <v>138</v>
      </c>
      <c r="V422" s="176">
        <v>636</v>
      </c>
      <c r="W422" s="183">
        <v>1096</v>
      </c>
      <c r="X422" s="174">
        <v>601</v>
      </c>
      <c r="Y422" s="178">
        <v>258</v>
      </c>
      <c r="Z422" s="176">
        <v>2023</v>
      </c>
      <c r="AA422" s="174">
        <v>2345</v>
      </c>
      <c r="AB422" s="149">
        <f t="shared" si="7066"/>
        <v>11865</v>
      </c>
      <c r="AC422" s="150">
        <f t="shared" si="7067"/>
        <v>11937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5.993725576531455E-2</v>
      </c>
      <c r="BK422" s="124">
        <f t="shared" ref="BK422" si="7314">C422/C436</f>
        <v>7.071346375143843E-2</v>
      </c>
      <c r="BL422" s="125">
        <f t="shared" ref="BL422" si="7315">D422/D436</f>
        <v>6.5035516969218624E-2</v>
      </c>
      <c r="BM422" s="126">
        <f t="shared" ref="BM422" si="7316">E422/E436</f>
        <v>4.855865577308463E-2</v>
      </c>
      <c r="BN422" s="123">
        <f t="shared" ref="BN422" si="7317">F422/F436</f>
        <v>5.7621698448418808E-2</v>
      </c>
      <c r="BO422" s="124">
        <f t="shared" ref="BO422" si="7318">G422/G436</f>
        <v>4.1581362513236853E-2</v>
      </c>
      <c r="BP422" s="125">
        <f t="shared" ref="BP422" si="7319">H422/H436</f>
        <v>6.6511674921661781E-2</v>
      </c>
      <c r="BQ422" s="126">
        <f t="shared" ref="BQ422" si="7320">I422/I436</f>
        <v>5.5922277512609593E-2</v>
      </c>
      <c r="BR422" s="123">
        <f t="shared" ref="BR422" si="7321">J422/J436</f>
        <v>5.1407129455909945E-2</v>
      </c>
      <c r="BS422" s="124">
        <f t="shared" ref="BS422" si="7322">K422/K436</f>
        <v>4.8941339812565085E-2</v>
      </c>
      <c r="BT422" s="125">
        <f t="shared" ref="BT422" si="7323">L422/L436</f>
        <v>4.4819038175508183E-2</v>
      </c>
      <c r="BU422" s="123">
        <f t="shared" ref="BU422" si="7324">M422/M436</f>
        <v>7.5160807119570003E-2</v>
      </c>
      <c r="BV422" s="127">
        <f t="shared" ref="BV422" si="7325">N422/N436</f>
        <v>5.2673827453079011E-2</v>
      </c>
      <c r="BW422" s="128">
        <f t="shared" ref="BW422" si="7326">O422/O436</f>
        <v>6.3734152900499427E-2</v>
      </c>
      <c r="BX422" s="123">
        <f t="shared" ref="BX422" si="7327">P422/P436</f>
        <v>7.2588272383354357E-2</v>
      </c>
      <c r="BY422" s="124">
        <f t="shared" ref="BY422" si="7328">Q422/Q436</f>
        <v>4.9312853678253839E-2</v>
      </c>
      <c r="BZ422" s="125">
        <f t="shared" ref="BZ422" si="7329">R422/R436</f>
        <v>6.9725093984962405E-2</v>
      </c>
      <c r="CA422" s="126">
        <f t="shared" ref="CA422" si="7330">S422/S436</f>
        <v>5.7993384785005514E-2</v>
      </c>
      <c r="CB422" s="123">
        <f t="shared" ref="CB422" si="7331">T422/T436</f>
        <v>4.170905391658189E-2</v>
      </c>
      <c r="CC422" s="124">
        <f t="shared" ref="CC422" si="7332">U422/U436</f>
        <v>5.5111821086261982E-2</v>
      </c>
      <c r="CD422" s="125">
        <f t="shared" ref="CD422" si="7333">V422/V436</f>
        <v>4.7146034099332837E-2</v>
      </c>
      <c r="CE422" s="126">
        <f t="shared" ref="CE422" si="7334">W422/W436</f>
        <v>6.5813967453311722E-2</v>
      </c>
      <c r="CF422" s="123">
        <f t="shared" ref="CF422" si="7335">X422/X436</f>
        <v>6.1009034615775046E-2</v>
      </c>
      <c r="CG422" s="124">
        <f t="shared" ref="CG422" si="7336">Y422/Y436</f>
        <v>4.5923816304734778E-2</v>
      </c>
      <c r="CH422" s="125">
        <f t="shared" ref="CH422" si="7337">Z422/Z436</f>
        <v>6.4601628612486028E-2</v>
      </c>
      <c r="CI422" s="123">
        <f t="shared" ref="CI422" si="7338">AA422/AA436</f>
        <v>7.2728964426387127E-2</v>
      </c>
      <c r="CJ422" s="129">
        <f t="shared" ref="CJ422" si="7339">AB422/AB436</f>
        <v>6.0438888719092879E-2</v>
      </c>
      <c r="CK422" s="130">
        <f t="shared" ref="CK422" si="7340">AC422/AC436</f>
        <v>6.1102267085037444E-2</v>
      </c>
    </row>
    <row r="423" spans="1:89" ht="14.25" thickTop="1" thickBot="1" x14ac:dyDescent="0.25">
      <c r="A423" s="131" t="s">
        <v>27</v>
      </c>
      <c r="B423" s="184">
        <v>1160</v>
      </c>
      <c r="C423" s="168">
        <v>1129</v>
      </c>
      <c r="D423" s="169">
        <v>452</v>
      </c>
      <c r="E423" s="170">
        <v>422</v>
      </c>
      <c r="F423" s="167">
        <v>1000</v>
      </c>
      <c r="G423" s="171">
        <v>730</v>
      </c>
      <c r="H423" s="169">
        <v>1970</v>
      </c>
      <c r="I423" s="170">
        <v>1807</v>
      </c>
      <c r="J423" s="167">
        <v>157</v>
      </c>
      <c r="K423" s="168">
        <v>159</v>
      </c>
      <c r="L423" s="169">
        <v>539</v>
      </c>
      <c r="M423" s="167">
        <v>703</v>
      </c>
      <c r="N423" s="172">
        <v>1457</v>
      </c>
      <c r="O423" s="185">
        <v>1379</v>
      </c>
      <c r="P423" s="167">
        <v>1049</v>
      </c>
      <c r="Q423" s="168">
        <v>635</v>
      </c>
      <c r="R423" s="169">
        <v>1145</v>
      </c>
      <c r="S423" s="170">
        <v>955</v>
      </c>
      <c r="T423" s="167">
        <v>97</v>
      </c>
      <c r="U423" s="171">
        <v>137</v>
      </c>
      <c r="V423" s="169">
        <v>786</v>
      </c>
      <c r="W423" s="186">
        <v>1064</v>
      </c>
      <c r="X423" s="167">
        <v>549</v>
      </c>
      <c r="Y423" s="171">
        <v>247</v>
      </c>
      <c r="Z423" s="169">
        <v>2119</v>
      </c>
      <c r="AA423" s="167">
        <v>2456</v>
      </c>
      <c r="AB423" s="149">
        <f t="shared" si="7066"/>
        <v>12480</v>
      </c>
      <c r="AC423" s="150">
        <f t="shared" si="7067"/>
        <v>11823</v>
      </c>
      <c r="AE423" s="221" t="s">
        <v>13</v>
      </c>
      <c r="AF423" s="14">
        <f t="shared" ref="AF423:BG423" si="7341">SUM(AF420:AF422)</f>
        <v>2997</v>
      </c>
      <c r="AG423" s="1">
        <f t="shared" si="7341"/>
        <v>2382</v>
      </c>
      <c r="AH423" s="14">
        <f t="shared" si="7341"/>
        <v>767</v>
      </c>
      <c r="AI423" s="1">
        <f t="shared" si="7341"/>
        <v>960</v>
      </c>
      <c r="AJ423" s="14">
        <f t="shared" si="7341"/>
        <v>1687</v>
      </c>
      <c r="AK423" s="1">
        <f t="shared" si="7341"/>
        <v>2005</v>
      </c>
      <c r="AL423" s="14">
        <f t="shared" si="7341"/>
        <v>3743</v>
      </c>
      <c r="AM423" s="1">
        <f t="shared" si="7341"/>
        <v>4397</v>
      </c>
      <c r="AN423" s="14">
        <f t="shared" si="7341"/>
        <v>425</v>
      </c>
      <c r="AO423" s="1">
        <f t="shared" si="7341"/>
        <v>281</v>
      </c>
      <c r="AP423" s="14">
        <f t="shared" si="7341"/>
        <v>1813</v>
      </c>
      <c r="AQ423" s="1">
        <f t="shared" si="7341"/>
        <v>1016</v>
      </c>
      <c r="AR423" s="14">
        <f t="shared" si="7341"/>
        <v>4036</v>
      </c>
      <c r="AS423" s="1">
        <f t="shared" si="7341"/>
        <v>3343</v>
      </c>
      <c r="AT423" s="14">
        <f t="shared" si="7341"/>
        <v>1532</v>
      </c>
      <c r="AU423" s="1">
        <f t="shared" si="7341"/>
        <v>1996</v>
      </c>
      <c r="AV423" s="14">
        <f t="shared" si="7341"/>
        <v>2005</v>
      </c>
      <c r="AW423" s="1">
        <f t="shared" si="7341"/>
        <v>2865</v>
      </c>
      <c r="AX423" s="14">
        <f t="shared" si="7341"/>
        <v>294</v>
      </c>
      <c r="AY423" s="1">
        <f t="shared" si="7341"/>
        <v>296</v>
      </c>
      <c r="AZ423" s="14">
        <f t="shared" si="7341"/>
        <v>2235</v>
      </c>
      <c r="BA423" s="1">
        <f t="shared" si="7341"/>
        <v>2007</v>
      </c>
      <c r="BB423" s="14">
        <f t="shared" si="7341"/>
        <v>1278</v>
      </c>
      <c r="BC423" s="1">
        <f t="shared" si="7341"/>
        <v>856</v>
      </c>
      <c r="BD423" s="14">
        <f t="shared" si="7341"/>
        <v>4767</v>
      </c>
      <c r="BE423" s="1">
        <f t="shared" si="7341"/>
        <v>3413</v>
      </c>
      <c r="BF423" s="153">
        <f t="shared" si="7341"/>
        <v>27579</v>
      </c>
      <c r="BG423" s="154">
        <f t="shared" si="7341"/>
        <v>25817</v>
      </c>
      <c r="BI423" s="131" t="s">
        <v>27</v>
      </c>
      <c r="BJ423" s="123">
        <f>B423/B436</f>
        <v>6.384501073256646E-2</v>
      </c>
      <c r="BK423" s="124">
        <f t="shared" ref="BK423" si="7342">C423/C436</f>
        <v>6.4959723820483317E-2</v>
      </c>
      <c r="BL423" s="125">
        <f t="shared" ref="BL423" si="7343">D423/D436</f>
        <v>7.1349644830307812E-2</v>
      </c>
      <c r="BM423" s="126">
        <f t="shared" ref="BM423" si="7344">E423/E436</f>
        <v>6.505318328965623E-2</v>
      </c>
      <c r="BN423" s="123">
        <f t="shared" ref="BN423" si="7345">F423/F436</f>
        <v>5.9220656164870308E-2</v>
      </c>
      <c r="BO423" s="124">
        <f t="shared" ref="BO423" si="7346">G423/G436</f>
        <v>5.1535474761736672E-2</v>
      </c>
      <c r="BP423" s="125">
        <f t="shared" ref="BP423" si="7347">H423/H436</f>
        <v>6.6376899491222746E-2</v>
      </c>
      <c r="BQ423" s="126">
        <f t="shared" ref="BQ423" si="7348">I423/I436</f>
        <v>6.1169222436613518E-2</v>
      </c>
      <c r="BR423" s="123">
        <f t="shared" ref="BR423" si="7349">J423/J436</f>
        <v>5.8911819887429641E-2</v>
      </c>
      <c r="BS423" s="124">
        <f t="shared" ref="BS423" si="7350">K423/K436</f>
        <v>5.5189170426935094E-2</v>
      </c>
      <c r="BT423" s="125">
        <f t="shared" ref="BT423" si="7351">L423/L436</f>
        <v>5.3445711452652457E-2</v>
      </c>
      <c r="BU423" s="123">
        <f t="shared" ref="BU423" si="7352">M423/M436</f>
        <v>6.1943783593268131E-2</v>
      </c>
      <c r="BV423" s="127">
        <f t="shared" ref="BV423" si="7353">N423/N436</f>
        <v>5.5693589694583538E-2</v>
      </c>
      <c r="BW423" s="128">
        <f t="shared" ref="BW423" si="7354">O423/O436</f>
        <v>5.2977333845562809E-2</v>
      </c>
      <c r="BX423" s="123">
        <f t="shared" ref="BX423" si="7355">P423/P436</f>
        <v>8.2676544766708701E-2</v>
      </c>
      <c r="BY423" s="124">
        <f t="shared" ref="BY423" si="7356">Q423/Q436</f>
        <v>5.1333872271624899E-2</v>
      </c>
      <c r="BZ423" s="125">
        <f t="shared" ref="BZ423" si="7357">R423/R436</f>
        <v>6.725798872180451E-2</v>
      </c>
      <c r="CA423" s="126">
        <f t="shared" ref="CA423" si="7358">S423/S436</f>
        <v>5.2646085997794925E-2</v>
      </c>
      <c r="CB423" s="123">
        <f t="shared" ref="CB423" si="7359">T423/T436</f>
        <v>4.9338758901322485E-2</v>
      </c>
      <c r="CC423" s="124">
        <f t="shared" ref="CC423" si="7360">U423/U436</f>
        <v>5.4712460063897767E-2</v>
      </c>
      <c r="CD423" s="125">
        <f t="shared" ref="CD423" si="7361">V423/V436</f>
        <v>5.8265381764269833E-2</v>
      </c>
      <c r="CE423" s="126">
        <f t="shared" ref="CE423" si="7362">W423/W436</f>
        <v>6.3892391761244227E-2</v>
      </c>
      <c r="CF423" s="123">
        <f t="shared" ref="CF423" si="7363">X423/X436</f>
        <v>5.5730382702263728E-2</v>
      </c>
      <c r="CG423" s="124">
        <f t="shared" ref="CG423" si="7364">Y423/Y436</f>
        <v>4.3965824136703455E-2</v>
      </c>
      <c r="CH423" s="125">
        <f t="shared" ref="CH423" si="7365">Z423/Z436</f>
        <v>6.7667252115599555E-2</v>
      </c>
      <c r="CI423" s="123">
        <f t="shared" ref="CI423" si="7366">AA423/AA436</f>
        <v>7.6171572124181991E-2</v>
      </c>
      <c r="CJ423" s="129">
        <f t="shared" ref="CJ423" si="7367">AB423/AB436</f>
        <v>6.3571625049665334E-2</v>
      </c>
      <c r="CK423" s="130">
        <f t="shared" ref="CK423" si="7368">AC423/AC436</f>
        <v>6.0518731988472622E-2</v>
      </c>
    </row>
    <row r="424" spans="1:89" ht="13.5" thickTop="1" x14ac:dyDescent="0.2">
      <c r="A424" s="139" t="s">
        <v>28</v>
      </c>
      <c r="B424" s="181">
        <v>1227</v>
      </c>
      <c r="C424" s="175">
        <v>1490</v>
      </c>
      <c r="D424" s="176">
        <v>467</v>
      </c>
      <c r="E424" s="177">
        <v>457</v>
      </c>
      <c r="F424" s="174">
        <v>928</v>
      </c>
      <c r="G424" s="178">
        <v>902</v>
      </c>
      <c r="H424" s="176">
        <v>2117</v>
      </c>
      <c r="I424" s="177">
        <v>2049</v>
      </c>
      <c r="J424" s="174">
        <v>186</v>
      </c>
      <c r="K424" s="175">
        <v>166</v>
      </c>
      <c r="L424" s="176">
        <v>704</v>
      </c>
      <c r="M424" s="174">
        <v>737</v>
      </c>
      <c r="N424" s="179">
        <v>1782</v>
      </c>
      <c r="O424" s="182">
        <v>1649</v>
      </c>
      <c r="P424" s="174">
        <v>991</v>
      </c>
      <c r="Q424" s="175">
        <v>803</v>
      </c>
      <c r="R424" s="176">
        <v>1122</v>
      </c>
      <c r="S424" s="177">
        <v>1368</v>
      </c>
      <c r="T424" s="174">
        <v>115</v>
      </c>
      <c r="U424" s="178">
        <v>109</v>
      </c>
      <c r="V424" s="176">
        <v>1088</v>
      </c>
      <c r="W424" s="183">
        <v>1098</v>
      </c>
      <c r="X424" s="174">
        <v>696</v>
      </c>
      <c r="Y424" s="178">
        <v>288</v>
      </c>
      <c r="Z424" s="176">
        <v>2182</v>
      </c>
      <c r="AA424" s="174">
        <v>2227</v>
      </c>
      <c r="AB424" s="149">
        <f t="shared" si="7066"/>
        <v>13605</v>
      </c>
      <c r="AC424" s="150">
        <f t="shared" si="7067"/>
        <v>13343</v>
      </c>
      <c r="BI424" s="139" t="s">
        <v>28</v>
      </c>
      <c r="BJ424" s="123">
        <f>B424/B436</f>
        <v>6.7532610490395731E-2</v>
      </c>
      <c r="BK424" s="124">
        <f t="shared" ref="BK424" si="7369">C424/C436</f>
        <v>8.5730724971231298E-2</v>
      </c>
      <c r="BL424" s="125">
        <f t="shared" ref="BL424" si="7370">D424/D436</f>
        <v>7.3717442778216263E-2</v>
      </c>
      <c r="BM424" s="126">
        <f t="shared" ref="BM424" si="7371">E424/E436</f>
        <v>7.0448589486665644E-2</v>
      </c>
      <c r="BN424" s="123">
        <f t="shared" ref="BN424" si="7372">F424/F436</f>
        <v>5.4956768920999648E-2</v>
      </c>
      <c r="BO424" s="124">
        <f t="shared" ref="BO424" si="7373">G424/G436</f>
        <v>6.3678079774091068E-2</v>
      </c>
      <c r="BP424" s="125">
        <f t="shared" ref="BP424" si="7374">H424/H436</f>
        <v>7.1329896559857137E-2</v>
      </c>
      <c r="BQ424" s="126">
        <f t="shared" ref="BQ424" si="7375">I424/I436</f>
        <v>6.9361226769574486E-2</v>
      </c>
      <c r="BR424" s="123">
        <f t="shared" ref="BR424" si="7376">J424/J436</f>
        <v>6.9793621013133203E-2</v>
      </c>
      <c r="BS424" s="124">
        <f t="shared" ref="BS424" si="7377">K424/K436</f>
        <v>5.7618882332523429E-2</v>
      </c>
      <c r="BT424" s="125">
        <f t="shared" ref="BT424" si="7378">L424/L436</f>
        <v>6.9806643529995036E-2</v>
      </c>
      <c r="BU424" s="123">
        <f t="shared" ref="BU424" si="7379">M424/M436</f>
        <v>6.4939642259229893E-2</v>
      </c>
      <c r="BV424" s="127">
        <f t="shared" ref="BV424" si="7380">N424/N436</f>
        <v>6.8116662207102177E-2</v>
      </c>
      <c r="BW424" s="128">
        <f t="shared" ref="BW424" si="7381">O424/O436</f>
        <v>6.3349980791394547E-2</v>
      </c>
      <c r="BX424" s="123">
        <f t="shared" ref="BX424" si="7382">P424/P436</f>
        <v>7.8105296343001257E-2</v>
      </c>
      <c r="BY424" s="124">
        <f t="shared" ref="BY424" si="7383">Q424/Q436</f>
        <v>6.4915117219078416E-2</v>
      </c>
      <c r="BZ424" s="125">
        <f t="shared" ref="BZ424" si="7384">R424/R436</f>
        <v>6.5906954887218039E-2</v>
      </c>
      <c r="CA424" s="126">
        <f t="shared" ref="CA424" si="7385">S424/S436</f>
        <v>7.5413450937155457E-2</v>
      </c>
      <c r="CB424" s="123">
        <f t="shared" ref="CB424" si="7386">T424/T436</f>
        <v>5.8494404883011192E-2</v>
      </c>
      <c r="CC424" s="124">
        <f t="shared" ref="CC424" si="7387">U424/U436</f>
        <v>4.3530351437699684E-2</v>
      </c>
      <c r="CD424" s="125">
        <f t="shared" ref="CD424" si="7388">V424/V436</f>
        <v>8.0652335063009631E-2</v>
      </c>
      <c r="CE424" s="126">
        <f t="shared" ref="CE424" si="7389">W424/W436</f>
        <v>6.5934065934065936E-2</v>
      </c>
      <c r="CF424" s="123">
        <f t="shared" ref="CF424" si="7390">X424/X436</f>
        <v>7.0652725611613038E-2</v>
      </c>
      <c r="CG424" s="124">
        <f t="shared" ref="CG424" si="7391">Y424/Y436</f>
        <v>5.1263794944820223E-2</v>
      </c>
      <c r="CH424" s="125">
        <f t="shared" ref="CH424" si="7392">Z424/Z436</f>
        <v>6.9679067539517803E-2</v>
      </c>
      <c r="CI424" s="123">
        <f t="shared" ref="CI424" si="7393">AA424/AA436</f>
        <v>6.9069255342244826E-2</v>
      </c>
      <c r="CJ424" s="129">
        <f t="shared" ref="CJ424" si="7394">AB424/AB436</f>
        <v>6.9302240288517378E-2</v>
      </c>
      <c r="CK424" s="130">
        <f t="shared" ref="CK424" si="7395">AC424/AC436</f>
        <v>6.8299199942670238E-2</v>
      </c>
    </row>
    <row r="425" spans="1:89" x14ac:dyDescent="0.2">
      <c r="A425" s="131" t="s">
        <v>29</v>
      </c>
      <c r="B425" s="184">
        <v>1417</v>
      </c>
      <c r="C425" s="168">
        <v>1302</v>
      </c>
      <c r="D425" s="169">
        <v>447</v>
      </c>
      <c r="E425" s="170">
        <v>450</v>
      </c>
      <c r="F425" s="167">
        <v>1036</v>
      </c>
      <c r="G425" s="171">
        <v>1171</v>
      </c>
      <c r="H425" s="169">
        <v>2150</v>
      </c>
      <c r="I425" s="170">
        <v>2379</v>
      </c>
      <c r="J425" s="167">
        <v>211</v>
      </c>
      <c r="K425" s="168">
        <v>139</v>
      </c>
      <c r="L425" s="169">
        <v>853</v>
      </c>
      <c r="M425" s="167">
        <v>621</v>
      </c>
      <c r="N425" s="172">
        <v>1890</v>
      </c>
      <c r="O425" s="185">
        <v>1538</v>
      </c>
      <c r="P425" s="167">
        <v>867</v>
      </c>
      <c r="Q425" s="168">
        <v>818</v>
      </c>
      <c r="R425" s="169">
        <v>1081</v>
      </c>
      <c r="S425" s="170">
        <v>1398</v>
      </c>
      <c r="T425" s="167">
        <v>166</v>
      </c>
      <c r="U425" s="171">
        <v>102</v>
      </c>
      <c r="V425" s="169">
        <v>1136</v>
      </c>
      <c r="W425" s="186">
        <v>1137</v>
      </c>
      <c r="X425" s="167">
        <v>678</v>
      </c>
      <c r="Y425" s="171">
        <v>430</v>
      </c>
      <c r="Z425" s="169">
        <v>2453</v>
      </c>
      <c r="AA425" s="167">
        <v>2555</v>
      </c>
      <c r="AB425" s="149">
        <f t="shared" si="7066"/>
        <v>14385</v>
      </c>
      <c r="AC425" s="150">
        <f t="shared" si="7067"/>
        <v>14040</v>
      </c>
      <c r="BI425" s="131" t="s">
        <v>29</v>
      </c>
      <c r="BJ425" s="123">
        <f>B425/B436</f>
        <v>7.7989982937971269E-2</v>
      </c>
      <c r="BK425" s="124">
        <f t="shared" ref="BK425" si="7396">C425/C436</f>
        <v>7.491369390103568E-2</v>
      </c>
      <c r="BL425" s="125">
        <f t="shared" ref="BL425" si="7397">D425/D436</f>
        <v>7.0560378847671662E-2</v>
      </c>
      <c r="BM425" s="126">
        <f t="shared" ref="BM425" si="7398">E425/E436</f>
        <v>6.9369508247263761E-2</v>
      </c>
      <c r="BN425" s="123">
        <f t="shared" ref="BN425" si="7399">F425/F436</f>
        <v>6.1352599786805635E-2</v>
      </c>
      <c r="BO425" s="124">
        <f t="shared" ref="BO425" si="7400">G425/G436</f>
        <v>8.2668549241087186E-2</v>
      </c>
      <c r="BP425" s="125">
        <f t="shared" ref="BP425" si="7401">H425/H436</f>
        <v>7.244179386097914E-2</v>
      </c>
      <c r="BQ425" s="126">
        <f t="shared" ref="BQ425" si="7402">I425/I436</f>
        <v>8.0532141769066715E-2</v>
      </c>
      <c r="BR425" s="123">
        <f t="shared" ref="BR425" si="7403">J425/J436</f>
        <v>7.9174484052532829E-2</v>
      </c>
      <c r="BS425" s="124">
        <f t="shared" ref="BS425" si="7404">K425/K436</f>
        <v>4.8247136410968415E-2</v>
      </c>
      <c r="BT425" s="125">
        <f t="shared" ref="BT425" si="7405">L425/L436</f>
        <v>8.4581060981655923E-2</v>
      </c>
      <c r="BU425" s="123">
        <f t="shared" ref="BU425" si="7406">M425/M436</f>
        <v>5.471847739888977E-2</v>
      </c>
      <c r="BV425" s="127">
        <f t="shared" ref="BV425" si="7407">N425/N436</f>
        <v>7.2244944765108371E-2</v>
      </c>
      <c r="BW425" s="128">
        <f t="shared" ref="BW425" si="7408">O425/O436</f>
        <v>5.9085670380330385E-2</v>
      </c>
      <c r="BX425" s="123">
        <f t="shared" ref="BX425" si="7409">P425/P436</f>
        <v>6.8332282471626732E-2</v>
      </c>
      <c r="BY425" s="124">
        <f t="shared" ref="BY425" si="7410">Q425/Q436</f>
        <v>6.6127728375101044E-2</v>
      </c>
      <c r="BZ425" s="125">
        <f t="shared" ref="BZ425" si="7411">R425/R436</f>
        <v>6.3498590225563908E-2</v>
      </c>
      <c r="CA425" s="126">
        <f t="shared" ref="CA425" si="7412">S425/S436</f>
        <v>7.7067254685777284E-2</v>
      </c>
      <c r="CB425" s="123">
        <f t="shared" ref="CB425" si="7413">T425/T436</f>
        <v>8.44354018311292E-2</v>
      </c>
      <c r="CC425" s="124">
        <f t="shared" ref="CC425" si="7414">U425/U436</f>
        <v>4.0734824281150162E-2</v>
      </c>
      <c r="CD425" s="125">
        <f t="shared" ref="CD425" si="7415">V425/V436</f>
        <v>8.4210526315789472E-2</v>
      </c>
      <c r="CE425" s="126">
        <f t="shared" ref="CE425" si="7416">W425/W436</f>
        <v>6.8275986308773198E-2</v>
      </c>
      <c r="CF425" s="123">
        <f t="shared" ref="CF425" si="7417">X425/X436</f>
        <v>6.8825499949243737E-2</v>
      </c>
      <c r="CG425" s="124">
        <f t="shared" ref="CG425" si="7418">Y425/Y436</f>
        <v>7.6539693841224637E-2</v>
      </c>
      <c r="CH425" s="125">
        <f t="shared" ref="CH425" si="7419">Z425/Z436</f>
        <v>7.8333067220182018E-2</v>
      </c>
      <c r="CI425" s="123">
        <f t="shared" ref="CI425" si="7420">AA425/AA436</f>
        <v>7.9242006016809849E-2</v>
      </c>
      <c r="CJ425" s="129">
        <f t="shared" ref="CJ425" si="7421">AB425/AB436</f>
        <v>7.3275466854121452E-2</v>
      </c>
      <c r="CK425" s="130">
        <f t="shared" ref="CK425" si="7422">AC425/AC436</f>
        <v>7.1866953997983221E-2</v>
      </c>
    </row>
    <row r="426" spans="1:89" x14ac:dyDescent="0.2">
      <c r="A426" s="139" t="s">
        <v>30</v>
      </c>
      <c r="B426" s="181">
        <v>1531</v>
      </c>
      <c r="C426" s="175">
        <v>1338</v>
      </c>
      <c r="D426" s="176">
        <v>387</v>
      </c>
      <c r="E426" s="177">
        <v>498</v>
      </c>
      <c r="F426" s="174">
        <v>889</v>
      </c>
      <c r="G426" s="178">
        <v>1010</v>
      </c>
      <c r="H426" s="176">
        <v>2094</v>
      </c>
      <c r="I426" s="177">
        <v>2412</v>
      </c>
      <c r="J426" s="174">
        <v>219</v>
      </c>
      <c r="K426" s="175">
        <v>160</v>
      </c>
      <c r="L426" s="176">
        <v>819</v>
      </c>
      <c r="M426" s="174">
        <v>626</v>
      </c>
      <c r="N426" s="179">
        <v>1929</v>
      </c>
      <c r="O426" s="182">
        <v>1831</v>
      </c>
      <c r="P426" s="174">
        <v>845</v>
      </c>
      <c r="Q426" s="175">
        <v>1042</v>
      </c>
      <c r="R426" s="176">
        <v>1114</v>
      </c>
      <c r="S426" s="177">
        <v>1637</v>
      </c>
      <c r="T426" s="174">
        <v>164</v>
      </c>
      <c r="U426" s="178">
        <v>185</v>
      </c>
      <c r="V426" s="176">
        <v>1110</v>
      </c>
      <c r="W426" s="183">
        <v>1199</v>
      </c>
      <c r="X426" s="174">
        <v>641</v>
      </c>
      <c r="Y426" s="178">
        <v>491</v>
      </c>
      <c r="Z426" s="176">
        <v>2318</v>
      </c>
      <c r="AA426" s="174">
        <v>2131</v>
      </c>
      <c r="AB426" s="149">
        <f t="shared" si="7066"/>
        <v>14060</v>
      </c>
      <c r="AC426" s="150">
        <f t="shared" si="7067"/>
        <v>14560</v>
      </c>
      <c r="BI426" s="139" t="s">
        <v>30</v>
      </c>
      <c r="BJ426" s="123">
        <f>B426/B436</f>
        <v>8.4264406406516598E-2</v>
      </c>
      <c r="BK426" s="124">
        <f t="shared" ref="BK426" si="7423">C426/C436</f>
        <v>7.6985040276179514E-2</v>
      </c>
      <c r="BL426" s="125">
        <f t="shared" ref="BL426" si="7424">D426/D436</f>
        <v>6.1089187056037886E-2</v>
      </c>
      <c r="BM426" s="126">
        <f t="shared" ref="BM426" si="7425">E426/E436</f>
        <v>7.6768922460305228E-2</v>
      </c>
      <c r="BN426" s="123">
        <f t="shared" ref="BN426" si="7426">F426/F436</f>
        <v>5.26471633305697E-2</v>
      </c>
      <c r="BO426" s="124">
        <f t="shared" ref="BO426" si="7427">G426/G436</f>
        <v>7.1302506177197314E-2</v>
      </c>
      <c r="BP426" s="125">
        <f t="shared" ref="BP426" si="7428">H426/H436</f>
        <v>7.0554937834832715E-2</v>
      </c>
      <c r="BQ426" s="126">
        <f t="shared" ref="BQ426" si="7429">I426/I436</f>
        <v>8.164923326901595E-2</v>
      </c>
      <c r="BR426" s="123">
        <f t="shared" ref="BR426" si="7430">J426/J436</f>
        <v>8.2176360225140715E-2</v>
      </c>
      <c r="BS426" s="124">
        <f t="shared" ref="BS426" si="7431">K426/K436</f>
        <v>5.5536272127733426E-2</v>
      </c>
      <c r="BT426" s="125">
        <f t="shared" ref="BT426" si="7432">L426/L436</f>
        <v>8.1209717402082299E-2</v>
      </c>
      <c r="BU426" s="123">
        <f t="shared" ref="BU426" si="7433">M426/M436</f>
        <v>5.5159044849766498E-2</v>
      </c>
      <c r="BV426" s="127">
        <f t="shared" ref="BV426" si="7434">N426/N436</f>
        <v>7.3735713466610606E-2</v>
      </c>
      <c r="BW426" s="128">
        <f t="shared" ref="BW426" si="7435">O426/O436</f>
        <v>7.0341913177103338E-2</v>
      </c>
      <c r="BX426" s="123">
        <f t="shared" ref="BX426" si="7436">P426/P436</f>
        <v>6.6598360655737709E-2</v>
      </c>
      <c r="BY426" s="124">
        <f t="shared" ref="BY426" si="7437">Q426/Q436</f>
        <v>8.4236054971705734E-2</v>
      </c>
      <c r="BZ426" s="125">
        <f t="shared" ref="BZ426" si="7438">R426/R436</f>
        <v>6.5437030075187974E-2</v>
      </c>
      <c r="CA426" s="126">
        <f t="shared" ref="CA426" si="7439">S426/S436</f>
        <v>9.0242557883131208E-2</v>
      </c>
      <c r="CB426" s="123">
        <f t="shared" ref="CB426" si="7440">T426/T436</f>
        <v>8.3418107833163779E-2</v>
      </c>
      <c r="CC426" s="124">
        <f t="shared" ref="CC426" si="7441">U426/U436</f>
        <v>7.3881789137380194E-2</v>
      </c>
      <c r="CD426" s="125">
        <f t="shared" ref="CD426" si="7442">V426/V436</f>
        <v>8.2283172720533732E-2</v>
      </c>
      <c r="CE426" s="126">
        <f t="shared" ref="CE426" si="7443">W426/W436</f>
        <v>7.1999039212153962E-2</v>
      </c>
      <c r="CF426" s="123">
        <f t="shared" ref="CF426" si="7444">X426/X436</f>
        <v>6.5069536087706825E-2</v>
      </c>
      <c r="CG426" s="124">
        <f t="shared" ref="CG426" si="7445">Y426/Y436</f>
        <v>8.7397650409398356E-2</v>
      </c>
      <c r="CH426" s="125">
        <f t="shared" ref="CH426" si="7446">Z426/Z436</f>
        <v>7.4022034168928622E-2</v>
      </c>
      <c r="CI426" s="123">
        <f t="shared" ref="CI426" si="7447">AA426/AA436</f>
        <v>6.6091864900908723E-2</v>
      </c>
      <c r="CJ426" s="129">
        <f t="shared" ref="CJ426" si="7448">AB426/AB436</f>
        <v>7.161995578511976E-2</v>
      </c>
      <c r="CK426" s="130">
        <f t="shared" ref="CK426" si="7449">AC426/AC436</f>
        <v>7.4528693034945567E-2</v>
      </c>
    </row>
    <row r="427" spans="1:89" x14ac:dyDescent="0.2">
      <c r="A427" s="131" t="s">
        <v>31</v>
      </c>
      <c r="B427" s="184">
        <v>1466</v>
      </c>
      <c r="C427" s="168">
        <v>1044</v>
      </c>
      <c r="D427" s="169">
        <v>380</v>
      </c>
      <c r="E427" s="170">
        <v>462</v>
      </c>
      <c r="F427" s="167">
        <v>798</v>
      </c>
      <c r="G427" s="171">
        <v>995</v>
      </c>
      <c r="H427" s="169">
        <v>1649</v>
      </c>
      <c r="I427" s="170">
        <v>1985</v>
      </c>
      <c r="J427" s="167">
        <v>206</v>
      </c>
      <c r="K427" s="168">
        <v>121</v>
      </c>
      <c r="L427" s="169">
        <v>994</v>
      </c>
      <c r="M427" s="167">
        <v>390</v>
      </c>
      <c r="N427" s="172">
        <v>2107</v>
      </c>
      <c r="O427" s="185">
        <v>1512</v>
      </c>
      <c r="P427" s="167">
        <v>687</v>
      </c>
      <c r="Q427" s="168">
        <v>954</v>
      </c>
      <c r="R427" s="169">
        <v>891</v>
      </c>
      <c r="S427" s="170">
        <v>1228</v>
      </c>
      <c r="T427" s="167">
        <v>130</v>
      </c>
      <c r="U427" s="171">
        <v>111</v>
      </c>
      <c r="V427" s="169">
        <v>1125</v>
      </c>
      <c r="W427" s="186">
        <v>808</v>
      </c>
      <c r="X427" s="167">
        <v>637</v>
      </c>
      <c r="Y427" s="171">
        <v>365</v>
      </c>
      <c r="Z427" s="169">
        <v>2449</v>
      </c>
      <c r="AA427" s="167">
        <v>1282</v>
      </c>
      <c r="AB427" s="149">
        <f t="shared" si="7066"/>
        <v>13519</v>
      </c>
      <c r="AC427" s="150">
        <f t="shared" si="7067"/>
        <v>11257</v>
      </c>
      <c r="BI427" s="131" t="s">
        <v>31</v>
      </c>
      <c r="BJ427" s="123">
        <f>B427/B436</f>
        <v>8.068688425339865E-2</v>
      </c>
      <c r="BK427" s="124">
        <f t="shared" ref="BK427" si="7450">C427/C436</f>
        <v>6.006904487917146E-2</v>
      </c>
      <c r="BL427" s="125">
        <f t="shared" ref="BL427" si="7451">D427/D436</f>
        <v>5.9984214680347279E-2</v>
      </c>
      <c r="BM427" s="126">
        <f t="shared" ref="BM427" si="7452">E427/E436</f>
        <v>7.1219361800524128E-2</v>
      </c>
      <c r="BN427" s="123">
        <f t="shared" ref="BN427" si="7453">F427/F436</f>
        <v>4.7258083619566502E-2</v>
      </c>
      <c r="BO427" s="124">
        <f t="shared" ref="BO427" si="7454">G427/G436</f>
        <v>7.0243558065654785E-2</v>
      </c>
      <c r="BP427" s="125">
        <f t="shared" ref="BP427" si="7455">H427/H436</f>
        <v>5.5561171198490515E-2</v>
      </c>
      <c r="BQ427" s="126">
        <f t="shared" ref="BQ427" si="7456">I427/I436</f>
        <v>6.7194746284824483E-2</v>
      </c>
      <c r="BR427" s="123">
        <f t="shared" ref="BR427" si="7457">J427/J436</f>
        <v>7.7298311444652906E-2</v>
      </c>
      <c r="BS427" s="124">
        <f t="shared" ref="BS427" si="7458">K427/K436</f>
        <v>4.1999305796598406E-2</v>
      </c>
      <c r="BT427" s="125">
        <f t="shared" ref="BT427" si="7459">L427/L436</f>
        <v>9.8562221120475954E-2</v>
      </c>
      <c r="BU427" s="123">
        <f t="shared" ref="BU427" si="7460">M427/M436</f>
        <v>3.4364261168384883E-2</v>
      </c>
      <c r="BV427" s="127">
        <f t="shared" ref="BV427" si="7461">N427/N436</f>
        <v>8.0539734719620809E-2</v>
      </c>
      <c r="BW427" s="128">
        <f t="shared" ref="BW427" si="7462">O427/O436</f>
        <v>5.8086822896657703E-2</v>
      </c>
      <c r="BX427" s="123">
        <f t="shared" ref="BX427" si="7463">P427/P436</f>
        <v>5.4145649432534679E-2</v>
      </c>
      <c r="BY427" s="124">
        <f t="shared" ref="BY427" si="7464">Q427/Q436</f>
        <v>7.7122069523039613E-2</v>
      </c>
      <c r="BZ427" s="125">
        <f t="shared" ref="BZ427" si="7465">R427/R436</f>
        <v>5.2337875939849621E-2</v>
      </c>
      <c r="CA427" s="126">
        <f t="shared" ref="CA427" si="7466">S427/S436</f>
        <v>6.7695700110253582E-2</v>
      </c>
      <c r="CB427" s="123">
        <f t="shared" ref="CB427" si="7467">T427/T436</f>
        <v>6.6124109867751774E-2</v>
      </c>
      <c r="CC427" s="124">
        <f t="shared" ref="CC427" si="7468">U427/U436</f>
        <v>4.4329073482428115E-2</v>
      </c>
      <c r="CD427" s="125">
        <f t="shared" ref="CD427" si="7469">V427/V436</f>
        <v>8.3395107487027428E-2</v>
      </c>
      <c r="CE427" s="126">
        <f t="shared" ref="CE427" si="7470">W427/W436</f>
        <v>4.8519786224704257E-2</v>
      </c>
      <c r="CF427" s="123">
        <f t="shared" ref="CF427" si="7471">X427/X436</f>
        <v>6.466348594051366E-2</v>
      </c>
      <c r="CG427" s="124">
        <f t="shared" ref="CG427" si="7472">Y427/Y436</f>
        <v>6.496974012103951E-2</v>
      </c>
      <c r="CH427" s="125">
        <f t="shared" ref="CH427" si="7473">Z427/Z436</f>
        <v>7.8205332907552286E-2</v>
      </c>
      <c r="CI427" s="123">
        <f t="shared" ref="CI427" si="7474">AA427/AA436</f>
        <v>3.9760568185342557E-2</v>
      </c>
      <c r="CJ427" s="129">
        <f t="shared" ref="CJ427" si="7475">AB427/AB436</f>
        <v>6.8864166590258458E-2</v>
      </c>
      <c r="CK427" s="130">
        <f t="shared" ref="CK427" si="7476">AC427/AC436</f>
        <v>5.7621531421317457E-2</v>
      </c>
    </row>
    <row r="428" spans="1:89" x14ac:dyDescent="0.2">
      <c r="A428" s="139" t="s">
        <v>32</v>
      </c>
      <c r="B428" s="181">
        <v>1554</v>
      </c>
      <c r="C428" s="175">
        <v>1465</v>
      </c>
      <c r="D428" s="176">
        <v>347</v>
      </c>
      <c r="E428" s="177">
        <v>557</v>
      </c>
      <c r="F428" s="174">
        <v>885</v>
      </c>
      <c r="G428" s="178">
        <v>1368</v>
      </c>
      <c r="H428" s="176">
        <v>2027</v>
      </c>
      <c r="I428" s="177">
        <v>2560</v>
      </c>
      <c r="J428" s="174">
        <v>232</v>
      </c>
      <c r="K428" s="175">
        <v>147</v>
      </c>
      <c r="L428" s="176">
        <v>1042</v>
      </c>
      <c r="M428" s="174">
        <v>497</v>
      </c>
      <c r="N428" s="179">
        <v>1971</v>
      </c>
      <c r="O428" s="182">
        <v>1939</v>
      </c>
      <c r="P428" s="174">
        <v>555</v>
      </c>
      <c r="Q428" s="175">
        <v>1293</v>
      </c>
      <c r="R428" s="176">
        <v>899</v>
      </c>
      <c r="S428" s="177">
        <v>1761</v>
      </c>
      <c r="T428" s="174">
        <v>91</v>
      </c>
      <c r="U428" s="178">
        <v>213</v>
      </c>
      <c r="V428" s="176">
        <v>1306</v>
      </c>
      <c r="W428" s="183">
        <v>1075</v>
      </c>
      <c r="X428" s="174">
        <v>519</v>
      </c>
      <c r="Y428" s="178">
        <v>556</v>
      </c>
      <c r="Z428" s="176">
        <v>2437</v>
      </c>
      <c r="AA428" s="174">
        <v>2750</v>
      </c>
      <c r="AB428" s="149">
        <f t="shared" si="7066"/>
        <v>13865</v>
      </c>
      <c r="AC428" s="150">
        <f t="shared" si="7067"/>
        <v>16181</v>
      </c>
      <c r="BI428" s="139" t="s">
        <v>32</v>
      </c>
      <c r="BJ428" s="123">
        <f>B428/B436</f>
        <v>8.5530298860696796E-2</v>
      </c>
      <c r="BK428" s="124">
        <f t="shared" ref="BK428" si="7477">C428/C436</f>
        <v>8.4292289988492516E-2</v>
      </c>
      <c r="BL428" s="125">
        <f t="shared" ref="BL428" si="7478">D428/D436</f>
        <v>5.4775059194948697E-2</v>
      </c>
      <c r="BM428" s="126">
        <f t="shared" ref="BM428" si="7479">E428/E436</f>
        <v>8.5864035763835361E-2</v>
      </c>
      <c r="BN428" s="123">
        <f t="shared" ref="BN428" si="7480">F428/F436</f>
        <v>5.2410280705910223E-2</v>
      </c>
      <c r="BO428" s="124">
        <f t="shared" ref="BO428" si="7481">G428/G436</f>
        <v>9.6576067772679144E-2</v>
      </c>
      <c r="BP428" s="125">
        <f t="shared" ref="BP428" si="7482">H428/H436</f>
        <v>6.8297449374978947E-2</v>
      </c>
      <c r="BQ428" s="126">
        <f t="shared" ref="BQ428" si="7483">I428/I436</f>
        <v>8.6659219390000333E-2</v>
      </c>
      <c r="BR428" s="123">
        <f t="shared" ref="BR428" si="7484">J428/J436</f>
        <v>8.7054409005628525E-2</v>
      </c>
      <c r="BS428" s="124">
        <f t="shared" ref="BS428" si="7485">K428/K436</f>
        <v>5.1023950017355088E-2</v>
      </c>
      <c r="BT428" s="125">
        <f t="shared" ref="BT428" si="7486">L428/L436</f>
        <v>0.10332176499752108</v>
      </c>
      <c r="BU428" s="123">
        <f t="shared" ref="BU428" si="7487">M428/M436</f>
        <v>4.3792404617146882E-2</v>
      </c>
      <c r="BV428" s="127">
        <f t="shared" ref="BV428" si="7488">N428/N436</f>
        <v>7.5341156683613006E-2</v>
      </c>
      <c r="BW428" s="128">
        <f t="shared" ref="BW428" si="7489">O428/O436</f>
        <v>7.4490971955436039E-2</v>
      </c>
      <c r="BX428" s="123">
        <f t="shared" ref="BX428" si="7490">P428/P436</f>
        <v>4.3742118537200503E-2</v>
      </c>
      <c r="BY428" s="124">
        <f t="shared" ref="BY428" si="7491">Q428/Q436</f>
        <v>0.10452708164915117</v>
      </c>
      <c r="BZ428" s="125">
        <f t="shared" ref="BZ428" si="7492">R428/R436</f>
        <v>5.2807800751879699E-2</v>
      </c>
      <c r="CA428" s="126">
        <f t="shared" ref="CA428" si="7493">S428/S436</f>
        <v>9.7078280044101434E-2</v>
      </c>
      <c r="CB428" s="123">
        <f t="shared" ref="CB428" si="7494">T428/T436</f>
        <v>4.6286876907426243E-2</v>
      </c>
      <c r="CC428" s="124">
        <f t="shared" ref="CC428" si="7495">U428/U436</f>
        <v>8.5063897763578269E-2</v>
      </c>
      <c r="CD428" s="125">
        <f t="shared" ref="CD428" si="7496">V428/V436</f>
        <v>9.6812453669384735E-2</v>
      </c>
      <c r="CE428" s="126">
        <f t="shared" ref="CE428" si="7497">W428/W436</f>
        <v>6.4552933405392421E-2</v>
      </c>
      <c r="CF428" s="123">
        <f t="shared" ref="CF428" si="7498">X428/X436</f>
        <v>5.268500659831489E-2</v>
      </c>
      <c r="CG428" s="124">
        <f t="shared" ref="CG428" si="7499">Y428/Y436</f>
        <v>9.8967604129583484E-2</v>
      </c>
      <c r="CH428" s="125">
        <f t="shared" ref="CH428" si="7500">Z428/Z436</f>
        <v>7.7822129969663104E-2</v>
      </c>
      <c r="CI428" s="123">
        <f t="shared" ref="CI428" si="7501">AA428/AA436</f>
        <v>8.528983035077381E-2</v>
      </c>
      <c r="CJ428" s="129">
        <f t="shared" ref="CJ428" si="7502">AB428/AB436</f>
        <v>7.0626649143718731E-2</v>
      </c>
      <c r="CK428" s="130">
        <f t="shared" ref="CK428" si="7503">AC428/AC436</f>
        <v>8.2826152609783932E-2</v>
      </c>
    </row>
    <row r="429" spans="1:89" x14ac:dyDescent="0.2">
      <c r="A429" s="131" t="s">
        <v>33</v>
      </c>
      <c r="B429" s="184">
        <v>1599</v>
      </c>
      <c r="C429" s="168">
        <v>880</v>
      </c>
      <c r="D429" s="169">
        <v>309</v>
      </c>
      <c r="E429" s="170">
        <v>441</v>
      </c>
      <c r="F429" s="167">
        <v>861</v>
      </c>
      <c r="G429" s="171">
        <v>1073</v>
      </c>
      <c r="H429" s="169">
        <v>1818</v>
      </c>
      <c r="I429" s="170">
        <v>2164</v>
      </c>
      <c r="J429" s="167">
        <v>246</v>
      </c>
      <c r="K429" s="168">
        <v>85</v>
      </c>
      <c r="L429" s="169">
        <v>883</v>
      </c>
      <c r="M429" s="167">
        <v>411</v>
      </c>
      <c r="N429" s="172">
        <v>1489</v>
      </c>
      <c r="O429" s="185">
        <v>1630</v>
      </c>
      <c r="P429" s="167">
        <v>458</v>
      </c>
      <c r="Q429" s="168">
        <v>1210</v>
      </c>
      <c r="R429" s="169">
        <v>747</v>
      </c>
      <c r="S429" s="170">
        <v>1421</v>
      </c>
      <c r="T429" s="167">
        <v>93</v>
      </c>
      <c r="U429" s="171">
        <v>184</v>
      </c>
      <c r="V429" s="169">
        <v>1231</v>
      </c>
      <c r="W429" s="186">
        <v>825</v>
      </c>
      <c r="X429" s="167">
        <v>379</v>
      </c>
      <c r="Y429" s="171">
        <v>450</v>
      </c>
      <c r="Z429" s="169">
        <v>1991</v>
      </c>
      <c r="AA429" s="167">
        <v>1788</v>
      </c>
      <c r="AB429" s="149">
        <f t="shared" si="7066"/>
        <v>12104</v>
      </c>
      <c r="AC429" s="150">
        <f t="shared" si="7067"/>
        <v>12562</v>
      </c>
      <c r="BI429" s="131" t="s">
        <v>33</v>
      </c>
      <c r="BJ429" s="123">
        <f>B429/B436</f>
        <v>8.8007044966701531E-2</v>
      </c>
      <c r="BK429" s="124">
        <f t="shared" ref="BK429" si="7504">C429/C436</f>
        <v>5.0632911392405063E-2</v>
      </c>
      <c r="BL429" s="125">
        <f t="shared" ref="BL429" si="7505">D429/D436</f>
        <v>4.8776637726913971E-2</v>
      </c>
      <c r="BM429" s="126">
        <f t="shared" ref="BM429" si="7506">E429/E436</f>
        <v>6.798211808231848E-2</v>
      </c>
      <c r="BN429" s="123">
        <f t="shared" ref="BN429" si="7507">F429/F436</f>
        <v>5.0988984957953336E-2</v>
      </c>
      <c r="BO429" s="124">
        <f t="shared" ref="BO429" si="7508">G429/G436</f>
        <v>7.5750088245675959E-2</v>
      </c>
      <c r="BP429" s="125">
        <f t="shared" ref="BP429" si="7509">H429/H436</f>
        <v>6.1255433134539572E-2</v>
      </c>
      <c r="BQ429" s="126">
        <f t="shared" ref="BQ429" si="7510">I429/I436</f>
        <v>7.3254121390609661E-2</v>
      </c>
      <c r="BR429" s="123">
        <f t="shared" ref="BR429" si="7511">J429/J436</f>
        <v>9.2307692307692313E-2</v>
      </c>
      <c r="BS429" s="124">
        <f t="shared" ref="BS429" si="7512">K429/K436</f>
        <v>2.9503644567858381E-2</v>
      </c>
      <c r="BT429" s="125">
        <f t="shared" ref="BT429" si="7513">L429/L436</f>
        <v>8.7555775904809119E-2</v>
      </c>
      <c r="BU429" s="123">
        <f t="shared" ref="BU429" si="7514">M429/M436</f>
        <v>3.6214644462067146E-2</v>
      </c>
      <c r="BV429" s="127">
        <f t="shared" ref="BV429" si="7515">N429/N436</f>
        <v>5.6916784526585378E-2</v>
      </c>
      <c r="BW429" s="128">
        <f t="shared" ref="BW429" si="7516">O429/O436</f>
        <v>6.262005378409527E-2</v>
      </c>
      <c r="BX429" s="123">
        <f t="shared" ref="BX429" si="7517">P429/P436</f>
        <v>3.6097099621689784E-2</v>
      </c>
      <c r="BY429" s="124">
        <f t="shared" ref="BY429" si="7518">Q429/Q436</f>
        <v>9.7817299919159259E-2</v>
      </c>
      <c r="BZ429" s="125">
        <f t="shared" ref="BZ429" si="7519">R429/R436</f>
        <v>4.3879229323308268E-2</v>
      </c>
      <c r="CA429" s="126">
        <f t="shared" ref="CA429" si="7520">S429/S436</f>
        <v>7.8335170893054029E-2</v>
      </c>
      <c r="CB429" s="123">
        <f t="shared" ref="CB429" si="7521">T429/T436</f>
        <v>4.7304170905391657E-2</v>
      </c>
      <c r="CC429" s="124">
        <f t="shared" ref="CC429" si="7522">U429/U436</f>
        <v>7.3482428115015971E-2</v>
      </c>
      <c r="CD429" s="125">
        <f t="shared" ref="CD429" si="7523">V429/V436</f>
        <v>9.1252779836916237E-2</v>
      </c>
      <c r="CE429" s="126">
        <f t="shared" ref="CE429" si="7524">W429/W436</f>
        <v>4.9540623311115112E-2</v>
      </c>
      <c r="CF429" s="123">
        <f t="shared" ref="CF429" si="7525">X429/X436</f>
        <v>3.8473251446553648E-2</v>
      </c>
      <c r="CG429" s="124">
        <f t="shared" ref="CG429" si="7526">Y429/Y436</f>
        <v>8.0099679601281601E-2</v>
      </c>
      <c r="CH429" s="125">
        <f t="shared" ref="CH429" si="7527">Z429/Z436</f>
        <v>6.3579754111448186E-2</v>
      </c>
      <c r="CI429" s="123">
        <f t="shared" ref="CI429" si="7528">AA429/AA436</f>
        <v>5.5453896969884939E-2</v>
      </c>
      <c r="CJ429" s="129">
        <f t="shared" ref="CJ429" si="7529">AB429/AB436</f>
        <v>6.1656326089835671E-2</v>
      </c>
      <c r="CK429" s="130">
        <f t="shared" ref="CK429" si="7530">AC429/AC436</f>
        <v>6.4301472658309489E-2</v>
      </c>
    </row>
    <row r="430" spans="1:89" x14ac:dyDescent="0.2">
      <c r="A430" s="139" t="s">
        <v>34</v>
      </c>
      <c r="B430" s="181">
        <v>514</v>
      </c>
      <c r="C430" s="175">
        <v>737</v>
      </c>
      <c r="D430" s="176">
        <v>151</v>
      </c>
      <c r="E430" s="177">
        <v>420</v>
      </c>
      <c r="F430" s="174">
        <v>337</v>
      </c>
      <c r="G430" s="178">
        <v>966</v>
      </c>
      <c r="H430" s="176">
        <v>958</v>
      </c>
      <c r="I430" s="177">
        <v>1630</v>
      </c>
      <c r="J430" s="174">
        <v>219</v>
      </c>
      <c r="K430" s="175">
        <v>75</v>
      </c>
      <c r="L430" s="176">
        <v>663</v>
      </c>
      <c r="M430" s="174">
        <v>295</v>
      </c>
      <c r="N430" s="179">
        <v>1498</v>
      </c>
      <c r="O430" s="182">
        <v>1247</v>
      </c>
      <c r="P430" s="174">
        <v>332</v>
      </c>
      <c r="Q430" s="175">
        <v>1015</v>
      </c>
      <c r="R430" s="176">
        <v>591</v>
      </c>
      <c r="S430" s="177">
        <v>1214</v>
      </c>
      <c r="T430" s="174">
        <v>95</v>
      </c>
      <c r="U430" s="178">
        <v>136</v>
      </c>
      <c r="V430" s="176">
        <v>1151</v>
      </c>
      <c r="W430" s="183">
        <v>639</v>
      </c>
      <c r="X430" s="174">
        <v>313</v>
      </c>
      <c r="Y430" s="178">
        <v>335</v>
      </c>
      <c r="Z430" s="176">
        <v>1373</v>
      </c>
      <c r="AA430" s="174">
        <v>1385</v>
      </c>
      <c r="AB430" s="149">
        <f t="shared" si="7066"/>
        <v>8195</v>
      </c>
      <c r="AC430" s="150">
        <f t="shared" si="7067"/>
        <v>10094</v>
      </c>
      <c r="BI430" s="139" t="s">
        <v>34</v>
      </c>
      <c r="BJ430" s="123">
        <f>B430/B436</f>
        <v>2.828994441080962E-2</v>
      </c>
      <c r="BK430" s="124">
        <f t="shared" ref="BK430" si="7531">C430/C436</f>
        <v>4.2405063291139238E-2</v>
      </c>
      <c r="BL430" s="125">
        <f t="shared" ref="BL430" si="7532">D430/D436</f>
        <v>2.3835832675611682E-2</v>
      </c>
      <c r="BM430" s="126">
        <f t="shared" ref="BM430" si="7533">E430/E436</f>
        <v>6.4744874364112845E-2</v>
      </c>
      <c r="BN430" s="123">
        <f t="shared" ref="BN430" si="7534">F430/F436</f>
        <v>1.9957361127561295E-2</v>
      </c>
      <c r="BO430" s="124">
        <f t="shared" ref="BO430" si="7535">G430/G436</f>
        <v>6.8196258383339217E-2</v>
      </c>
      <c r="BP430" s="125">
        <f t="shared" ref="BP430" si="7536">H430/H436</f>
        <v>3.2278715590147916E-2</v>
      </c>
      <c r="BQ430" s="126">
        <f t="shared" ref="BQ430" si="7537">I430/I436</f>
        <v>5.5177549845976781E-2</v>
      </c>
      <c r="BR430" s="123">
        <f t="shared" ref="BR430" si="7538">J430/J436</f>
        <v>8.2176360225140715E-2</v>
      </c>
      <c r="BS430" s="124">
        <f t="shared" ref="BS430" si="7539">K430/K436</f>
        <v>2.6032627559875045E-2</v>
      </c>
      <c r="BT430" s="125">
        <f t="shared" ref="BT430" si="7540">L430/L436</f>
        <v>6.5741199801685676E-2</v>
      </c>
      <c r="BU430" s="123">
        <f t="shared" ref="BU430" si="7541">M430/M436</f>
        <v>2.5993479601727026E-2</v>
      </c>
      <c r="BV430" s="127">
        <f t="shared" ref="BV430" si="7542">N430/N436</f>
        <v>5.7260808073085888E-2</v>
      </c>
      <c r="BW430" s="128">
        <f t="shared" ref="BW430" si="7543">O430/O436</f>
        <v>4.7906262005378411E-2</v>
      </c>
      <c r="BX430" s="123">
        <f t="shared" ref="BX430" si="7544">P430/P436</f>
        <v>2.6166456494325346E-2</v>
      </c>
      <c r="BY430" s="124">
        <f t="shared" ref="BY430" si="7545">Q430/Q436</f>
        <v>8.2053354890865002E-2</v>
      </c>
      <c r="BZ430" s="125">
        <f t="shared" ref="BZ430" si="7546">R430/R436</f>
        <v>3.4715695488721804E-2</v>
      </c>
      <c r="CA430" s="126">
        <f t="shared" ref="CA430" si="7547">S430/S436</f>
        <v>6.6923925027563391E-2</v>
      </c>
      <c r="CB430" s="123">
        <f t="shared" ref="CB430" si="7548">T430/T436</f>
        <v>4.8321464903357071E-2</v>
      </c>
      <c r="CC430" s="124">
        <f t="shared" ref="CC430" si="7549">U430/U436</f>
        <v>5.4313099041533544E-2</v>
      </c>
      <c r="CD430" s="125">
        <f t="shared" ref="CD430" si="7550">V430/V436</f>
        <v>8.5322461082283169E-2</v>
      </c>
      <c r="CE430" s="126">
        <f t="shared" ref="CE430" si="7551">W430/W436</f>
        <v>3.83714646009728E-2</v>
      </c>
      <c r="CF430" s="123">
        <f t="shared" ref="CF430" si="7552">X430/X436</f>
        <v>3.1773424017866203E-2</v>
      </c>
      <c r="CG430" s="124">
        <f t="shared" ref="CG430" si="7553">Y430/Y436</f>
        <v>5.9629761480954079E-2</v>
      </c>
      <c r="CH430" s="125">
        <f t="shared" ref="CH430" si="7554">Z430/Z436</f>
        <v>4.3844802810154876E-2</v>
      </c>
      <c r="CI430" s="123">
        <f t="shared" ref="CI430" si="7555">AA430/AA436</f>
        <v>4.2955060013026083E-2</v>
      </c>
      <c r="CJ430" s="129">
        <f t="shared" ref="CJ430" si="7556">AB430/AB436</f>
        <v>4.1744348339904438E-2</v>
      </c>
      <c r="CK430" s="130">
        <f t="shared" ref="CK430" si="7557">AC430/AC436</f>
        <v>5.166844969057284E-2</v>
      </c>
    </row>
    <row r="431" spans="1:89" x14ac:dyDescent="0.2">
      <c r="A431" s="131" t="s">
        <v>35</v>
      </c>
      <c r="B431" s="184">
        <v>0</v>
      </c>
      <c r="C431" s="168">
        <v>422</v>
      </c>
      <c r="D431" s="169">
        <v>4</v>
      </c>
      <c r="E431" s="170">
        <v>284</v>
      </c>
      <c r="F431" s="167">
        <v>6</v>
      </c>
      <c r="G431" s="171">
        <v>704</v>
      </c>
      <c r="H431" s="169">
        <v>100</v>
      </c>
      <c r="I431" s="170">
        <v>721</v>
      </c>
      <c r="J431" s="167">
        <v>63</v>
      </c>
      <c r="K431" s="168">
        <v>47</v>
      </c>
      <c r="L431" s="169">
        <v>556</v>
      </c>
      <c r="M431" s="167">
        <v>71</v>
      </c>
      <c r="N431" s="172">
        <v>395</v>
      </c>
      <c r="O431" s="185">
        <v>283</v>
      </c>
      <c r="P431" s="167">
        <v>62</v>
      </c>
      <c r="Q431" s="168">
        <v>182</v>
      </c>
      <c r="R431" s="169">
        <v>108</v>
      </c>
      <c r="S431" s="170">
        <v>126</v>
      </c>
      <c r="T431" s="167">
        <v>11</v>
      </c>
      <c r="U431" s="171">
        <v>12</v>
      </c>
      <c r="V431" s="169">
        <v>270</v>
      </c>
      <c r="W431" s="186">
        <v>22</v>
      </c>
      <c r="X431" s="167">
        <v>32</v>
      </c>
      <c r="Y431" s="171">
        <v>5</v>
      </c>
      <c r="Z431" s="169">
        <v>82</v>
      </c>
      <c r="AA431" s="167">
        <v>95</v>
      </c>
      <c r="AB431" s="149">
        <f t="shared" si="7066"/>
        <v>1689</v>
      </c>
      <c r="AC431" s="150">
        <f t="shared" si="7067"/>
        <v>2974</v>
      </c>
      <c r="BI431" s="131" t="s">
        <v>35</v>
      </c>
      <c r="BJ431" s="123">
        <f>B431/B436</f>
        <v>0</v>
      </c>
      <c r="BK431" s="124">
        <f t="shared" ref="BK431" si="7558">C431/C436</f>
        <v>2.4280782508630611E-2</v>
      </c>
      <c r="BL431" s="125">
        <f t="shared" ref="BL431" si="7559">D431/D436</f>
        <v>6.3141278610891866E-4</v>
      </c>
      <c r="BM431" s="126">
        <f t="shared" ref="BM431" si="7560">E431/E436</f>
        <v>4.3779867427162014E-2</v>
      </c>
      <c r="BN431" s="123">
        <f t="shared" ref="BN431" si="7561">F431/F436</f>
        <v>3.5532393698922183E-4</v>
      </c>
      <c r="BO431" s="124">
        <f t="shared" ref="BO431" si="7562">G431/G436</f>
        <v>4.9699964701729618E-2</v>
      </c>
      <c r="BP431" s="125">
        <f t="shared" ref="BP431" si="7563">H431/H436</f>
        <v>3.3693857609757741E-3</v>
      </c>
      <c r="BQ431" s="126">
        <f t="shared" ref="BQ431" si="7564">I431/I436</f>
        <v>2.4406756711011814E-2</v>
      </c>
      <c r="BR431" s="123">
        <f t="shared" ref="BR431" si="7565">J431/J436</f>
        <v>2.3639774859287054E-2</v>
      </c>
      <c r="BS431" s="124">
        <f t="shared" ref="BS431" si="7566">K431/K436</f>
        <v>1.6313779937521693E-2</v>
      </c>
      <c r="BT431" s="125">
        <f t="shared" ref="BT431" si="7567">L431/L436</f>
        <v>5.5131383242439269E-2</v>
      </c>
      <c r="BU431" s="123">
        <f t="shared" ref="BU431" si="7568">M431/M436</f>
        <v>6.2560578024495554E-3</v>
      </c>
      <c r="BV431" s="127">
        <f t="shared" ref="BV431" si="7569">N431/N436</f>
        <v>1.5098811207522649E-2</v>
      </c>
      <c r="BW431" s="128">
        <f t="shared" ref="BW431" si="7570">O431/O436</f>
        <v>1.0872070687668075E-2</v>
      </c>
      <c r="BX431" s="123">
        <f t="shared" ref="BX431" si="7571">P431/P436</f>
        <v>4.8865069356872634E-3</v>
      </c>
      <c r="BY431" s="124">
        <f t="shared" ref="BY431" si="7572">Q431/Q436</f>
        <v>1.4713015359741309E-2</v>
      </c>
      <c r="BZ431" s="125">
        <f t="shared" ref="BZ431" si="7573">R431/R436</f>
        <v>6.3439849624060147E-3</v>
      </c>
      <c r="CA431" s="126">
        <f t="shared" ref="CA431" si="7574">S431/S436</f>
        <v>6.9459757442116871E-3</v>
      </c>
      <c r="CB431" s="123">
        <f t="shared" ref="CB431" si="7575">T431/T436</f>
        <v>5.5951169888097656E-3</v>
      </c>
      <c r="CC431" s="124">
        <f t="shared" ref="CC431" si="7576">U431/U436</f>
        <v>4.7923322683706068E-3</v>
      </c>
      <c r="CD431" s="125">
        <f t="shared" ref="CD431" si="7577">V431/V436</f>
        <v>2.0014825796886581E-2</v>
      </c>
      <c r="CE431" s="126">
        <f t="shared" ref="CE431" si="7578">W431/W436</f>
        <v>1.321083288296403E-3</v>
      </c>
      <c r="CF431" s="123">
        <f t="shared" ref="CF431" si="7579">X431/X436</f>
        <v>3.2484011775454269E-3</v>
      </c>
      <c r="CG431" s="124">
        <f t="shared" ref="CG431" si="7580">Y431/Y436</f>
        <v>8.8999644001423999E-4</v>
      </c>
      <c r="CH431" s="125">
        <f t="shared" ref="CH431" si="7581">Z431/Z436</f>
        <v>2.6185534089094684E-3</v>
      </c>
      <c r="CI431" s="123">
        <f t="shared" ref="CI431" si="7582">AA431/AA436</f>
        <v>2.9463759575721863E-3</v>
      </c>
      <c r="CJ431" s="129">
        <f t="shared" ref="CJ431" si="7583">AB431/AB436</f>
        <v>8.6035636785965347E-3</v>
      </c>
      <c r="CK431" s="130">
        <f t="shared" ref="CK431" si="7584">AC431/AC436</f>
        <v>1.52230997998577E-2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>
        <v>0</v>
      </c>
      <c r="C433" s="57">
        <v>0</v>
      </c>
      <c r="D433" s="133">
        <v>0</v>
      </c>
      <c r="E433" s="134">
        <v>0</v>
      </c>
      <c r="F433" s="132">
        <v>0</v>
      </c>
      <c r="G433" s="135">
        <v>0</v>
      </c>
      <c r="H433" s="133">
        <v>0</v>
      </c>
      <c r="I433" s="134">
        <v>0</v>
      </c>
      <c r="J433" s="132">
        <v>0</v>
      </c>
      <c r="K433" s="135">
        <v>0</v>
      </c>
      <c r="L433" s="133"/>
      <c r="M433" s="132">
        <v>0</v>
      </c>
      <c r="N433" s="136">
        <v>0</v>
      </c>
      <c r="O433" s="137">
        <v>0</v>
      </c>
      <c r="P433" s="132">
        <v>0</v>
      </c>
      <c r="Q433" s="135">
        <v>0</v>
      </c>
      <c r="R433" s="133"/>
      <c r="S433" s="134">
        <v>0</v>
      </c>
      <c r="T433" s="132">
        <v>0</v>
      </c>
      <c r="U433" s="135">
        <v>0</v>
      </c>
      <c r="V433" s="133">
        <v>0</v>
      </c>
      <c r="W433" s="134">
        <v>0</v>
      </c>
      <c r="X433" s="132">
        <v>0</v>
      </c>
      <c r="Y433" s="135">
        <v>0</v>
      </c>
      <c r="Z433" s="138">
        <v>0</v>
      </c>
      <c r="AA433" s="2">
        <v>0</v>
      </c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18169</v>
      </c>
      <c r="C436" s="1">
        <f t="shared" ref="C436" si="7696">SUM(C413:C435)</f>
        <v>17380</v>
      </c>
      <c r="D436" s="14">
        <f t="shared" ref="D436" si="7697">SUM(D413:D435)</f>
        <v>6335</v>
      </c>
      <c r="E436" s="1">
        <f t="shared" ref="E436" si="7698">SUM(E413:E435)</f>
        <v>6487</v>
      </c>
      <c r="F436" s="14">
        <f t="shared" ref="F436" si="7699">SUM(F413:F435)</f>
        <v>16886</v>
      </c>
      <c r="G436" s="1">
        <f t="shared" ref="G436" si="7700">SUM(G413:G435)</f>
        <v>14165</v>
      </c>
      <c r="H436" s="14">
        <f t="shared" ref="H436" si="7701">SUM(H413:H435)</f>
        <v>29679</v>
      </c>
      <c r="I436" s="1">
        <f t="shared" ref="I436" si="7702">SUM(I413:I435)</f>
        <v>29541</v>
      </c>
      <c r="J436" s="14">
        <f t="shared" ref="J436" si="7703">SUM(J413:J435)</f>
        <v>2665</v>
      </c>
      <c r="K436" s="1">
        <f t="shared" ref="K436" si="7704">SUM(K413:K435)</f>
        <v>2881</v>
      </c>
      <c r="L436" s="14">
        <f t="shared" ref="L436" si="7705">SUM(L413:L435)</f>
        <v>10085</v>
      </c>
      <c r="M436" s="1">
        <f t="shared" ref="M436" si="7706">SUM(M413:M435)</f>
        <v>11349</v>
      </c>
      <c r="N436" s="14">
        <f t="shared" ref="N436" si="7707">SUM(N413:N435)</f>
        <v>26161</v>
      </c>
      <c r="O436" s="1">
        <f t="shared" ref="O436" si="7708">SUM(O413:O435)</f>
        <v>26030</v>
      </c>
      <c r="P436" s="14">
        <f t="shared" ref="P436" si="7709">SUM(P413:P435)</f>
        <v>12688</v>
      </c>
      <c r="Q436" s="1">
        <f t="shared" ref="Q436" si="7710">SUM(Q413:Q435)</f>
        <v>12370</v>
      </c>
      <c r="R436" s="14">
        <f t="shared" ref="R436" si="7711">SUM(R413:R435)</f>
        <v>17024</v>
      </c>
      <c r="S436" s="1">
        <f t="shared" ref="S436" si="7712">SUM(S413:S435)</f>
        <v>18140</v>
      </c>
      <c r="T436" s="14">
        <f t="shared" ref="T436" si="7713">SUM(T413:T435)</f>
        <v>1966</v>
      </c>
      <c r="U436" s="1">
        <f t="shared" ref="U436" si="7714">SUM(U413:U435)</f>
        <v>2504</v>
      </c>
      <c r="V436" s="14">
        <f t="shared" ref="V436" si="7715">SUM(V413:V435)</f>
        <v>13490</v>
      </c>
      <c r="W436" s="1">
        <f t="shared" ref="W436" si="7716">SUM(W413:W435)</f>
        <v>16653</v>
      </c>
      <c r="X436" s="14">
        <f t="shared" ref="X436" si="7717">SUM(X413:X435)</f>
        <v>9851</v>
      </c>
      <c r="Y436" s="1">
        <f t="shared" ref="Y436" si="7718">SUM(Y413:Y435)</f>
        <v>5618</v>
      </c>
      <c r="Z436" s="14">
        <f t="shared" ref="Z436" si="7719">SUM(Z413:Z435)</f>
        <v>31315</v>
      </c>
      <c r="AA436" s="1">
        <f t="shared" ref="AA436" si="7720">SUM(AA413:AA435)</f>
        <v>32243</v>
      </c>
      <c r="AB436" s="153">
        <f t="shared" ref="AB436:AC436" si="7721">SUM(AB412:AB435)</f>
        <v>196314</v>
      </c>
      <c r="AC436" s="154">
        <f t="shared" si="7721"/>
        <v>195361</v>
      </c>
      <c r="BI436" s="221" t="s">
        <v>13</v>
      </c>
      <c r="BJ436" s="147">
        <f>SUM(BJ412:BJ435)</f>
        <v>1</v>
      </c>
      <c r="BK436" s="148">
        <f t="shared" ref="BK436:CK436" si="7722">SUM(BK412:BK435)</f>
        <v>0.99999999999999989</v>
      </c>
      <c r="BL436" s="147">
        <f t="shared" si="7722"/>
        <v>1</v>
      </c>
      <c r="BM436" s="148">
        <f t="shared" si="7722"/>
        <v>0.99999999999999989</v>
      </c>
      <c r="BN436" s="147">
        <f t="shared" si="7722"/>
        <v>1</v>
      </c>
      <c r="BO436" s="148">
        <f t="shared" si="7722"/>
        <v>1</v>
      </c>
      <c r="BP436" s="147">
        <f t="shared" si="7722"/>
        <v>0.99999999999999989</v>
      </c>
      <c r="BQ436" s="148">
        <f t="shared" si="7722"/>
        <v>1</v>
      </c>
      <c r="BR436" s="147">
        <f t="shared" si="7722"/>
        <v>1.0000000000000002</v>
      </c>
      <c r="BS436" s="148">
        <f t="shared" si="7722"/>
        <v>0.99999999999999989</v>
      </c>
      <c r="BT436" s="147">
        <f t="shared" si="7722"/>
        <v>1</v>
      </c>
      <c r="BU436" s="148">
        <f t="shared" si="7722"/>
        <v>1</v>
      </c>
      <c r="BV436" s="147">
        <f t="shared" si="7722"/>
        <v>0.99999999999999989</v>
      </c>
      <c r="BW436" s="148">
        <f t="shared" si="7722"/>
        <v>1.0000000000000002</v>
      </c>
      <c r="BX436" s="147">
        <f t="shared" si="7722"/>
        <v>1.0000000000000002</v>
      </c>
      <c r="BY436" s="148">
        <f t="shared" si="7722"/>
        <v>0.99999999999999989</v>
      </c>
      <c r="BZ436" s="147">
        <f t="shared" si="7722"/>
        <v>1</v>
      </c>
      <c r="CA436" s="148">
        <f t="shared" si="7722"/>
        <v>1</v>
      </c>
      <c r="CB436" s="147">
        <f t="shared" si="7722"/>
        <v>0.99999999999999978</v>
      </c>
      <c r="CC436" s="148">
        <f t="shared" si="7722"/>
        <v>0.99999999999999989</v>
      </c>
      <c r="CD436" s="147">
        <f t="shared" si="7722"/>
        <v>1</v>
      </c>
      <c r="CE436" s="148">
        <f t="shared" si="7722"/>
        <v>0.99999999999999989</v>
      </c>
      <c r="CF436" s="147">
        <f t="shared" si="7722"/>
        <v>1</v>
      </c>
      <c r="CG436" s="148">
        <f t="shared" si="7722"/>
        <v>1.0000000000000002</v>
      </c>
      <c r="CH436" s="147">
        <f t="shared" si="7722"/>
        <v>1</v>
      </c>
      <c r="CI436" s="148">
        <f t="shared" si="7722"/>
        <v>0.99999999999999989</v>
      </c>
      <c r="CJ436" s="147">
        <f t="shared" si="7722"/>
        <v>0.99999999999999989</v>
      </c>
      <c r="CK436" s="148">
        <f t="shared" si="7722"/>
        <v>1</v>
      </c>
    </row>
    <row r="437" spans="1:89" ht="13.5" thickTop="1" x14ac:dyDescent="0.2">
      <c r="A437" s="165"/>
    </row>
    <row r="439" spans="1:89" x14ac:dyDescent="0.2">
      <c r="A439" s="278">
        <f>+A408+1</f>
        <v>44788</v>
      </c>
      <c r="B439" s="278"/>
      <c r="C439" s="278"/>
      <c r="D439" s="278"/>
      <c r="BI439" s="277">
        <f>+BI408+1</f>
        <v>44788</v>
      </c>
      <c r="BJ439" s="277"/>
      <c r="BK439" s="277"/>
      <c r="BL439" s="277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75" t="s">
        <v>0</v>
      </c>
      <c r="B441" s="269" t="s">
        <v>1</v>
      </c>
      <c r="C441" s="270"/>
      <c r="D441" s="269" t="s">
        <v>2</v>
      </c>
      <c r="E441" s="270"/>
      <c r="F441" s="269" t="s">
        <v>3</v>
      </c>
      <c r="G441" s="270"/>
      <c r="H441" s="269" t="s">
        <v>4</v>
      </c>
      <c r="I441" s="270"/>
      <c r="J441" s="269" t="s">
        <v>5</v>
      </c>
      <c r="K441" s="270"/>
      <c r="L441" s="269" t="s">
        <v>6</v>
      </c>
      <c r="M441" s="270"/>
      <c r="N441" s="269" t="s">
        <v>7</v>
      </c>
      <c r="O441" s="270"/>
      <c r="P441" s="269" t="s">
        <v>8</v>
      </c>
      <c r="Q441" s="270"/>
      <c r="R441" s="269" t="s">
        <v>9</v>
      </c>
      <c r="S441" s="270"/>
      <c r="T441" s="269" t="s">
        <v>10</v>
      </c>
      <c r="U441" s="270"/>
      <c r="V441" s="269" t="s">
        <v>11</v>
      </c>
      <c r="W441" s="270"/>
      <c r="X441" s="269" t="s">
        <v>12</v>
      </c>
      <c r="Y441" s="270"/>
      <c r="Z441" s="271" t="s">
        <v>40</v>
      </c>
      <c r="AA441" s="272"/>
      <c r="AB441" s="273" t="s">
        <v>41</v>
      </c>
      <c r="AC441" s="274"/>
      <c r="AE441" s="275" t="s">
        <v>0</v>
      </c>
      <c r="AF441" s="269" t="s">
        <v>1</v>
      </c>
      <c r="AG441" s="270"/>
      <c r="AH441" s="269" t="s">
        <v>2</v>
      </c>
      <c r="AI441" s="270"/>
      <c r="AJ441" s="269" t="s">
        <v>3</v>
      </c>
      <c r="AK441" s="270"/>
      <c r="AL441" s="269" t="s">
        <v>4</v>
      </c>
      <c r="AM441" s="270"/>
      <c r="AN441" s="269" t="s">
        <v>5</v>
      </c>
      <c r="AO441" s="270"/>
      <c r="AP441" s="269" t="s">
        <v>6</v>
      </c>
      <c r="AQ441" s="270"/>
      <c r="AR441" s="269" t="s">
        <v>7</v>
      </c>
      <c r="AS441" s="270"/>
      <c r="AT441" s="269" t="s">
        <v>8</v>
      </c>
      <c r="AU441" s="270"/>
      <c r="AV441" s="269" t="s">
        <v>9</v>
      </c>
      <c r="AW441" s="270"/>
      <c r="AX441" s="269" t="s">
        <v>10</v>
      </c>
      <c r="AY441" s="270"/>
      <c r="AZ441" s="269" t="s">
        <v>11</v>
      </c>
      <c r="BA441" s="270"/>
      <c r="BB441" s="269" t="s">
        <v>12</v>
      </c>
      <c r="BC441" s="270"/>
      <c r="BD441" s="271" t="s">
        <v>40</v>
      </c>
      <c r="BE441" s="272"/>
      <c r="BF441" s="273" t="s">
        <v>41</v>
      </c>
      <c r="BG441" s="274"/>
      <c r="BI441" s="275" t="s">
        <v>0</v>
      </c>
      <c r="BJ441" s="269" t="s">
        <v>1</v>
      </c>
      <c r="BK441" s="270"/>
      <c r="BL441" s="269" t="s">
        <v>2</v>
      </c>
      <c r="BM441" s="270"/>
      <c r="BN441" s="269" t="s">
        <v>3</v>
      </c>
      <c r="BO441" s="270"/>
      <c r="BP441" s="269" t="s">
        <v>4</v>
      </c>
      <c r="BQ441" s="270"/>
      <c r="BR441" s="269" t="s">
        <v>5</v>
      </c>
      <c r="BS441" s="270"/>
      <c r="BT441" s="269" t="s">
        <v>6</v>
      </c>
      <c r="BU441" s="270"/>
      <c r="BV441" s="269" t="s">
        <v>7</v>
      </c>
      <c r="BW441" s="270"/>
      <c r="BX441" s="269" t="s">
        <v>8</v>
      </c>
      <c r="BY441" s="270"/>
      <c r="BZ441" s="269" t="s">
        <v>9</v>
      </c>
      <c r="CA441" s="270"/>
      <c r="CB441" s="269" t="s">
        <v>10</v>
      </c>
      <c r="CC441" s="270"/>
      <c r="CD441" s="269" t="s">
        <v>11</v>
      </c>
      <c r="CE441" s="270"/>
      <c r="CF441" s="269" t="s">
        <v>12</v>
      </c>
      <c r="CG441" s="270"/>
      <c r="CH441" s="271" t="s">
        <v>40</v>
      </c>
      <c r="CI441" s="272"/>
      <c r="CJ441" s="269" t="s">
        <v>41</v>
      </c>
      <c r="CK441" s="270"/>
    </row>
    <row r="442" spans="1:89" ht="15" thickTop="1" thickBot="1" x14ac:dyDescent="0.3">
      <c r="A442" s="276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76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76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3046</v>
      </c>
      <c r="AG443" s="164">
        <f t="shared" ref="AG443:AV444" si="7723">SUMIF($A$9:$A$32,$AE443,C$443:C$466)</f>
        <v>865</v>
      </c>
      <c r="AH443" s="121">
        <f t="shared" si="7723"/>
        <v>1242</v>
      </c>
      <c r="AI443" s="159">
        <f t="shared" si="7723"/>
        <v>1104</v>
      </c>
      <c r="AJ443" s="120">
        <f t="shared" si="7723"/>
        <v>3038</v>
      </c>
      <c r="AK443" s="122">
        <f t="shared" si="7723"/>
        <v>1159</v>
      </c>
      <c r="AL443" s="121">
        <f t="shared" si="7723"/>
        <v>3827</v>
      </c>
      <c r="AM443" s="159">
        <f t="shared" si="7723"/>
        <v>2186</v>
      </c>
      <c r="AN443" s="120">
        <f t="shared" si="7723"/>
        <v>230</v>
      </c>
      <c r="AO443" s="122">
        <f t="shared" si="7723"/>
        <v>1003</v>
      </c>
      <c r="AP443" s="121">
        <f t="shared" si="7723"/>
        <v>708</v>
      </c>
      <c r="AQ443" s="120">
        <f t="shared" si="7723"/>
        <v>3334</v>
      </c>
      <c r="AR443" s="158">
        <f t="shared" si="7723"/>
        <v>2400</v>
      </c>
      <c r="AS443" s="160">
        <f t="shared" si="7723"/>
        <v>4112</v>
      </c>
      <c r="AT443" s="120">
        <f t="shared" si="7723"/>
        <v>1903</v>
      </c>
      <c r="AU443" s="122">
        <f t="shared" si="7723"/>
        <v>1945</v>
      </c>
      <c r="AV443" s="121">
        <f t="shared" si="7723"/>
        <v>2384</v>
      </c>
      <c r="AW443" s="159">
        <f t="shared" ref="AW443:BE444" si="7724">SUMIF($A$9:$A$32,$AE443,S$443:S$466)</f>
        <v>1901</v>
      </c>
      <c r="AX443" s="120">
        <f t="shared" si="7724"/>
        <v>208</v>
      </c>
      <c r="AY443" s="122">
        <f t="shared" si="7724"/>
        <v>1500</v>
      </c>
      <c r="AZ443" s="121">
        <f t="shared" si="7724"/>
        <v>776</v>
      </c>
      <c r="BA443" s="159">
        <f t="shared" si="7724"/>
        <v>3021</v>
      </c>
      <c r="BB443" s="120">
        <f t="shared" si="7724"/>
        <v>1923</v>
      </c>
      <c r="BC443" s="122">
        <f t="shared" si="7724"/>
        <v>1794</v>
      </c>
      <c r="BD443" s="21">
        <f t="shared" si="7724"/>
        <v>3834</v>
      </c>
      <c r="BE443" s="163">
        <f t="shared" si="7724"/>
        <v>2482</v>
      </c>
      <c r="BF443" s="149">
        <f>AF443+AH443+AJ443+AL443+AN443+AP443+AR443+AT443+AV443+AX443+AZ443+BB443+BD443</f>
        <v>25519</v>
      </c>
      <c r="BG443" s="150">
        <f>AG443+AI443+AK443+AM443+AO443+AQ443+AS443+AU443+AW443+AY443+BA443+BC443+BE443</f>
        <v>26406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532</v>
      </c>
      <c r="C444" s="168">
        <v>0</v>
      </c>
      <c r="D444" s="169">
        <v>484</v>
      </c>
      <c r="E444" s="170">
        <v>4</v>
      </c>
      <c r="F444" s="167">
        <v>1424</v>
      </c>
      <c r="G444" s="171">
        <v>10</v>
      </c>
      <c r="H444" s="169">
        <v>822</v>
      </c>
      <c r="I444" s="170">
        <v>75</v>
      </c>
      <c r="J444" s="167">
        <v>14</v>
      </c>
      <c r="K444" s="171">
        <v>57</v>
      </c>
      <c r="L444" s="169">
        <v>72</v>
      </c>
      <c r="M444" s="167">
        <v>164</v>
      </c>
      <c r="N444" s="172">
        <v>357</v>
      </c>
      <c r="O444" s="173">
        <v>280</v>
      </c>
      <c r="P444" s="167">
        <v>76</v>
      </c>
      <c r="Q444" s="171">
        <v>94</v>
      </c>
      <c r="R444" s="169">
        <v>23</v>
      </c>
      <c r="S444" s="170">
        <v>115</v>
      </c>
      <c r="T444" s="167">
        <v>1</v>
      </c>
      <c r="U444" s="171">
        <v>39</v>
      </c>
      <c r="V444" s="169">
        <v>8</v>
      </c>
      <c r="W444" s="170">
        <v>163</v>
      </c>
      <c r="X444" s="167">
        <v>4</v>
      </c>
      <c r="Y444" s="171">
        <v>100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3817</v>
      </c>
      <c r="AC444" s="150">
        <f t="shared" ref="AC444:AC463" si="7753">C444+E444+G444+I444+K444+M444+O444+Q444+S444+U444+W444+Y444+AA444</f>
        <v>1101</v>
      </c>
      <c r="AE444" s="226" t="str">
        <f>$AE$10</f>
        <v>08:00 - 08:59</v>
      </c>
      <c r="AF444" s="120">
        <f>SUMIF($A$9:$A$32,$AE444,B$443:B$466)</f>
        <v>3146</v>
      </c>
      <c r="AG444" s="168">
        <f t="shared" si="7723"/>
        <v>1005</v>
      </c>
      <c r="AH444" s="169">
        <f t="shared" si="7723"/>
        <v>957</v>
      </c>
      <c r="AI444" s="170">
        <f t="shared" si="7723"/>
        <v>827</v>
      </c>
      <c r="AJ444" s="167">
        <f t="shared" si="7723"/>
        <v>2716</v>
      </c>
      <c r="AK444" s="171">
        <f t="shared" si="7723"/>
        <v>993</v>
      </c>
      <c r="AL444" s="169">
        <f t="shared" si="7723"/>
        <v>3192</v>
      </c>
      <c r="AM444" s="170">
        <f t="shared" si="7723"/>
        <v>1969</v>
      </c>
      <c r="AN444" s="167">
        <f t="shared" si="7723"/>
        <v>221</v>
      </c>
      <c r="AO444" s="171">
        <f t="shared" si="7723"/>
        <v>911</v>
      </c>
      <c r="AP444" s="169">
        <f t="shared" si="7723"/>
        <v>663</v>
      </c>
      <c r="AQ444" s="167">
        <f t="shared" si="7723"/>
        <v>3042</v>
      </c>
      <c r="AR444" s="172">
        <f t="shared" si="7723"/>
        <v>2124</v>
      </c>
      <c r="AS444" s="173">
        <f t="shared" si="7723"/>
        <v>4112</v>
      </c>
      <c r="AT444" s="167">
        <f t="shared" si="7723"/>
        <v>1427</v>
      </c>
      <c r="AU444" s="171">
        <f t="shared" si="7723"/>
        <v>1759</v>
      </c>
      <c r="AV444" s="169">
        <f t="shared" si="7723"/>
        <v>2121</v>
      </c>
      <c r="AW444" s="170">
        <f t="shared" si="7724"/>
        <v>1584</v>
      </c>
      <c r="AX444" s="167">
        <f t="shared" si="7724"/>
        <v>179</v>
      </c>
      <c r="AY444" s="171">
        <f t="shared" si="7724"/>
        <v>1069</v>
      </c>
      <c r="AZ444" s="169">
        <f t="shared" si="7724"/>
        <v>672</v>
      </c>
      <c r="BA444" s="170">
        <f t="shared" si="7724"/>
        <v>2326</v>
      </c>
      <c r="BB444" s="167">
        <f t="shared" si="7724"/>
        <v>1590</v>
      </c>
      <c r="BC444" s="171">
        <f t="shared" si="7724"/>
        <v>1512</v>
      </c>
      <c r="BD444" s="169">
        <f t="shared" si="7724"/>
        <v>3668</v>
      </c>
      <c r="BE444" s="167">
        <f t="shared" si="7724"/>
        <v>2264</v>
      </c>
      <c r="BF444" s="151">
        <f>SUM(AF444,AH444,AJ444,AL444,AN444,AP444,AR444,AT444,AV444,AX444,AZ444,BB444,BD444)</f>
        <v>22676</v>
      </c>
      <c r="BG444" s="152">
        <f>SUM(AG444,AI444,AK444,AM444,AO444,AQ444,AS444,AU444,AW444,AY444,BA444,BC444,BE444)</f>
        <v>23373</v>
      </c>
      <c r="BI444" s="131" t="s">
        <v>17</v>
      </c>
      <c r="BJ444" s="123">
        <f>B444/B467</f>
        <v>1.8072493800319327E-2</v>
      </c>
      <c r="BK444" s="124">
        <f t="shared" ref="BK444" si="7754">C444/C467</f>
        <v>0</v>
      </c>
      <c r="BL444" s="125">
        <f t="shared" ref="BL444" si="7755">D444/D467</f>
        <v>3.6377301766253291E-2</v>
      </c>
      <c r="BM444" s="126">
        <f t="shared" ref="BM444" si="7756">E444/E467</f>
        <v>3.1585596967782689E-4</v>
      </c>
      <c r="BN444" s="123">
        <f t="shared" ref="BN444" si="7757">F444/F467</f>
        <v>4.4122203631406086E-2</v>
      </c>
      <c r="BO444" s="124">
        <f t="shared" ref="BO444" si="7758">G444/G467</f>
        <v>4.3263822791381846E-4</v>
      </c>
      <c r="BP444" s="125">
        <f t="shared" ref="BP444" si="7759">H444/H467</f>
        <v>1.9481442859174289E-2</v>
      </c>
      <c r="BQ444" s="126">
        <f t="shared" ref="BQ444" si="7760">I444/I467</f>
        <v>1.7611421593951063E-3</v>
      </c>
      <c r="BR444" s="123">
        <f t="shared" ref="BR444" si="7761">J444/J467</f>
        <v>2.313284864507601E-3</v>
      </c>
      <c r="BS444" s="124">
        <f t="shared" ref="BS444" si="7762">K444/K467</f>
        <v>8.183776022972003E-3</v>
      </c>
      <c r="BT444" s="125">
        <f t="shared" ref="BT444" si="7763">L444/L467</f>
        <v>3.2262400860330691E-3</v>
      </c>
      <c r="BU444" s="123">
        <f t="shared" ref="BU444" si="7764">M444/M467</f>
        <v>6.7094873787996567E-3</v>
      </c>
      <c r="BV444" s="127">
        <f t="shared" ref="BV444" si="7765">N444/N467</f>
        <v>8.8348841813502277E-3</v>
      </c>
      <c r="BW444" s="128">
        <f t="shared" ref="BW444" si="7766">O444/O467</f>
        <v>6.5152643335815337E-3</v>
      </c>
      <c r="BX444" s="123">
        <f t="shared" ref="BX444" si="7767">P444/P467</f>
        <v>3.6367116470475643E-3</v>
      </c>
      <c r="BY444" s="124">
        <f t="shared" ref="BY444" si="7768">Q444/Q467</f>
        <v>4.1546961325966848E-3</v>
      </c>
      <c r="BZ444" s="125">
        <f t="shared" ref="BZ444" si="7769">R444/R467</f>
        <v>9.2529267409582818E-4</v>
      </c>
      <c r="CA444" s="126">
        <f t="shared" ref="CA444" si="7770">S444/S467</f>
        <v>4.1156681697802587E-3</v>
      </c>
      <c r="CB444" s="123">
        <f t="shared" ref="CB444" si="7771">T444/T467</f>
        <v>1.3685507048036131E-4</v>
      </c>
      <c r="CC444" s="124">
        <f t="shared" ref="CC444" si="7772">U444/U467</f>
        <v>4.5646067415730336E-3</v>
      </c>
      <c r="CD444" s="125">
        <f t="shared" ref="CD444" si="7773">V444/V467</f>
        <v>3.4208500812451896E-4</v>
      </c>
      <c r="CE444" s="126">
        <f t="shared" ref="CE444" si="7774">W444/W467</f>
        <v>5.5434634743572299E-3</v>
      </c>
      <c r="CF444" s="123">
        <f t="shared" ref="CF444" si="7775">X444/X467</f>
        <v>1.8704699555763385E-4</v>
      </c>
      <c r="CG444" s="124">
        <f t="shared" ref="CG444" si="7776">Y444/Y467</f>
        <v>7.2886297376093291E-3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1.1672283143840936E-2</v>
      </c>
      <c r="CK444" s="130">
        <f t="shared" ref="CK444" si="7780">AC444/AC467</f>
        <v>3.3799963160803096E-3</v>
      </c>
    </row>
    <row r="445" spans="1:89" ht="13.5" thickBot="1" x14ac:dyDescent="0.25">
      <c r="A445" s="139" t="s">
        <v>18</v>
      </c>
      <c r="B445" s="174">
        <v>2177</v>
      </c>
      <c r="C445" s="175">
        <v>164</v>
      </c>
      <c r="D445" s="176">
        <v>1166</v>
      </c>
      <c r="E445" s="177">
        <v>192</v>
      </c>
      <c r="F445" s="174">
        <v>3487</v>
      </c>
      <c r="G445" s="178">
        <v>368</v>
      </c>
      <c r="H445" s="176">
        <v>2573</v>
      </c>
      <c r="I445" s="177">
        <v>763</v>
      </c>
      <c r="J445" s="174">
        <v>84</v>
      </c>
      <c r="K445" s="178">
        <v>386</v>
      </c>
      <c r="L445" s="176">
        <v>383</v>
      </c>
      <c r="M445" s="174">
        <v>1241</v>
      </c>
      <c r="N445" s="179">
        <v>1677</v>
      </c>
      <c r="O445" s="180">
        <v>2334</v>
      </c>
      <c r="P445" s="174">
        <v>680</v>
      </c>
      <c r="Q445" s="178">
        <v>1117</v>
      </c>
      <c r="R445" s="176">
        <v>882</v>
      </c>
      <c r="S445" s="177">
        <v>1452</v>
      </c>
      <c r="T445" s="174">
        <v>73</v>
      </c>
      <c r="U445" s="178">
        <v>660</v>
      </c>
      <c r="V445" s="176">
        <v>494</v>
      </c>
      <c r="W445" s="177">
        <v>1768</v>
      </c>
      <c r="X445" s="174">
        <v>1154</v>
      </c>
      <c r="Y445" s="178">
        <v>790</v>
      </c>
      <c r="Z445" s="176">
        <v>2237</v>
      </c>
      <c r="AA445" s="174">
        <v>1575</v>
      </c>
      <c r="AB445" s="149">
        <f t="shared" si="7752"/>
        <v>17067</v>
      </c>
      <c r="AC445" s="150">
        <f t="shared" si="7753"/>
        <v>12810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7.3954546998675139E-2</v>
      </c>
      <c r="BK445" s="124">
        <f t="shared" ref="BK445" si="7781">C445/C467</f>
        <v>6.2859333077807588E-3</v>
      </c>
      <c r="BL445" s="125">
        <f t="shared" ref="BL445" si="7782">D445/D467</f>
        <v>8.7636226982337473E-2</v>
      </c>
      <c r="BM445" s="126">
        <f t="shared" ref="BM445" si="7783">E445/E467</f>
        <v>1.5161086544535692E-2</v>
      </c>
      <c r="BN445" s="123">
        <f t="shared" ref="BN445" si="7784">F445/F467</f>
        <v>0.10804362644853442</v>
      </c>
      <c r="BO445" s="124">
        <f t="shared" ref="BO445" si="7785">G445/G467</f>
        <v>1.5921086787228519E-2</v>
      </c>
      <c r="BP445" s="125">
        <f t="shared" ref="BP445" si="7786">H445/H467</f>
        <v>6.0980234156515142E-2</v>
      </c>
      <c r="BQ445" s="126">
        <f t="shared" ref="BQ445" si="7787">I445/I467</f>
        <v>1.7916686234912882E-2</v>
      </c>
      <c r="BR445" s="123">
        <f t="shared" ref="BR445" si="7788">J445/J467</f>
        <v>1.3879709187045605E-2</v>
      </c>
      <c r="BS445" s="124">
        <f t="shared" ref="BS445" si="7789">K445/K467</f>
        <v>5.5419956927494615E-2</v>
      </c>
      <c r="BT445" s="125">
        <f t="shared" ref="BT445" si="7790">L445/L467</f>
        <v>1.7161804902092574E-2</v>
      </c>
      <c r="BU445" s="123">
        <f t="shared" ref="BU445" si="7791">M445/M467</f>
        <v>5.0771181933477891E-2</v>
      </c>
      <c r="BV445" s="127">
        <f t="shared" ref="BV445" si="7792">N445/N467</f>
        <v>4.1501682835082161E-2</v>
      </c>
      <c r="BW445" s="128">
        <f t="shared" ref="BW445" si="7793">O445/O467</f>
        <v>5.4309381980640357E-2</v>
      </c>
      <c r="BX445" s="123">
        <f t="shared" ref="BX445" si="7794">P445/P467</f>
        <v>3.253899894726768E-2</v>
      </c>
      <c r="BY445" s="124">
        <f t="shared" ref="BY445" si="7795">Q445/Q467</f>
        <v>4.9370165745856356E-2</v>
      </c>
      <c r="BZ445" s="125">
        <f t="shared" ref="BZ445" si="7796">R445/R467</f>
        <v>3.5482962545761755E-2</v>
      </c>
      <c r="CA445" s="126">
        <f t="shared" ref="CA445" si="7797">S445/S467</f>
        <v>5.1964784195834231E-2</v>
      </c>
      <c r="CB445" s="123">
        <f t="shared" ref="CB445" si="7798">T445/T467</f>
        <v>9.9904201450663754E-3</v>
      </c>
      <c r="CC445" s="124">
        <f t="shared" ref="CC445" si="7799">U445/U467</f>
        <v>7.7247191011235949E-2</v>
      </c>
      <c r="CD445" s="125">
        <f t="shared" ref="CD445" si="7800">V445/V467</f>
        <v>2.1123749251689045E-2</v>
      </c>
      <c r="CE445" s="126">
        <f t="shared" ref="CE445" si="7801">W445/W467</f>
        <v>6.012787375867229E-2</v>
      </c>
      <c r="CF445" s="123">
        <f t="shared" ref="CF445" si="7802">X445/X467</f>
        <v>5.3963058218377366E-2</v>
      </c>
      <c r="CG445" s="124">
        <f t="shared" ref="CG445" si="7803">Y445/Y467</f>
        <v>5.7580174927113703E-2</v>
      </c>
      <c r="CH445" s="125">
        <f t="shared" ref="CH445" si="7804">Z445/Z467</f>
        <v>5.1789600407463998E-2</v>
      </c>
      <c r="CI445" s="123">
        <f t="shared" ref="CI445" si="7805">AA445/AA467</f>
        <v>3.5260930888575459E-2</v>
      </c>
      <c r="CJ445" s="129">
        <f t="shared" ref="CJ445" si="7806">AB445/AB467</f>
        <v>5.2190426097965224E-2</v>
      </c>
      <c r="CK445" s="130">
        <f t="shared" ref="CK445" si="7807">AC445/AC467</f>
        <v>3.9325842696629212E-2</v>
      </c>
    </row>
    <row r="446" spans="1:89" ht="14.25" thickTop="1" thickBot="1" x14ac:dyDescent="0.25">
      <c r="A446" s="131" t="s">
        <v>19</v>
      </c>
      <c r="B446" s="167">
        <v>3139</v>
      </c>
      <c r="C446" s="168">
        <v>893</v>
      </c>
      <c r="D446" s="169">
        <v>1215</v>
      </c>
      <c r="E446" s="170">
        <v>696</v>
      </c>
      <c r="F446" s="167">
        <v>3477</v>
      </c>
      <c r="G446" s="171">
        <v>971</v>
      </c>
      <c r="H446" s="169">
        <v>3512</v>
      </c>
      <c r="I446" s="170">
        <v>1657</v>
      </c>
      <c r="J446" s="167">
        <v>190</v>
      </c>
      <c r="K446" s="171">
        <v>742</v>
      </c>
      <c r="L446" s="169">
        <v>642</v>
      </c>
      <c r="M446" s="167">
        <v>2141</v>
      </c>
      <c r="N446" s="172">
        <v>2631</v>
      </c>
      <c r="O446" s="173">
        <v>3743</v>
      </c>
      <c r="P446" s="167">
        <v>1468</v>
      </c>
      <c r="Q446" s="171">
        <v>1750</v>
      </c>
      <c r="R446" s="169">
        <v>1856</v>
      </c>
      <c r="S446" s="170">
        <v>1904</v>
      </c>
      <c r="T446" s="167">
        <v>200</v>
      </c>
      <c r="U446" s="171">
        <v>1366</v>
      </c>
      <c r="V446" s="169">
        <v>717</v>
      </c>
      <c r="W446" s="170">
        <v>3149</v>
      </c>
      <c r="X446" s="167">
        <v>1821</v>
      </c>
      <c r="Y446" s="171">
        <v>1541</v>
      </c>
      <c r="Z446" s="169">
        <v>3400</v>
      </c>
      <c r="AA446" s="167">
        <v>2438</v>
      </c>
      <c r="AB446" s="149">
        <f t="shared" si="7752"/>
        <v>24268</v>
      </c>
      <c r="AC446" s="150">
        <f t="shared" si="7753"/>
        <v>22991</v>
      </c>
      <c r="AE446" s="221" t="s">
        <v>13</v>
      </c>
      <c r="AF446" s="14">
        <f t="shared" ref="AF446:BG446" si="7808">SUM(AF443:AF445)</f>
        <v>6192</v>
      </c>
      <c r="AG446" s="1">
        <f t="shared" si="7808"/>
        <v>1870</v>
      </c>
      <c r="AH446" s="14">
        <f t="shared" si="7808"/>
        <v>2199</v>
      </c>
      <c r="AI446" s="1">
        <f t="shared" si="7808"/>
        <v>1931</v>
      </c>
      <c r="AJ446" s="14">
        <f t="shared" si="7808"/>
        <v>5754</v>
      </c>
      <c r="AK446" s="1">
        <f t="shared" si="7808"/>
        <v>2152</v>
      </c>
      <c r="AL446" s="14">
        <f t="shared" si="7808"/>
        <v>7019</v>
      </c>
      <c r="AM446" s="1">
        <f t="shared" si="7808"/>
        <v>4155</v>
      </c>
      <c r="AN446" s="14">
        <f t="shared" si="7808"/>
        <v>451</v>
      </c>
      <c r="AO446" s="1">
        <f t="shared" si="7808"/>
        <v>1914</v>
      </c>
      <c r="AP446" s="14">
        <f t="shared" si="7808"/>
        <v>1371</v>
      </c>
      <c r="AQ446" s="1">
        <f t="shared" si="7808"/>
        <v>6376</v>
      </c>
      <c r="AR446" s="14">
        <f t="shared" si="7808"/>
        <v>4524</v>
      </c>
      <c r="AS446" s="1">
        <f t="shared" si="7808"/>
        <v>8224</v>
      </c>
      <c r="AT446" s="14">
        <f t="shared" si="7808"/>
        <v>3330</v>
      </c>
      <c r="AU446" s="1">
        <f t="shared" si="7808"/>
        <v>3704</v>
      </c>
      <c r="AV446" s="14">
        <f t="shared" si="7808"/>
        <v>4505</v>
      </c>
      <c r="AW446" s="1">
        <f t="shared" si="7808"/>
        <v>3485</v>
      </c>
      <c r="AX446" s="14">
        <f t="shared" si="7808"/>
        <v>387</v>
      </c>
      <c r="AY446" s="1">
        <f t="shared" si="7808"/>
        <v>2569</v>
      </c>
      <c r="AZ446" s="14">
        <f t="shared" si="7808"/>
        <v>1448</v>
      </c>
      <c r="BA446" s="1">
        <f t="shared" si="7808"/>
        <v>5347</v>
      </c>
      <c r="BB446" s="14">
        <f t="shared" si="7808"/>
        <v>3513</v>
      </c>
      <c r="BC446" s="1">
        <f t="shared" si="7808"/>
        <v>3306</v>
      </c>
      <c r="BD446" s="14">
        <f t="shared" si="7808"/>
        <v>7502</v>
      </c>
      <c r="BE446" s="1">
        <f t="shared" si="7808"/>
        <v>4746</v>
      </c>
      <c r="BF446" s="153">
        <f t="shared" si="7808"/>
        <v>48195</v>
      </c>
      <c r="BG446" s="154">
        <f t="shared" si="7808"/>
        <v>49779</v>
      </c>
      <c r="BI446" s="131" t="s">
        <v>19</v>
      </c>
      <c r="BJ446" s="123">
        <f>B446/B467</f>
        <v>0.10663450759248565</v>
      </c>
      <c r="BK446" s="124">
        <f t="shared" ref="BK446" si="7809">C446/C467</f>
        <v>3.4227673438098891E-2</v>
      </c>
      <c r="BL446" s="125">
        <f t="shared" ref="BL446" si="7810">D446/D467</f>
        <v>9.1319052987598653E-2</v>
      </c>
      <c r="BM446" s="126">
        <f t="shared" ref="BM446" si="7811">E446/E467</f>
        <v>5.4958938723941884E-2</v>
      </c>
      <c r="BN446" s="123">
        <f t="shared" ref="BN446" si="7812">F446/F467</f>
        <v>0.10773377951292061</v>
      </c>
      <c r="BO446" s="124">
        <f t="shared" ref="BO446" si="7813">G446/G467</f>
        <v>4.2009171930431771E-2</v>
      </c>
      <c r="BP446" s="125">
        <f t="shared" ref="BP446" si="7814">H446/H467</f>
        <v>8.3234583116082853E-2</v>
      </c>
      <c r="BQ446" s="126">
        <f t="shared" ref="BQ446" si="7815">I446/I467</f>
        <v>3.8909500774902551E-2</v>
      </c>
      <c r="BR446" s="123">
        <f t="shared" ref="BR446" si="7816">J446/J467</f>
        <v>3.1394580304031722E-2</v>
      </c>
      <c r="BS446" s="124">
        <f t="shared" ref="BS446" si="7817">K446/K467</f>
        <v>0.10653266331658291</v>
      </c>
      <c r="BT446" s="125">
        <f t="shared" ref="BT446" si="7818">L446/L467</f>
        <v>2.8767307433794864E-2</v>
      </c>
      <c r="BU446" s="123">
        <f t="shared" ref="BU446" si="7819">M446/M467</f>
        <v>8.7591539500061363E-2</v>
      </c>
      <c r="BV446" s="127">
        <f t="shared" ref="BV446" si="7820">N446/N467</f>
        <v>6.5110869134824792E-2</v>
      </c>
      <c r="BW446" s="128">
        <f t="shared" ref="BW446" si="7821">O446/O467</f>
        <v>8.7095122859270291E-2</v>
      </c>
      <c r="BX446" s="123">
        <f t="shared" ref="BX446" si="7822">P446/P467</f>
        <v>7.0245956550866115E-2</v>
      </c>
      <c r="BY446" s="124">
        <f t="shared" ref="BY446" si="7823">Q446/Q467</f>
        <v>7.7348066298342538E-2</v>
      </c>
      <c r="BZ446" s="125">
        <f t="shared" ref="BZ446" si="7824">R446/R467</f>
        <v>7.4667095787906826E-2</v>
      </c>
      <c r="CA446" s="126">
        <f t="shared" ref="CA446" si="7825">S446/S467</f>
        <v>6.8141149524014025E-2</v>
      </c>
      <c r="CB446" s="123">
        <f t="shared" ref="CB446" si="7826">T446/T467</f>
        <v>2.737101409607226E-2</v>
      </c>
      <c r="CC446" s="124">
        <f t="shared" ref="CC446" si="7827">U446/U467</f>
        <v>0.15987827715355804</v>
      </c>
      <c r="CD446" s="125">
        <f t="shared" ref="CD446" si="7828">V446/V467</f>
        <v>3.0659368853160011E-2</v>
      </c>
      <c r="CE446" s="126">
        <f t="shared" ref="CE446" si="7829">W446/W467</f>
        <v>0.10709427288804245</v>
      </c>
      <c r="CF446" s="123">
        <f t="shared" ref="CF446" si="7830">X446/X467</f>
        <v>8.5153144727612817E-2</v>
      </c>
      <c r="CG446" s="124">
        <f t="shared" ref="CG446" si="7831">Y446/Y467</f>
        <v>0.11231778425655976</v>
      </c>
      <c r="CH446" s="125">
        <f t="shared" ref="CH446" si="7832">Z446/Z467</f>
        <v>7.8714636292077603E-2</v>
      </c>
      <c r="CI446" s="123">
        <f t="shared" ref="CI446" si="7833">AA446/AA467</f>
        <v>5.4581682226252044E-2</v>
      </c>
      <c r="CJ446" s="129">
        <f t="shared" ref="CJ446" si="7834">AB446/AB467</f>
        <v>7.4210890053636847E-2</v>
      </c>
      <c r="CK446" s="130">
        <f t="shared" ref="CK446" si="7835">AC446/AC467</f>
        <v>7.0580831337876834E-2</v>
      </c>
    </row>
    <row r="447" spans="1:89" ht="13.5" thickTop="1" x14ac:dyDescent="0.2">
      <c r="A447" s="139" t="s">
        <v>20</v>
      </c>
      <c r="B447" s="174">
        <v>3046</v>
      </c>
      <c r="C447" s="175">
        <v>865</v>
      </c>
      <c r="D447" s="176">
        <v>1242</v>
      </c>
      <c r="E447" s="177">
        <v>1104</v>
      </c>
      <c r="F447" s="174">
        <v>3038</v>
      </c>
      <c r="G447" s="178">
        <v>1159</v>
      </c>
      <c r="H447" s="176">
        <v>3827</v>
      </c>
      <c r="I447" s="177">
        <v>2186</v>
      </c>
      <c r="J447" s="174">
        <v>230</v>
      </c>
      <c r="K447" s="178">
        <v>1003</v>
      </c>
      <c r="L447" s="176">
        <v>708</v>
      </c>
      <c r="M447" s="174">
        <v>3334</v>
      </c>
      <c r="N447" s="179">
        <v>2400</v>
      </c>
      <c r="O447" s="180">
        <v>4112</v>
      </c>
      <c r="P447" s="174">
        <v>1903</v>
      </c>
      <c r="Q447" s="178">
        <v>1945</v>
      </c>
      <c r="R447" s="176">
        <v>2384</v>
      </c>
      <c r="S447" s="177">
        <v>1901</v>
      </c>
      <c r="T447" s="174">
        <v>208</v>
      </c>
      <c r="U447" s="178">
        <v>1500</v>
      </c>
      <c r="V447" s="176">
        <v>776</v>
      </c>
      <c r="W447" s="177">
        <v>3021</v>
      </c>
      <c r="X447" s="174">
        <v>1923</v>
      </c>
      <c r="Y447" s="178">
        <v>1794</v>
      </c>
      <c r="Z447" s="176">
        <v>3834</v>
      </c>
      <c r="AA447" s="174">
        <v>2482</v>
      </c>
      <c r="AB447" s="149">
        <f t="shared" si="7752"/>
        <v>25519</v>
      </c>
      <c r="AC447" s="150">
        <f t="shared" si="7753"/>
        <v>26406</v>
      </c>
      <c r="BI447" s="139" t="s">
        <v>20</v>
      </c>
      <c r="BJ447" s="123">
        <f>B447/B467</f>
        <v>0.10347521826273058</v>
      </c>
      <c r="BK447" s="124">
        <f t="shared" ref="BK447" si="7836">C447/C467</f>
        <v>3.315446531238022E-2</v>
      </c>
      <c r="BL447" s="125">
        <f t="shared" ref="BL447" si="7837">D447/D467</f>
        <v>9.3348365276211945E-2</v>
      </c>
      <c r="BM447" s="126">
        <f t="shared" ref="BM447" si="7838">E447/E467</f>
        <v>8.7176247631080228E-2</v>
      </c>
      <c r="BN447" s="123">
        <f t="shared" ref="BN447" si="7839">F447/F467</f>
        <v>9.41314990394745E-2</v>
      </c>
      <c r="BO447" s="124">
        <f t="shared" ref="BO447" si="7840">G447/G467</f>
        <v>5.0142770615211558E-2</v>
      </c>
      <c r="BP447" s="125">
        <f t="shared" ref="BP447" si="7841">H447/H467</f>
        <v>9.0700099540218987E-2</v>
      </c>
      <c r="BQ447" s="126">
        <f t="shared" ref="BQ447" si="7842">I447/I467</f>
        <v>5.1331423472502698E-2</v>
      </c>
      <c r="BR447" s="123">
        <f t="shared" ref="BR447" si="7843">J447/J467</f>
        <v>3.8003965631196297E-2</v>
      </c>
      <c r="BS447" s="124">
        <f t="shared" ref="BS447" si="7844">K447/K467</f>
        <v>0.14400574300071786</v>
      </c>
      <c r="BT447" s="125">
        <f t="shared" ref="BT447" si="7845">L447/L467</f>
        <v>3.1724694179325177E-2</v>
      </c>
      <c r="BU447" s="123">
        <f t="shared" ref="BU447" si="7846">M447/M467</f>
        <v>0.13639896902998813</v>
      </c>
      <c r="BV447" s="127">
        <f t="shared" ref="BV447" si="7847">N447/N467</f>
        <v>5.9394179370421699E-2</v>
      </c>
      <c r="BW447" s="128">
        <f t="shared" ref="BW447" si="7848">O447/O467</f>
        <v>9.5681310498883093E-2</v>
      </c>
      <c r="BX447" s="123">
        <f t="shared" ref="BX447" si="7849">P447/P467</f>
        <v>9.1061345583309403E-2</v>
      </c>
      <c r="BY447" s="124">
        <f t="shared" ref="BY447" si="7850">Q447/Q467</f>
        <v>8.5966850828729277E-2</v>
      </c>
      <c r="BZ447" s="125">
        <f t="shared" ref="BZ447" si="7851">R447/R467</f>
        <v>9.5908597175845836E-2</v>
      </c>
      <c r="CA447" s="126">
        <f t="shared" ref="CA447" si="7852">S447/S467</f>
        <v>6.8033784267411065E-2</v>
      </c>
      <c r="CB447" s="123">
        <f t="shared" ref="CB447" si="7853">T447/T467</f>
        <v>2.8465854659915149E-2</v>
      </c>
      <c r="CC447" s="124">
        <f t="shared" ref="CC447" si="7854">U447/U467</f>
        <v>0.175561797752809</v>
      </c>
      <c r="CD447" s="125">
        <f t="shared" ref="CD447" si="7855">V447/V467</f>
        <v>3.3182245788078338E-2</v>
      </c>
      <c r="CE447" s="126">
        <f t="shared" ref="CE447" si="7856">W447/W467</f>
        <v>0.10274112365664535</v>
      </c>
      <c r="CF447" s="123">
        <f t="shared" ref="CF447" si="7857">X447/X467</f>
        <v>8.9922843114332476E-2</v>
      </c>
      <c r="CG447" s="124">
        <f t="shared" ref="CG447" si="7858">Y447/Y467</f>
        <v>0.13075801749271138</v>
      </c>
      <c r="CH447" s="125">
        <f t="shared" ref="CH447" si="7859">Z447/Z467</f>
        <v>8.8762328101125151E-2</v>
      </c>
      <c r="CI447" s="123">
        <f t="shared" ref="CI447" si="7860">AA447/AA467</f>
        <v>5.5566749501869392E-2</v>
      </c>
      <c r="CJ447" s="129">
        <f t="shared" ref="CJ447" si="7861">AB447/AB467</f>
        <v>7.8036414343116811E-2</v>
      </c>
      <c r="CK447" s="130">
        <f t="shared" ref="CK447" si="7862">AC447/AC467</f>
        <v>8.1064652790569167E-2</v>
      </c>
    </row>
    <row r="448" spans="1:89" ht="13.5" thickBot="1" x14ac:dyDescent="0.25">
      <c r="A448" s="131" t="s">
        <v>21</v>
      </c>
      <c r="B448" s="167">
        <v>3146</v>
      </c>
      <c r="C448" s="168">
        <v>1005</v>
      </c>
      <c r="D448" s="169">
        <v>957</v>
      </c>
      <c r="E448" s="170">
        <v>827</v>
      </c>
      <c r="F448" s="167">
        <v>2716</v>
      </c>
      <c r="G448" s="171">
        <v>993</v>
      </c>
      <c r="H448" s="169">
        <v>3192</v>
      </c>
      <c r="I448" s="170">
        <v>1969</v>
      </c>
      <c r="J448" s="167">
        <v>221</v>
      </c>
      <c r="K448" s="171">
        <v>911</v>
      </c>
      <c r="L448" s="169">
        <v>663</v>
      </c>
      <c r="M448" s="167">
        <v>3042</v>
      </c>
      <c r="N448" s="172">
        <v>2124</v>
      </c>
      <c r="O448" s="173">
        <v>4112</v>
      </c>
      <c r="P448" s="167">
        <v>1427</v>
      </c>
      <c r="Q448" s="171">
        <v>1759</v>
      </c>
      <c r="R448" s="169">
        <v>2121</v>
      </c>
      <c r="S448" s="170">
        <v>1584</v>
      </c>
      <c r="T448" s="167">
        <v>179</v>
      </c>
      <c r="U448" s="171">
        <v>1069</v>
      </c>
      <c r="V448" s="169">
        <v>672</v>
      </c>
      <c r="W448" s="170">
        <v>2326</v>
      </c>
      <c r="X448" s="167">
        <v>1590</v>
      </c>
      <c r="Y448" s="171">
        <v>1512</v>
      </c>
      <c r="Z448" s="169">
        <v>3668</v>
      </c>
      <c r="AA448" s="167">
        <v>2264</v>
      </c>
      <c r="AB448" s="149">
        <f t="shared" si="7752"/>
        <v>22676</v>
      </c>
      <c r="AC448" s="150">
        <f t="shared" si="7753"/>
        <v>23373</v>
      </c>
      <c r="AE448" t="s">
        <v>85</v>
      </c>
      <c r="BI448" s="131" t="s">
        <v>21</v>
      </c>
      <c r="BJ448" s="123">
        <f>B448/B467</f>
        <v>0.10687230356354248</v>
      </c>
      <c r="BK448" s="124">
        <f t="shared" ref="BK448" si="7863">C448/C467</f>
        <v>3.8520505940973553E-2</v>
      </c>
      <c r="BL448" s="125">
        <f t="shared" ref="BL448" si="7864">D448/D467</f>
        <v>7.1927846674182644E-2</v>
      </c>
      <c r="BM448" s="126">
        <f t="shared" ref="BM448" si="7865">E448/E467</f>
        <v>6.5303221730890718E-2</v>
      </c>
      <c r="BN448" s="123">
        <f t="shared" ref="BN448" si="7866">F448/F467</f>
        <v>8.4154427712709923E-2</v>
      </c>
      <c r="BO448" s="124">
        <f t="shared" ref="BO448" si="7867">G448/G467</f>
        <v>4.2960976031842173E-2</v>
      </c>
      <c r="BP448" s="125">
        <f t="shared" ref="BP448" si="7868">H448/H467</f>
        <v>7.5650566431246152E-2</v>
      </c>
      <c r="BQ448" s="126">
        <f t="shared" ref="BQ448" si="7869">I448/I467</f>
        <v>4.6235852157986194E-2</v>
      </c>
      <c r="BR448" s="123">
        <f t="shared" ref="BR448" si="7870">J448/J467</f>
        <v>3.6516853932584269E-2</v>
      </c>
      <c r="BS448" s="124">
        <f t="shared" ref="BS448" si="7871">K448/K467</f>
        <v>0.13079684134960518</v>
      </c>
      <c r="BT448" s="125">
        <f t="shared" ref="BT448" si="7872">L448/L467</f>
        <v>2.9708294125554511E-2</v>
      </c>
      <c r="BU448" s="123">
        <f t="shared" ref="BU448" si="7873">M448/M467</f>
        <v>0.12445280857505216</v>
      </c>
      <c r="BV448" s="127">
        <f t="shared" ref="BV448" si="7874">N448/N467</f>
        <v>5.2563848742823202E-2</v>
      </c>
      <c r="BW448" s="128">
        <f t="shared" ref="BW448" si="7875">O448/O467</f>
        <v>9.5681310498883093E-2</v>
      </c>
      <c r="BX448" s="123">
        <f t="shared" ref="BX448" si="7876">P448/P467</f>
        <v>6.828404632022203E-2</v>
      </c>
      <c r="BY448" s="124">
        <f t="shared" ref="BY448" si="7877">Q448/Q467</f>
        <v>7.7745856353591158E-2</v>
      </c>
      <c r="BZ448" s="125">
        <f t="shared" ref="BZ448" si="7878">R448/R467</f>
        <v>8.5328076598141372E-2</v>
      </c>
      <c r="CA448" s="126">
        <f t="shared" ref="CA448" si="7879">S448/S467</f>
        <v>5.6688855486364612E-2</v>
      </c>
      <c r="CB448" s="123">
        <f t="shared" ref="CB448" si="7880">T448/T467</f>
        <v>2.4497057615984672E-2</v>
      </c>
      <c r="CC448" s="124">
        <f t="shared" ref="CC448" si="7881">U448/U467</f>
        <v>0.12511704119850187</v>
      </c>
      <c r="CD448" s="125">
        <f t="shared" ref="CD448" si="7882">V448/V467</f>
        <v>2.8735140682459592E-2</v>
      </c>
      <c r="CE448" s="126">
        <f t="shared" ref="CE448" si="7883">W448/W467</f>
        <v>7.910488368929397E-2</v>
      </c>
      <c r="CF448" s="123">
        <f t="shared" ref="CF448" si="7884">X448/X467</f>
        <v>7.4351180734159458E-2</v>
      </c>
      <c r="CG448" s="124">
        <f t="shared" ref="CG448" si="7885">Y448/Y467</f>
        <v>0.11020408163265306</v>
      </c>
      <c r="CH448" s="125">
        <f t="shared" ref="CH448" si="7886">Z448/Z467</f>
        <v>8.4919201740982539E-2</v>
      </c>
      <c r="CI448" s="123">
        <f t="shared" ref="CI448" si="7887">AA448/AA467</f>
        <v>5.0686188909037991E-2</v>
      </c>
      <c r="CJ448" s="129">
        <f t="shared" ref="CJ448" si="7888">AB448/AB467</f>
        <v>6.9342596953035657E-2</v>
      </c>
      <c r="CK448" s="130">
        <f t="shared" ref="CK448" si="7889">AC448/AC467</f>
        <v>7.1753545772702154E-2</v>
      </c>
    </row>
    <row r="449" spans="1:89" ht="14.25" thickTop="1" thickBot="1" x14ac:dyDescent="0.25">
      <c r="A449" s="139" t="s">
        <v>22</v>
      </c>
      <c r="B449" s="174">
        <v>2075</v>
      </c>
      <c r="C449" s="175">
        <v>997</v>
      </c>
      <c r="D449" s="176">
        <v>812</v>
      </c>
      <c r="E449" s="177">
        <v>703</v>
      </c>
      <c r="F449" s="174">
        <v>2552</v>
      </c>
      <c r="G449" s="178">
        <v>817</v>
      </c>
      <c r="H449" s="176">
        <v>2787</v>
      </c>
      <c r="I449" s="177">
        <v>2060</v>
      </c>
      <c r="J449" s="174">
        <v>257</v>
      </c>
      <c r="K449" s="178">
        <v>735</v>
      </c>
      <c r="L449" s="176">
        <v>783</v>
      </c>
      <c r="M449" s="174">
        <v>2240</v>
      </c>
      <c r="N449" s="179">
        <v>1951</v>
      </c>
      <c r="O449" s="180">
        <v>3466</v>
      </c>
      <c r="P449" s="174">
        <v>1059</v>
      </c>
      <c r="Q449" s="178">
        <v>1377</v>
      </c>
      <c r="R449" s="176">
        <v>1677</v>
      </c>
      <c r="S449" s="177">
        <v>1463</v>
      </c>
      <c r="T449" s="174">
        <v>171</v>
      </c>
      <c r="U449" s="178">
        <v>671</v>
      </c>
      <c r="V449" s="176">
        <v>617</v>
      </c>
      <c r="W449" s="177">
        <v>2185</v>
      </c>
      <c r="X449" s="174">
        <v>1107</v>
      </c>
      <c r="Y449" s="178">
        <v>978</v>
      </c>
      <c r="Z449" s="176">
        <v>2721</v>
      </c>
      <c r="AA449" s="174">
        <v>2350</v>
      </c>
      <c r="AB449" s="149">
        <f t="shared" si="7752"/>
        <v>18569</v>
      </c>
      <c r="AC449" s="150">
        <f t="shared" si="7753"/>
        <v>20042</v>
      </c>
      <c r="AE449" s="275" t="s">
        <v>0</v>
      </c>
      <c r="AF449" s="269" t="s">
        <v>1</v>
      </c>
      <c r="AG449" s="270"/>
      <c r="AH449" s="269" t="s">
        <v>2</v>
      </c>
      <c r="AI449" s="270"/>
      <c r="AJ449" s="269" t="s">
        <v>3</v>
      </c>
      <c r="AK449" s="270"/>
      <c r="AL449" s="269" t="s">
        <v>4</v>
      </c>
      <c r="AM449" s="270"/>
      <c r="AN449" s="269" t="s">
        <v>5</v>
      </c>
      <c r="AO449" s="270"/>
      <c r="AP449" s="269" t="s">
        <v>6</v>
      </c>
      <c r="AQ449" s="270"/>
      <c r="AR449" s="269" t="s">
        <v>7</v>
      </c>
      <c r="AS449" s="270"/>
      <c r="AT449" s="269" t="s">
        <v>8</v>
      </c>
      <c r="AU449" s="270"/>
      <c r="AV449" s="269" t="s">
        <v>9</v>
      </c>
      <c r="AW449" s="270"/>
      <c r="AX449" s="269" t="s">
        <v>10</v>
      </c>
      <c r="AY449" s="270"/>
      <c r="AZ449" s="269" t="s">
        <v>11</v>
      </c>
      <c r="BA449" s="270"/>
      <c r="BB449" s="269" t="s">
        <v>12</v>
      </c>
      <c r="BC449" s="270"/>
      <c r="BD449" s="271" t="s">
        <v>40</v>
      </c>
      <c r="BE449" s="272"/>
      <c r="BF449" s="273" t="s">
        <v>41</v>
      </c>
      <c r="BG449" s="274"/>
      <c r="BI449" s="139" t="s">
        <v>22</v>
      </c>
      <c r="BJ449" s="123">
        <f>B449/B467</f>
        <v>7.0489519991846994E-2</v>
      </c>
      <c r="BK449" s="124">
        <f t="shared" ref="BK449" si="7890">C449/C467</f>
        <v>3.8213875047911079E-2</v>
      </c>
      <c r="BL449" s="125">
        <f t="shared" ref="BL449" si="7891">D449/D467</f>
        <v>6.1029688087185271E-2</v>
      </c>
      <c r="BM449" s="126">
        <f t="shared" ref="BM449" si="7892">E449/E467</f>
        <v>5.551168667087808E-2</v>
      </c>
      <c r="BN449" s="123">
        <f t="shared" ref="BN449" si="7893">F449/F467</f>
        <v>7.9072937968643495E-2</v>
      </c>
      <c r="BO449" s="124">
        <f t="shared" ref="BO449" si="7894">G449/G467</f>
        <v>3.5346543220558968E-2</v>
      </c>
      <c r="BP449" s="125">
        <f t="shared" ref="BP449" si="7895">H449/H467</f>
        <v>6.6052045314499694E-2</v>
      </c>
      <c r="BQ449" s="126">
        <f t="shared" ref="BQ449" si="7896">I449/I467</f>
        <v>4.837270464471892E-2</v>
      </c>
      <c r="BR449" s="123">
        <f t="shared" ref="BR449" si="7897">J449/J467</f>
        <v>4.2465300727032383E-2</v>
      </c>
      <c r="BS449" s="124">
        <f t="shared" ref="BS449" si="7898">K449/K467</f>
        <v>0.10552763819095477</v>
      </c>
      <c r="BT449" s="125">
        <f t="shared" ref="BT449" si="7899">L449/L467</f>
        <v>3.5085360935609627E-2</v>
      </c>
      <c r="BU449" s="123">
        <f t="shared" ref="BU449" si="7900">M449/M467</f>
        <v>9.1641778832385556E-2</v>
      </c>
      <c r="BV449" s="127">
        <f t="shared" ref="BV449" si="7901">N449/N467</f>
        <v>4.8282518313205305E-2</v>
      </c>
      <c r="BW449" s="128">
        <f t="shared" ref="BW449" si="7902">O449/O467</f>
        <v>8.0649664929262843E-2</v>
      </c>
      <c r="BX449" s="123">
        <f t="shared" ref="BX449" si="7903">P449/P467</f>
        <v>5.0674705713465405E-2</v>
      </c>
      <c r="BY449" s="124">
        <f t="shared" ref="BY449" si="7904">Q449/Q467</f>
        <v>6.0861878453038677E-2</v>
      </c>
      <c r="BZ449" s="125">
        <f t="shared" ref="BZ449" si="7905">R449/R467</f>
        <v>6.7465904976465388E-2</v>
      </c>
      <c r="CA449" s="126">
        <f t="shared" ref="CA449" si="7906">S449/S467</f>
        <v>5.2358456803378424E-2</v>
      </c>
      <c r="CB449" s="123">
        <f t="shared" ref="CB449" si="7907">T449/T467</f>
        <v>2.3402217052141783E-2</v>
      </c>
      <c r="CC449" s="124">
        <f t="shared" ref="CC449" si="7908">U449/U467</f>
        <v>7.8534644194756559E-2</v>
      </c>
      <c r="CD449" s="125">
        <f t="shared" ref="CD449" si="7909">V449/V467</f>
        <v>2.6383306251603525E-2</v>
      </c>
      <c r="CE449" s="126">
        <f t="shared" ref="CE449" si="7910">W449/W467</f>
        <v>7.4309617739083123E-2</v>
      </c>
      <c r="CF449" s="123">
        <f t="shared" ref="CF449" si="7911">X449/X467</f>
        <v>5.1765256020575169E-2</v>
      </c>
      <c r="CG449" s="124">
        <f t="shared" ref="CG449" si="7912">Y449/Y467</f>
        <v>7.1282798833819244E-2</v>
      </c>
      <c r="CH449" s="125">
        <f t="shared" ref="CH449" si="7913">Z449/Z467</f>
        <v>6.2994860397277405E-2</v>
      </c>
      <c r="CI449" s="123">
        <f t="shared" ref="CI449" si="7914">AA449/AA467</f>
        <v>5.2611547675017349E-2</v>
      </c>
      <c r="CJ449" s="129">
        <f t="shared" ref="CJ449" si="7915">AB449/AB467</f>
        <v>5.6783501623783691E-2</v>
      </c>
      <c r="CK449" s="130">
        <f t="shared" ref="CK449" si="7916">AC449/AC467</f>
        <v>6.1527598698348375E-2</v>
      </c>
    </row>
    <row r="450" spans="1:89" ht="15" thickTop="1" thickBot="1" x14ac:dyDescent="0.3">
      <c r="A450" s="131" t="s">
        <v>23</v>
      </c>
      <c r="B450" s="167">
        <v>1446</v>
      </c>
      <c r="C450" s="168">
        <v>1046</v>
      </c>
      <c r="D450" s="169">
        <v>619</v>
      </c>
      <c r="E450" s="170">
        <v>533</v>
      </c>
      <c r="F450" s="167">
        <v>1834</v>
      </c>
      <c r="G450" s="171">
        <v>750</v>
      </c>
      <c r="H450" s="169">
        <v>2297</v>
      </c>
      <c r="I450" s="170">
        <v>1858</v>
      </c>
      <c r="J450" s="167">
        <v>235</v>
      </c>
      <c r="K450" s="171">
        <v>509</v>
      </c>
      <c r="L450" s="169">
        <v>709</v>
      </c>
      <c r="M450" s="167">
        <v>1365</v>
      </c>
      <c r="N450" s="172">
        <v>1630</v>
      </c>
      <c r="O450" s="173">
        <v>2284</v>
      </c>
      <c r="P450" s="167">
        <v>983</v>
      </c>
      <c r="Q450" s="171">
        <v>942</v>
      </c>
      <c r="R450" s="169">
        <v>1417</v>
      </c>
      <c r="S450" s="170">
        <v>1203</v>
      </c>
      <c r="T450" s="167">
        <v>203</v>
      </c>
      <c r="U450" s="171">
        <v>359</v>
      </c>
      <c r="V450" s="169">
        <v>649</v>
      </c>
      <c r="W450" s="170">
        <v>1580</v>
      </c>
      <c r="X450" s="167">
        <v>923</v>
      </c>
      <c r="Y450" s="171">
        <v>674</v>
      </c>
      <c r="Z450" s="169">
        <v>2221</v>
      </c>
      <c r="AA450" s="167">
        <v>2489</v>
      </c>
      <c r="AB450" s="149">
        <f t="shared" si="7752"/>
        <v>15166</v>
      </c>
      <c r="AC450" s="150">
        <f t="shared" si="7753"/>
        <v>15592</v>
      </c>
      <c r="AE450" s="276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4.912185344974012E-2</v>
      </c>
      <c r="BK450" s="124">
        <f t="shared" ref="BK450" si="7917">C450/C467</f>
        <v>4.0091989267918744E-2</v>
      </c>
      <c r="BL450" s="125">
        <f t="shared" ref="BL450" si="7918">D450/D467</f>
        <v>4.6523863209319803E-2</v>
      </c>
      <c r="BM450" s="126">
        <f t="shared" ref="BM450" si="7919">E450/E467</f>
        <v>4.2087807959570435E-2</v>
      </c>
      <c r="BN450" s="123">
        <f t="shared" ref="BN450" si="7920">F450/F467</f>
        <v>5.6825927991572163E-2</v>
      </c>
      <c r="BO450" s="124">
        <f t="shared" ref="BO450" si="7921">G450/G467</f>
        <v>3.2447867093536385E-2</v>
      </c>
      <c r="BP450" s="125">
        <f t="shared" ref="BP450" si="7922">H450/H467</f>
        <v>5.4439019765843484E-2</v>
      </c>
      <c r="BQ450" s="126">
        <f t="shared" ref="BQ450" si="7923">I450/I467</f>
        <v>4.3629361762081438E-2</v>
      </c>
      <c r="BR450" s="123">
        <f t="shared" ref="BR450" si="7924">J450/J467</f>
        <v>3.8830138797091872E-2</v>
      </c>
      <c r="BS450" s="124">
        <f t="shared" ref="BS450" si="7925">K450/K467</f>
        <v>7.3079684134960521E-2</v>
      </c>
      <c r="BT450" s="125">
        <f t="shared" ref="BT450" si="7926">L450/L467</f>
        <v>3.1769503069408969E-2</v>
      </c>
      <c r="BU450" s="123">
        <f t="shared" ref="BU450" si="7927">M450/M467</f>
        <v>5.5844208975984945E-2</v>
      </c>
      <c r="BV450" s="127">
        <f t="shared" ref="BV450" si="7928">N450/N467</f>
        <v>4.0338546822411406E-2</v>
      </c>
      <c r="BW450" s="128">
        <f t="shared" ref="BW450" si="7929">O450/O467</f>
        <v>5.3145941921072228E-2</v>
      </c>
      <c r="BX450" s="123">
        <f t="shared" ref="BX450" si="7930">P450/P467</f>
        <v>4.7037994066417836E-2</v>
      </c>
      <c r="BY450" s="124">
        <f t="shared" ref="BY450" si="7931">Q450/Q467</f>
        <v>4.1635359116022098E-2</v>
      </c>
      <c r="BZ450" s="125">
        <f t="shared" ref="BZ450" si="7932">R450/R467</f>
        <v>5.7006074747556021E-2</v>
      </c>
      <c r="CA450" s="126">
        <f t="shared" ref="CA450" si="7933">S450/S467</f>
        <v>4.3053467897788272E-2</v>
      </c>
      <c r="CB450" s="123">
        <f t="shared" ref="CB450" si="7934">T450/T467</f>
        <v>2.7781579307513342E-2</v>
      </c>
      <c r="CC450" s="124">
        <f t="shared" ref="CC450" si="7935">U450/U467</f>
        <v>4.2017790262172283E-2</v>
      </c>
      <c r="CD450" s="125">
        <f t="shared" ref="CD450" si="7936">V450/V467</f>
        <v>2.7751646284101598E-2</v>
      </c>
      <c r="CE450" s="126">
        <f t="shared" ref="CE450" si="7937">W450/W467</f>
        <v>5.3734185825057817E-2</v>
      </c>
      <c r="CF450" s="123">
        <f t="shared" ref="CF450" si="7938">X450/X467</f>
        <v>4.3161094224924014E-2</v>
      </c>
      <c r="CG450" s="124">
        <f t="shared" ref="CG450" si="7939">Y450/Y467</f>
        <v>4.9125364431486879E-2</v>
      </c>
      <c r="CH450" s="125">
        <f t="shared" ref="CH450" si="7940">Z450/Z467</f>
        <v>5.1419178589618926E-2</v>
      </c>
      <c r="CI450" s="123">
        <f t="shared" ref="CI450" si="7941">AA450/AA467</f>
        <v>5.572346475026306E-2</v>
      </c>
      <c r="CJ450" s="129">
        <f t="shared" ref="CJ450" si="7942">AB450/AB467</f>
        <v>4.6377219323943321E-2</v>
      </c>
      <c r="CK450" s="130">
        <f t="shared" ref="CK450" si="7943">AC450/AC467</f>
        <v>4.7866396512556024E-2</v>
      </c>
    </row>
    <row r="451" spans="1:89" ht="13.5" thickTop="1" x14ac:dyDescent="0.2">
      <c r="A451" s="139" t="s">
        <v>24</v>
      </c>
      <c r="B451" s="181">
        <v>1431</v>
      </c>
      <c r="C451" s="175">
        <v>1073</v>
      </c>
      <c r="D451" s="176">
        <v>537</v>
      </c>
      <c r="E451" s="177">
        <v>496</v>
      </c>
      <c r="F451" s="174">
        <v>1811</v>
      </c>
      <c r="G451" s="178">
        <v>719</v>
      </c>
      <c r="H451" s="176">
        <v>2362</v>
      </c>
      <c r="I451" s="177">
        <v>1939</v>
      </c>
      <c r="J451" s="174">
        <v>315</v>
      </c>
      <c r="K451" s="178">
        <v>370</v>
      </c>
      <c r="L451" s="176">
        <v>770</v>
      </c>
      <c r="M451" s="174">
        <v>1441</v>
      </c>
      <c r="N451" s="179">
        <v>1727</v>
      </c>
      <c r="O451" s="182">
        <v>2184</v>
      </c>
      <c r="P451" s="174">
        <v>1111</v>
      </c>
      <c r="Q451" s="178">
        <v>902</v>
      </c>
      <c r="R451" s="176">
        <v>1431</v>
      </c>
      <c r="S451" s="177">
        <v>1157</v>
      </c>
      <c r="T451" s="174">
        <v>195</v>
      </c>
      <c r="U451" s="178">
        <v>339</v>
      </c>
      <c r="V451" s="176">
        <v>794</v>
      </c>
      <c r="W451" s="183">
        <v>1636</v>
      </c>
      <c r="X451" s="174">
        <v>892</v>
      </c>
      <c r="Y451" s="178">
        <v>581</v>
      </c>
      <c r="Z451" s="176">
        <v>2321</v>
      </c>
      <c r="AA451" s="174">
        <v>2325</v>
      </c>
      <c r="AB451" s="149">
        <f t="shared" si="7752"/>
        <v>15697</v>
      </c>
      <c r="AC451" s="150">
        <f t="shared" si="7753"/>
        <v>15162</v>
      </c>
      <c r="AE451" s="224" t="str">
        <f>$AE$17</f>
        <v>17:00 - 17:59</v>
      </c>
      <c r="AF451" s="120">
        <f t="shared" ref="AF451:AU452" si="7944">SUMIF($A$9:$A$32,$AE451,B$443:B$466)</f>
        <v>1462</v>
      </c>
      <c r="AG451" s="164">
        <f t="shared" si="7944"/>
        <v>3483</v>
      </c>
      <c r="AH451" s="121">
        <f t="shared" si="7944"/>
        <v>1151</v>
      </c>
      <c r="AI451" s="159">
        <f t="shared" si="7944"/>
        <v>1130</v>
      </c>
      <c r="AJ451" s="120">
        <f t="shared" si="7944"/>
        <v>1649</v>
      </c>
      <c r="AK451" s="122">
        <f t="shared" si="7944"/>
        <v>2548</v>
      </c>
      <c r="AL451" s="121">
        <f t="shared" si="7944"/>
        <v>2640</v>
      </c>
      <c r="AM451" s="159">
        <f t="shared" si="7944"/>
        <v>4526</v>
      </c>
      <c r="AN451" s="120">
        <f t="shared" si="7944"/>
        <v>1059</v>
      </c>
      <c r="AO451" s="122">
        <f t="shared" si="7944"/>
        <v>272</v>
      </c>
      <c r="AP451" s="121">
        <f t="shared" si="7944"/>
        <v>3053</v>
      </c>
      <c r="AQ451" s="120">
        <f t="shared" si="7944"/>
        <v>988</v>
      </c>
      <c r="AR451" s="158">
        <f t="shared" si="7944"/>
        <v>4029</v>
      </c>
      <c r="AS451" s="160">
        <f t="shared" si="7944"/>
        <v>2751</v>
      </c>
      <c r="AT451" s="120">
        <f t="shared" si="7944"/>
        <v>1969</v>
      </c>
      <c r="AU451" s="122">
        <f t="shared" si="7944"/>
        <v>1807</v>
      </c>
      <c r="AV451" s="121">
        <f t="shared" ref="AP451:BE452" si="7945">SUMIF($A$9:$A$32,$AE451,R$443:R$466)</f>
        <v>1727</v>
      </c>
      <c r="AW451" s="159">
        <f t="shared" si="7945"/>
        <v>2613</v>
      </c>
      <c r="AX451" s="120">
        <f t="shared" si="7945"/>
        <v>1500</v>
      </c>
      <c r="AY451" s="122">
        <f t="shared" si="7945"/>
        <v>268</v>
      </c>
      <c r="AZ451" s="121">
        <f t="shared" si="7945"/>
        <v>2876</v>
      </c>
      <c r="BA451" s="159">
        <f t="shared" si="7945"/>
        <v>1601</v>
      </c>
      <c r="BB451" s="120">
        <f t="shared" si="7945"/>
        <v>2358</v>
      </c>
      <c r="BC451" s="122">
        <f t="shared" si="7945"/>
        <v>754</v>
      </c>
      <c r="BD451" s="21">
        <f t="shared" si="7945"/>
        <v>3134</v>
      </c>
      <c r="BE451" s="163">
        <f t="shared" si="7945"/>
        <v>4392</v>
      </c>
      <c r="BF451" s="149">
        <f>AF451+AH451+AJ451+AL451+AN451+AP451+AR451+AT451+AV451+AX451+AZ451+BB451+BD451</f>
        <v>28607</v>
      </c>
      <c r="BG451" s="150">
        <f>AG451+AI451+AK451+AM451+AO451+AQ451+AS451+AU451+AW451+AY451+BA451+BC451+BE451</f>
        <v>27133</v>
      </c>
      <c r="BI451" s="139" t="s">
        <v>24</v>
      </c>
      <c r="BJ451" s="123">
        <f>B451/B467</f>
        <v>4.8612290654618334E-2</v>
      </c>
      <c r="BK451" s="124">
        <f t="shared" ref="BK451" si="7946">C451/C467</f>
        <v>4.1126868532004597E-2</v>
      </c>
      <c r="BL451" s="125">
        <f t="shared" ref="BL451" si="7947">D451/D467</f>
        <v>4.036076662908681E-2</v>
      </c>
      <c r="BM451" s="126">
        <f t="shared" ref="BM451" si="7948">E451/E467</f>
        <v>3.9166140240050537E-2</v>
      </c>
      <c r="BN451" s="123">
        <f t="shared" ref="BN451" si="7949">F451/F467</f>
        <v>5.6113280039660408E-2</v>
      </c>
      <c r="BO451" s="124">
        <f t="shared" ref="BO451" si="7950">G451/G467</f>
        <v>3.1106688587003547E-2</v>
      </c>
      <c r="BP451" s="125">
        <f t="shared" ref="BP451" si="7951">H451/H467</f>
        <v>5.5979523154950944E-2</v>
      </c>
      <c r="BQ451" s="126">
        <f t="shared" ref="BQ451" si="7952">I451/I467</f>
        <v>4.5531395294228151E-2</v>
      </c>
      <c r="BR451" s="123">
        <f t="shared" ref="BR451" si="7953">J451/J467</f>
        <v>5.2048909451421016E-2</v>
      </c>
      <c r="BS451" s="124">
        <f t="shared" ref="BS451" si="7954">K451/K467</f>
        <v>5.3122756640344583E-2</v>
      </c>
      <c r="BT451" s="125">
        <f t="shared" ref="BT451" si="7955">L451/L467</f>
        <v>3.4502845364520321E-2</v>
      </c>
      <c r="BU451" s="123">
        <f t="shared" ref="BU451" si="7956">M451/M467</f>
        <v>5.8953483614940884E-2</v>
      </c>
      <c r="BV451" s="127">
        <f t="shared" ref="BV451" si="7957">N451/N467</f>
        <v>4.2739061571965949E-2</v>
      </c>
      <c r="BW451" s="128">
        <f t="shared" ref="BW451" si="7958">O451/O467</f>
        <v>5.0819061801935968E-2</v>
      </c>
      <c r="BX451" s="123">
        <f t="shared" ref="BX451" si="7959">P451/P467</f>
        <v>5.3162982103550582E-2</v>
      </c>
      <c r="BY451" s="124">
        <f t="shared" ref="BY451" si="7960">Q451/Q467</f>
        <v>3.986740331491713E-2</v>
      </c>
      <c r="BZ451" s="125">
        <f t="shared" ref="BZ451" si="7961">R451/R467</f>
        <v>5.7569296375266525E-2</v>
      </c>
      <c r="CA451" s="126">
        <f t="shared" ref="CA451" si="7962">S451/S467</f>
        <v>4.140720062987617E-2</v>
      </c>
      <c r="CB451" s="123">
        <f t="shared" ref="CB451" si="7963">T451/T467</f>
        <v>2.6686738743670453E-2</v>
      </c>
      <c r="CC451" s="124">
        <f t="shared" ref="CC451" si="7964">U451/U467</f>
        <v>3.9676966292134831E-2</v>
      </c>
      <c r="CD451" s="125">
        <f t="shared" ref="CD451" si="7965">V451/V467</f>
        <v>3.3951937056358503E-2</v>
      </c>
      <c r="CE451" s="126">
        <f t="shared" ref="CE451" si="7966">W451/W467</f>
        <v>5.5638688613794042E-2</v>
      </c>
      <c r="CF451" s="123">
        <f t="shared" ref="CF451" si="7967">X451/X467</f>
        <v>4.1711480009352347E-2</v>
      </c>
      <c r="CG451" s="124">
        <f t="shared" ref="CG451" si="7968">Y451/Y467</f>
        <v>4.2346938775510205E-2</v>
      </c>
      <c r="CH451" s="125">
        <f t="shared" ref="CH451" si="7969">Z451/Z467</f>
        <v>5.3734314951150622E-2</v>
      </c>
      <c r="CI451" s="123">
        <f t="shared" ref="CI451" si="7970">AA451/AA467</f>
        <v>5.2051850359325677E-2</v>
      </c>
      <c r="CJ451" s="129">
        <f t="shared" ref="CJ451" si="7971">AB451/AB467</f>
        <v>4.8001003015161428E-2</v>
      </c>
      <c r="CK451" s="130">
        <f t="shared" ref="CK451" si="7972">AC451/AC467</f>
        <v>4.6546325290108673E-2</v>
      </c>
    </row>
    <row r="452" spans="1:89" x14ac:dyDescent="0.2">
      <c r="A452" s="131" t="s">
        <v>25</v>
      </c>
      <c r="B452" s="184">
        <v>1302</v>
      </c>
      <c r="C452" s="168">
        <v>1434</v>
      </c>
      <c r="D452" s="169">
        <v>615</v>
      </c>
      <c r="E452" s="170">
        <v>629</v>
      </c>
      <c r="F452" s="167">
        <v>1583</v>
      </c>
      <c r="G452" s="171">
        <v>959</v>
      </c>
      <c r="H452" s="169">
        <v>2263</v>
      </c>
      <c r="I452" s="170">
        <v>1860</v>
      </c>
      <c r="J452" s="167">
        <v>272</v>
      </c>
      <c r="K452" s="168">
        <v>329</v>
      </c>
      <c r="L452" s="169">
        <v>883</v>
      </c>
      <c r="M452" s="167">
        <v>1208</v>
      </c>
      <c r="N452" s="172">
        <v>1849</v>
      </c>
      <c r="O452" s="185">
        <v>1978</v>
      </c>
      <c r="P452" s="167">
        <v>1026</v>
      </c>
      <c r="Q452" s="168">
        <v>880</v>
      </c>
      <c r="R452" s="169">
        <v>1259</v>
      </c>
      <c r="S452" s="170">
        <v>1170</v>
      </c>
      <c r="T452" s="176">
        <v>221</v>
      </c>
      <c r="U452" s="167">
        <v>309</v>
      </c>
      <c r="V452" s="169">
        <v>761</v>
      </c>
      <c r="W452" s="186">
        <v>1401</v>
      </c>
      <c r="X452" s="167">
        <v>883</v>
      </c>
      <c r="Y452" s="171">
        <v>517</v>
      </c>
      <c r="Z452" s="169">
        <v>2110</v>
      </c>
      <c r="AA452" s="167">
        <v>2356</v>
      </c>
      <c r="AB452" s="149">
        <f t="shared" si="7752"/>
        <v>15027</v>
      </c>
      <c r="AC452" s="150">
        <f t="shared" si="7753"/>
        <v>15030</v>
      </c>
      <c r="AE452" s="226" t="str">
        <f>$AE$18</f>
        <v>18:00 - 18:59</v>
      </c>
      <c r="AF452" s="120">
        <f t="shared" si="7944"/>
        <v>1578</v>
      </c>
      <c r="AG452" s="168">
        <f t="shared" si="7944"/>
        <v>3797</v>
      </c>
      <c r="AH452" s="169">
        <f t="shared" si="7944"/>
        <v>936</v>
      </c>
      <c r="AI452" s="170">
        <f t="shared" si="7944"/>
        <v>1425</v>
      </c>
      <c r="AJ452" s="167">
        <f t="shared" si="7944"/>
        <v>1409</v>
      </c>
      <c r="AK452" s="171">
        <f t="shared" si="7944"/>
        <v>2786</v>
      </c>
      <c r="AL452" s="169">
        <f t="shared" si="7944"/>
        <v>2647</v>
      </c>
      <c r="AM452" s="170">
        <f t="shared" si="7944"/>
        <v>4973</v>
      </c>
      <c r="AN452" s="167">
        <f t="shared" si="7944"/>
        <v>706</v>
      </c>
      <c r="AO452" s="171">
        <f t="shared" si="7944"/>
        <v>332</v>
      </c>
      <c r="AP452" s="169">
        <f t="shared" si="7945"/>
        <v>3014</v>
      </c>
      <c r="AQ452" s="167">
        <f t="shared" si="7945"/>
        <v>1070</v>
      </c>
      <c r="AR452" s="172">
        <f t="shared" si="7945"/>
        <v>4256</v>
      </c>
      <c r="AS452" s="173">
        <f t="shared" si="7945"/>
        <v>2720</v>
      </c>
      <c r="AT452" s="167">
        <f t="shared" si="7945"/>
        <v>1934</v>
      </c>
      <c r="AU452" s="171">
        <f t="shared" si="7945"/>
        <v>2106</v>
      </c>
      <c r="AV452" s="169">
        <f t="shared" si="7945"/>
        <v>1752</v>
      </c>
      <c r="AW452" s="170">
        <f t="shared" si="7945"/>
        <v>2884</v>
      </c>
      <c r="AX452" s="167">
        <f t="shared" si="7945"/>
        <v>1388</v>
      </c>
      <c r="AY452" s="171">
        <f t="shared" si="7945"/>
        <v>275</v>
      </c>
      <c r="AZ452" s="169">
        <f t="shared" si="7945"/>
        <v>3724</v>
      </c>
      <c r="BA452" s="170">
        <f t="shared" si="7945"/>
        <v>1699</v>
      </c>
      <c r="BB452" s="167">
        <f t="shared" si="7945"/>
        <v>2088</v>
      </c>
      <c r="BC452" s="171">
        <f t="shared" si="7945"/>
        <v>797</v>
      </c>
      <c r="BD452" s="169">
        <f t="shared" si="7945"/>
        <v>2990</v>
      </c>
      <c r="BE452" s="167">
        <f t="shared" si="7945"/>
        <v>4558</v>
      </c>
      <c r="BF452" s="151">
        <f>SUM(AF452,AH452,AJ452,AL452,AN452,AP452,AR452,AT452,AV452,AX452,AZ452,BB452,BD452)</f>
        <v>28422</v>
      </c>
      <c r="BG452" s="152">
        <f>SUM(AG452,AI452,AK452,AM452,AO452,AQ452,AS452,AU452,AW452,AY452,BA452,BC452,BE452)</f>
        <v>29422</v>
      </c>
      <c r="BI452" s="131" t="s">
        <v>25</v>
      </c>
      <c r="BJ452" s="123">
        <f>B452/B467</f>
        <v>4.4230050616570982E-2</v>
      </c>
      <c r="BK452" s="124">
        <f t="shared" ref="BK452" si="7973">C452/C467</f>
        <v>5.4963587581448828E-2</v>
      </c>
      <c r="BL452" s="125">
        <f t="shared" ref="BL452" si="7974">D452/D467</f>
        <v>4.6223224351747465E-2</v>
      </c>
      <c r="BM452" s="126">
        <f t="shared" ref="BM452" si="7975">E452/E467</f>
        <v>4.9668351231838284E-2</v>
      </c>
      <c r="BN452" s="123">
        <f t="shared" ref="BN452" si="7976">F452/F467</f>
        <v>4.9048769907665615E-2</v>
      </c>
      <c r="BO452" s="124">
        <f t="shared" ref="BO452" si="7977">G452/G467</f>
        <v>4.1490006056935189E-2</v>
      </c>
      <c r="BP452" s="125">
        <f t="shared" ref="BP452" si="7978">H452/H467</f>
        <v>5.3633217993079588E-2</v>
      </c>
      <c r="BQ452" s="126">
        <f t="shared" ref="BQ452" si="7979">I452/I467</f>
        <v>4.3676325552998635E-2</v>
      </c>
      <c r="BR452" s="123">
        <f t="shared" ref="BR452" si="7980">J452/J467</f>
        <v>4.49438202247191E-2</v>
      </c>
      <c r="BS452" s="124">
        <f t="shared" ref="BS452" si="7981">K452/K467</f>
        <v>4.7236180904522612E-2</v>
      </c>
      <c r="BT452" s="125">
        <f t="shared" ref="BT452" si="7982">L452/L467</f>
        <v>3.9566249943988885E-2</v>
      </c>
      <c r="BU452" s="123">
        <f t="shared" ref="BU452" si="7983">M452/M467</f>
        <v>4.9421102156036491E-2</v>
      </c>
      <c r="BV452" s="127">
        <f t="shared" ref="BV452" si="7984">N452/N467</f>
        <v>4.5758265689962385E-2</v>
      </c>
      <c r="BW452" s="128">
        <f t="shared" ref="BW452" si="7985">O452/O467</f>
        <v>4.6025688756515262E-2</v>
      </c>
      <c r="BX452" s="123">
        <f t="shared" ref="BX452" si="7986">P452/P467</f>
        <v>4.909560723514212E-2</v>
      </c>
      <c r="BY452" s="124">
        <f t="shared" ref="BY452" si="7987">Q452/Q467</f>
        <v>3.8895027624309395E-2</v>
      </c>
      <c r="BZ452" s="125">
        <f t="shared" ref="BZ452" si="7988">R452/R467</f>
        <v>5.0649716377680329E-2</v>
      </c>
      <c r="CA452" s="126">
        <f t="shared" ref="CA452" si="7989">S452/S467</f>
        <v>4.1872450075155679E-2</v>
      </c>
      <c r="CB452" s="123">
        <f t="shared" ref="CB452" si="7990">T452/T467</f>
        <v>3.0244970576159845E-2</v>
      </c>
      <c r="CC452" s="124">
        <f t="shared" ref="CC452" si="7991">U452/U467</f>
        <v>3.616573033707865E-2</v>
      </c>
      <c r="CD452" s="125">
        <f t="shared" ref="CD452" si="7992">V452/V467</f>
        <v>3.2540836397844865E-2</v>
      </c>
      <c r="CE452" s="126">
        <f t="shared" ref="CE452" si="7993">W452/W467</f>
        <v>4.7646578696775951E-2</v>
      </c>
      <c r="CF452" s="123">
        <f t="shared" ref="CF452" si="7994">X452/X467</f>
        <v>4.1290624269347674E-2</v>
      </c>
      <c r="CG452" s="124">
        <f t="shared" ref="CG452" si="7995">Y452/Y467</f>
        <v>3.7682215743440231E-2</v>
      </c>
      <c r="CH452" s="125">
        <f t="shared" ref="CH452" si="7996">Z452/Z467</f>
        <v>4.8849377228318745E-2</v>
      </c>
      <c r="CI452" s="123">
        <f t="shared" ref="CI452" si="7997">AA452/AA467</f>
        <v>5.2745875030783353E-2</v>
      </c>
      <c r="CJ452" s="129">
        <f t="shared" ref="CJ452" si="7998">AB452/AB467</f>
        <v>4.5952161069556657E-2</v>
      </c>
      <c r="CK452" s="130">
        <f t="shared" ref="CK452" si="7999">AC452/AC467</f>
        <v>4.6141094124148095E-2</v>
      </c>
    </row>
    <row r="453" spans="1:89" ht="13.5" thickBot="1" x14ac:dyDescent="0.25">
      <c r="A453" s="139" t="s">
        <v>26</v>
      </c>
      <c r="B453" s="181">
        <v>1251</v>
      </c>
      <c r="C453" s="175">
        <v>1149</v>
      </c>
      <c r="D453" s="176">
        <v>485</v>
      </c>
      <c r="E453" s="177">
        <v>518</v>
      </c>
      <c r="F453" s="174">
        <v>1233</v>
      </c>
      <c r="G453" s="178">
        <v>872</v>
      </c>
      <c r="H453" s="176">
        <v>2043</v>
      </c>
      <c r="I453" s="177">
        <v>1792</v>
      </c>
      <c r="J453" s="174">
        <v>244</v>
      </c>
      <c r="K453" s="175">
        <v>262</v>
      </c>
      <c r="L453" s="176">
        <v>759</v>
      </c>
      <c r="M453" s="174">
        <v>1075</v>
      </c>
      <c r="N453" s="179">
        <v>1598</v>
      </c>
      <c r="O453" s="182">
        <v>1645</v>
      </c>
      <c r="P453" s="174">
        <v>899</v>
      </c>
      <c r="Q453" s="175">
        <v>939</v>
      </c>
      <c r="R453" s="176">
        <v>1080</v>
      </c>
      <c r="S453" s="177">
        <v>1186</v>
      </c>
      <c r="T453" s="174">
        <v>168</v>
      </c>
      <c r="U453" s="178">
        <v>258</v>
      </c>
      <c r="V453" s="176">
        <v>754</v>
      </c>
      <c r="W453" s="183">
        <v>1262</v>
      </c>
      <c r="X453" s="174">
        <v>616</v>
      </c>
      <c r="Y453" s="178">
        <v>466</v>
      </c>
      <c r="Z453" s="176">
        <v>2008</v>
      </c>
      <c r="AA453" s="174">
        <v>2170</v>
      </c>
      <c r="AB453" s="149">
        <f t="shared" si="7752"/>
        <v>13138</v>
      </c>
      <c r="AC453" s="150">
        <f t="shared" si="7753"/>
        <v>13594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4.2497537113156909E-2</v>
      </c>
      <c r="BK453" s="124">
        <f t="shared" ref="BK453" si="8000">C453/C467</f>
        <v>4.4039862016098122E-2</v>
      </c>
      <c r="BL453" s="125">
        <f t="shared" ref="BL453" si="8001">D453/D467</f>
        <v>3.6452461480646375E-2</v>
      </c>
      <c r="BM453" s="126">
        <f t="shared" ref="BM453" si="8002">E453/E467</f>
        <v>4.0903348073278584E-2</v>
      </c>
      <c r="BN453" s="123">
        <f t="shared" ref="BN453" si="8003">F453/F467</f>
        <v>3.8204127161182377E-2</v>
      </c>
      <c r="BO453" s="124">
        <f t="shared" ref="BO453" si="8004">G453/G467</f>
        <v>3.7726053474084968E-2</v>
      </c>
      <c r="BP453" s="125">
        <f t="shared" ref="BP453" si="8005">H453/H467</f>
        <v>4.841920652225435E-2</v>
      </c>
      <c r="BQ453" s="126">
        <f t="shared" ref="BQ453" si="8006">I453/I467</f>
        <v>4.207955666181374E-2</v>
      </c>
      <c r="BR453" s="123">
        <f t="shared" ref="BR453" si="8007">J453/J467</f>
        <v>4.03172504957039E-2</v>
      </c>
      <c r="BS453" s="124">
        <f t="shared" ref="BS453" si="8008">K453/K467</f>
        <v>3.7616654702081836E-2</v>
      </c>
      <c r="BT453" s="125">
        <f t="shared" ref="BT453" si="8009">L453/L467</f>
        <v>3.4009947573598605E-2</v>
      </c>
      <c r="BU453" s="123">
        <f t="shared" ref="BU453" si="8010">M453/M467</f>
        <v>4.3979871537863598E-2</v>
      </c>
      <c r="BV453" s="127">
        <f t="shared" ref="BV453" si="8011">N453/N467</f>
        <v>3.9546624430805782E-2</v>
      </c>
      <c r="BW453" s="128">
        <f t="shared" ref="BW453" si="8012">O453/O467</f>
        <v>3.8277177959791513E-2</v>
      </c>
      <c r="BX453" s="123">
        <f t="shared" ref="BX453" si="8013">P453/P467</f>
        <v>4.3018470667049481E-2</v>
      </c>
      <c r="BY453" s="124">
        <f t="shared" ref="BY453" si="8014">Q453/Q467</f>
        <v>4.1502762430939227E-2</v>
      </c>
      <c r="BZ453" s="125">
        <f t="shared" ref="BZ453" si="8015">R453/R467</f>
        <v>4.3448525566238884E-2</v>
      </c>
      <c r="CA453" s="126">
        <f t="shared" ref="CA453" si="8016">S453/S467</f>
        <v>4.2445064777038154E-2</v>
      </c>
      <c r="CB453" s="123">
        <f t="shared" ref="CB453" si="8017">T453/T467</f>
        <v>2.2991651840700698E-2</v>
      </c>
      <c r="CC453" s="124">
        <f t="shared" ref="CC453" si="8018">U453/U467</f>
        <v>3.0196629213483147E-2</v>
      </c>
      <c r="CD453" s="125">
        <f t="shared" ref="CD453" si="8019">V453/V467</f>
        <v>3.2241512015735913E-2</v>
      </c>
      <c r="CE453" s="126">
        <f t="shared" ref="CE453" si="8020">W453/W467</f>
        <v>4.2919330703305669E-2</v>
      </c>
      <c r="CF453" s="123">
        <f t="shared" ref="CF453" si="8021">X453/X467</f>
        <v>2.8805237315875615E-2</v>
      </c>
      <c r="CG453" s="124">
        <f t="shared" ref="CG453" si="8022">Y453/Y467</f>
        <v>3.3965014577259478E-2</v>
      </c>
      <c r="CH453" s="125">
        <f t="shared" ref="CH453" si="8023">Z453/Z467</f>
        <v>4.6487938139556421E-2</v>
      </c>
      <c r="CI453" s="123">
        <f t="shared" ref="CI453" si="8024">AA453/AA467</f>
        <v>4.8581727002037299E-2</v>
      </c>
      <c r="CJ453" s="129">
        <f t="shared" ref="CJ453" si="8025">AB453/AB467</f>
        <v>4.0175649972172447E-2</v>
      </c>
      <c r="CK453" s="130">
        <f t="shared" ref="CK453" si="8026">AC453/AC467</f>
        <v>4.1732670227789037E-2</v>
      </c>
    </row>
    <row r="454" spans="1:89" ht="14.25" thickTop="1" thickBot="1" x14ac:dyDescent="0.25">
      <c r="A454" s="131" t="s">
        <v>27</v>
      </c>
      <c r="B454" s="184">
        <v>1009</v>
      </c>
      <c r="C454" s="168">
        <v>1297</v>
      </c>
      <c r="D454" s="169">
        <v>437</v>
      </c>
      <c r="E454" s="170">
        <v>502</v>
      </c>
      <c r="F454" s="167">
        <v>1072</v>
      </c>
      <c r="G454" s="171">
        <v>1005</v>
      </c>
      <c r="H454" s="169">
        <v>1766</v>
      </c>
      <c r="I454" s="170">
        <v>1868</v>
      </c>
      <c r="J454" s="167">
        <v>281</v>
      </c>
      <c r="K454" s="168">
        <v>194</v>
      </c>
      <c r="L454" s="169">
        <v>970</v>
      </c>
      <c r="M454" s="167">
        <v>854</v>
      </c>
      <c r="N454" s="172">
        <v>1785</v>
      </c>
      <c r="O454" s="185">
        <v>1426</v>
      </c>
      <c r="P454" s="167">
        <v>949</v>
      </c>
      <c r="Q454" s="168">
        <v>750</v>
      </c>
      <c r="R454" s="169">
        <v>1071</v>
      </c>
      <c r="S454" s="170">
        <v>1166</v>
      </c>
      <c r="T454" s="167">
        <v>267</v>
      </c>
      <c r="U454" s="171">
        <v>226</v>
      </c>
      <c r="V454" s="169">
        <v>904</v>
      </c>
      <c r="W454" s="186">
        <v>1274</v>
      </c>
      <c r="X454" s="167">
        <v>787</v>
      </c>
      <c r="Y454" s="171">
        <v>456</v>
      </c>
      <c r="Z454" s="169">
        <v>2046</v>
      </c>
      <c r="AA454" s="167">
        <v>2316</v>
      </c>
      <c r="AB454" s="149">
        <f t="shared" si="7752"/>
        <v>13344</v>
      </c>
      <c r="AC454" s="150">
        <f t="shared" si="7753"/>
        <v>13334</v>
      </c>
      <c r="AE454" s="221" t="s">
        <v>13</v>
      </c>
      <c r="AF454" s="14">
        <f t="shared" ref="AF454:BG454" si="8027">SUM(AF451:AF453)</f>
        <v>3040</v>
      </c>
      <c r="AG454" s="1">
        <f t="shared" si="8027"/>
        <v>7280</v>
      </c>
      <c r="AH454" s="14">
        <f t="shared" si="8027"/>
        <v>2087</v>
      </c>
      <c r="AI454" s="1">
        <f t="shared" si="8027"/>
        <v>2555</v>
      </c>
      <c r="AJ454" s="14">
        <f t="shared" si="8027"/>
        <v>3058</v>
      </c>
      <c r="AK454" s="1">
        <f t="shared" si="8027"/>
        <v>5334</v>
      </c>
      <c r="AL454" s="14">
        <f t="shared" si="8027"/>
        <v>5287</v>
      </c>
      <c r="AM454" s="1">
        <f t="shared" si="8027"/>
        <v>9499</v>
      </c>
      <c r="AN454" s="14">
        <f t="shared" si="8027"/>
        <v>1765</v>
      </c>
      <c r="AO454" s="1">
        <f t="shared" si="8027"/>
        <v>604</v>
      </c>
      <c r="AP454" s="14">
        <f t="shared" si="8027"/>
        <v>6067</v>
      </c>
      <c r="AQ454" s="1">
        <f t="shared" si="8027"/>
        <v>2058</v>
      </c>
      <c r="AR454" s="14">
        <f t="shared" si="8027"/>
        <v>8285</v>
      </c>
      <c r="AS454" s="1">
        <f t="shared" si="8027"/>
        <v>5471</v>
      </c>
      <c r="AT454" s="14">
        <f t="shared" si="8027"/>
        <v>3903</v>
      </c>
      <c r="AU454" s="1">
        <f t="shared" si="8027"/>
        <v>3913</v>
      </c>
      <c r="AV454" s="14">
        <f t="shared" si="8027"/>
        <v>3479</v>
      </c>
      <c r="AW454" s="1">
        <f t="shared" si="8027"/>
        <v>5497</v>
      </c>
      <c r="AX454" s="14">
        <f t="shared" si="8027"/>
        <v>2888</v>
      </c>
      <c r="AY454" s="1">
        <f t="shared" si="8027"/>
        <v>543</v>
      </c>
      <c r="AZ454" s="14">
        <f t="shared" si="8027"/>
        <v>6600</v>
      </c>
      <c r="BA454" s="1">
        <f t="shared" si="8027"/>
        <v>3300</v>
      </c>
      <c r="BB454" s="14">
        <f t="shared" si="8027"/>
        <v>4446</v>
      </c>
      <c r="BC454" s="1">
        <f t="shared" si="8027"/>
        <v>1551</v>
      </c>
      <c r="BD454" s="14">
        <f t="shared" si="8027"/>
        <v>6124</v>
      </c>
      <c r="BE454" s="1">
        <f t="shared" si="8027"/>
        <v>8950</v>
      </c>
      <c r="BF454" s="153">
        <f t="shared" si="8027"/>
        <v>57029</v>
      </c>
      <c r="BG454" s="154">
        <f t="shared" si="8027"/>
        <v>56555</v>
      </c>
      <c r="BI454" s="131" t="s">
        <v>27</v>
      </c>
      <c r="BJ454" s="123">
        <f>B454/B467</f>
        <v>3.4276590685192107E-2</v>
      </c>
      <c r="BK454" s="124">
        <f t="shared" ref="BK454" si="8028">C454/C467</f>
        <v>4.9712533537753928E-2</v>
      </c>
      <c r="BL454" s="125">
        <f t="shared" ref="BL454" si="8029">D454/D467</f>
        <v>3.2844795189778279E-2</v>
      </c>
      <c r="BM454" s="126">
        <f t="shared" ref="BM454" si="8030">E454/E467</f>
        <v>3.9639924194567279E-2</v>
      </c>
      <c r="BN454" s="123">
        <f t="shared" ref="BN454" si="8031">F454/F467</f>
        <v>3.3215591497800089E-2</v>
      </c>
      <c r="BO454" s="124">
        <f t="shared" ref="BO454" si="8032">G454/G467</f>
        <v>4.3480141905338755E-2</v>
      </c>
      <c r="BP454" s="125">
        <f t="shared" ref="BP454" si="8033">H454/H467</f>
        <v>4.1854292079442572E-2</v>
      </c>
      <c r="BQ454" s="126">
        <f t="shared" ref="BQ454" si="8034">I454/I467</f>
        <v>4.386418071666745E-2</v>
      </c>
      <c r="BR454" s="123">
        <f t="shared" ref="BR454" si="8035">J454/J467</f>
        <v>4.6430931923331129E-2</v>
      </c>
      <c r="BS454" s="124">
        <f t="shared" ref="BS454" si="8036">K454/K467</f>
        <v>2.7853553481694184E-2</v>
      </c>
      <c r="BT454" s="125">
        <f t="shared" ref="BT454" si="8037">L454/L467</f>
        <v>4.3464623381278843E-2</v>
      </c>
      <c r="BU454" s="123">
        <f t="shared" ref="BU454" si="8038">M454/M467</f>
        <v>3.4938428179846992E-2</v>
      </c>
      <c r="BV454" s="127">
        <f t="shared" ref="BV454" si="8039">N454/N467</f>
        <v>4.4174420906751138E-2</v>
      </c>
      <c r="BW454" s="128">
        <f t="shared" ref="BW454" si="8040">O454/O467</f>
        <v>3.31813104988831E-2</v>
      </c>
      <c r="BX454" s="123">
        <f t="shared" ref="BX454" si="8041">P454/P467</f>
        <v>4.5411044119054458E-2</v>
      </c>
      <c r="BY454" s="124">
        <f t="shared" ref="BY454" si="8042">Q454/Q467</f>
        <v>3.3149171270718231E-2</v>
      </c>
      <c r="BZ454" s="125">
        <f t="shared" ref="BZ454" si="8043">R454/R467</f>
        <v>4.3086454519853559E-2</v>
      </c>
      <c r="CA454" s="126">
        <f t="shared" ref="CA454" si="8044">S454/S467</f>
        <v>4.1729296399685062E-2</v>
      </c>
      <c r="CB454" s="123">
        <f t="shared" ref="CB454" si="8045">T454/T467</f>
        <v>3.6540303818256466E-2</v>
      </c>
      <c r="CC454" s="124">
        <f t="shared" ref="CC454" si="8046">U454/U467</f>
        <v>2.645131086142322E-2</v>
      </c>
      <c r="CD454" s="125">
        <f t="shared" ref="CD454" si="8047">V454/V467</f>
        <v>3.8655605918070643E-2</v>
      </c>
      <c r="CE454" s="126">
        <f t="shared" ref="CE454" si="8048">W454/W467</f>
        <v>4.3327438443749151E-2</v>
      </c>
      <c r="CF454" s="123">
        <f t="shared" ref="CF454" si="8049">X454/X467</f>
        <v>3.6801496375964464E-2</v>
      </c>
      <c r="CG454" s="124">
        <f t="shared" ref="CG454" si="8050">Y454/Y467</f>
        <v>3.3236151603498541E-2</v>
      </c>
      <c r="CH454" s="125">
        <f t="shared" ref="CH454" si="8051">Z454/Z467</f>
        <v>4.7367689956938464E-2</v>
      </c>
      <c r="CI454" s="123">
        <f t="shared" ref="CI454" si="8052">AA454/AA467</f>
        <v>5.1850359325676672E-2</v>
      </c>
      <c r="CJ454" s="129">
        <f t="shared" ref="CJ454" si="8053">AB454/AB467</f>
        <v>4.0805592421119585E-2</v>
      </c>
      <c r="CK454" s="130">
        <f t="shared" ref="CK454" si="8054">AC454/AC467</f>
        <v>4.0934487628169709E-2</v>
      </c>
    </row>
    <row r="455" spans="1:89" ht="13.5" thickTop="1" x14ac:dyDescent="0.2">
      <c r="A455" s="139" t="s">
        <v>28</v>
      </c>
      <c r="B455" s="181">
        <v>1115</v>
      </c>
      <c r="C455" s="175">
        <v>1591</v>
      </c>
      <c r="D455" s="176">
        <v>577</v>
      </c>
      <c r="E455" s="177">
        <v>598</v>
      </c>
      <c r="F455" s="174">
        <v>1094</v>
      </c>
      <c r="G455" s="178">
        <v>1317</v>
      </c>
      <c r="H455" s="176">
        <v>2080</v>
      </c>
      <c r="I455" s="177">
        <v>2575</v>
      </c>
      <c r="J455" s="174">
        <v>397</v>
      </c>
      <c r="K455" s="175">
        <v>212</v>
      </c>
      <c r="L455" s="176">
        <v>1719</v>
      </c>
      <c r="M455" s="174">
        <v>843</v>
      </c>
      <c r="N455" s="179">
        <v>2361</v>
      </c>
      <c r="O455" s="182">
        <v>1752</v>
      </c>
      <c r="P455" s="174">
        <v>1211</v>
      </c>
      <c r="Q455" s="175">
        <v>870</v>
      </c>
      <c r="R455" s="176">
        <v>1140</v>
      </c>
      <c r="S455" s="177">
        <v>1379</v>
      </c>
      <c r="T455" s="174">
        <v>442</v>
      </c>
      <c r="U455" s="178">
        <v>192</v>
      </c>
      <c r="V455" s="176">
        <v>1506</v>
      </c>
      <c r="W455" s="183">
        <v>1161</v>
      </c>
      <c r="X455" s="174">
        <v>1099</v>
      </c>
      <c r="Y455" s="178">
        <v>421</v>
      </c>
      <c r="Z455" s="176">
        <v>2251</v>
      </c>
      <c r="AA455" s="174">
        <v>2896</v>
      </c>
      <c r="AB455" s="149">
        <f t="shared" si="7752"/>
        <v>16992</v>
      </c>
      <c r="AC455" s="150">
        <f t="shared" si="7753"/>
        <v>15807</v>
      </c>
      <c r="BI455" s="139" t="s">
        <v>28</v>
      </c>
      <c r="BJ455" s="123">
        <f>B455/B467</f>
        <v>3.7877501104052726E-2</v>
      </c>
      <c r="BK455" s="124">
        <f t="shared" ref="BK455" si="8055">C455/C467</f>
        <v>6.0981218857799925E-2</v>
      </c>
      <c r="BL455" s="125">
        <f t="shared" ref="BL455" si="8056">D455/D467</f>
        <v>4.3367155204810222E-2</v>
      </c>
      <c r="BM455" s="126">
        <f t="shared" ref="BM455" si="8057">E455/E467</f>
        <v>4.7220467466835121E-2</v>
      </c>
      <c r="BN455" s="123">
        <f t="shared" ref="BN455" si="8058">F455/F467</f>
        <v>3.3897254756150463E-2</v>
      </c>
      <c r="BO455" s="124">
        <f t="shared" ref="BO455" si="8059">G455/G467</f>
        <v>5.6978454616249889E-2</v>
      </c>
      <c r="BP455" s="125">
        <f t="shared" ref="BP455" si="8060">H455/H467</f>
        <v>4.9296108451438593E-2</v>
      </c>
      <c r="BQ455" s="126">
        <f t="shared" ref="BQ455" si="8061">I455/I467</f>
        <v>6.0465880805898653E-2</v>
      </c>
      <c r="BR455" s="123">
        <f t="shared" ref="BR455" si="8062">J455/J467</f>
        <v>6.5598149372108394E-2</v>
      </c>
      <c r="BS455" s="124">
        <f t="shared" ref="BS455" si="8063">K455/K467</f>
        <v>3.0437903804737976E-2</v>
      </c>
      <c r="BT455" s="125">
        <f t="shared" ref="BT455" si="8064">L455/L467</f>
        <v>7.7026482054039516E-2</v>
      </c>
      <c r="BU455" s="123">
        <f t="shared" ref="BU455" si="8065">M455/M467</f>
        <v>3.4488401587366525E-2</v>
      </c>
      <c r="BV455" s="127">
        <f t="shared" ref="BV455" si="8066">N455/N467</f>
        <v>5.8429023955652346E-2</v>
      </c>
      <c r="BW455" s="128">
        <f t="shared" ref="BW455" si="8067">O455/O467</f>
        <v>4.0766939687267315E-2</v>
      </c>
      <c r="BX455" s="123">
        <f t="shared" ref="BX455" si="8068">P455/P467</f>
        <v>5.794812900756053E-2</v>
      </c>
      <c r="BY455" s="124">
        <f t="shared" ref="BY455" si="8069">Q455/Q467</f>
        <v>3.8453038674033151E-2</v>
      </c>
      <c r="BZ455" s="125">
        <f t="shared" ref="BZ455" si="8070">R455/R467</f>
        <v>4.5862332542141046E-2</v>
      </c>
      <c r="CA455" s="126">
        <f t="shared" ref="CA455" si="8071">S455/S467</f>
        <v>4.9352229618495454E-2</v>
      </c>
      <c r="CB455" s="123">
        <f t="shared" ref="CB455" si="8072">T455/T467</f>
        <v>6.048994115231969E-2</v>
      </c>
      <c r="CC455" s="124">
        <f t="shared" ref="CC455" si="8073">U455/U467</f>
        <v>2.247191011235955E-2</v>
      </c>
      <c r="CD455" s="125">
        <f t="shared" ref="CD455" si="8074">V455/V467</f>
        <v>6.4397502779440688E-2</v>
      </c>
      <c r="CE455" s="126">
        <f t="shared" ref="CE455" si="8075">W455/W467</f>
        <v>3.9484423887906406E-2</v>
      </c>
      <c r="CF455" s="123">
        <f t="shared" ref="CF455" si="8076">X455/X467</f>
        <v>5.1391162029459904E-2</v>
      </c>
      <c r="CG455" s="124">
        <f t="shared" ref="CG455" si="8077">Y455/Y467</f>
        <v>3.0685131195335277E-2</v>
      </c>
      <c r="CH455" s="125">
        <f t="shared" ref="CH455" si="8078">Z455/Z467</f>
        <v>5.2113719498078435E-2</v>
      </c>
      <c r="CI455" s="123">
        <f t="shared" ref="CI455" si="8079">AA455/AA467</f>
        <v>6.483533704972351E-2</v>
      </c>
      <c r="CJ455" s="129">
        <f t="shared" ref="CJ455" si="8080">AB455/AB467</f>
        <v>5.1961078118979619E-2</v>
      </c>
      <c r="CK455" s="130">
        <f t="shared" ref="CK455" si="8081">AC455/AC467</f>
        <v>4.8526432123779703E-2</v>
      </c>
    </row>
    <row r="456" spans="1:89" x14ac:dyDescent="0.2">
      <c r="A456" s="131" t="s">
        <v>29</v>
      </c>
      <c r="B456" s="184">
        <v>1211</v>
      </c>
      <c r="C456" s="168">
        <v>2220</v>
      </c>
      <c r="D456" s="169">
        <v>903</v>
      </c>
      <c r="E456" s="170">
        <v>809</v>
      </c>
      <c r="F456" s="167">
        <v>1292</v>
      </c>
      <c r="G456" s="171">
        <v>2236</v>
      </c>
      <c r="H456" s="169">
        <v>2271</v>
      </c>
      <c r="I456" s="170">
        <v>3355</v>
      </c>
      <c r="J456" s="167">
        <v>582</v>
      </c>
      <c r="K456" s="168">
        <v>223</v>
      </c>
      <c r="L456" s="169">
        <v>2217</v>
      </c>
      <c r="M456" s="167">
        <v>799</v>
      </c>
      <c r="N456" s="172">
        <v>3055</v>
      </c>
      <c r="O456" s="185">
        <v>1989</v>
      </c>
      <c r="P456" s="167">
        <v>1560</v>
      </c>
      <c r="Q456" s="168">
        <v>1084</v>
      </c>
      <c r="R456" s="169">
        <v>1532</v>
      </c>
      <c r="S456" s="170">
        <v>2073</v>
      </c>
      <c r="T456" s="167">
        <v>974</v>
      </c>
      <c r="U456" s="171">
        <v>199</v>
      </c>
      <c r="V456" s="169">
        <v>2344</v>
      </c>
      <c r="W456" s="186">
        <v>1425</v>
      </c>
      <c r="X456" s="167">
        <v>1597</v>
      </c>
      <c r="Y456" s="171">
        <v>551</v>
      </c>
      <c r="Z456" s="169">
        <v>2760</v>
      </c>
      <c r="AA456" s="167">
        <v>3236</v>
      </c>
      <c r="AB456" s="149">
        <f t="shared" si="7752"/>
        <v>22298</v>
      </c>
      <c r="AC456" s="150">
        <f t="shared" si="7753"/>
        <v>20199</v>
      </c>
      <c r="BI456" s="131" t="s">
        <v>29</v>
      </c>
      <c r="BJ456" s="123">
        <f>B456/B467</f>
        <v>4.1138702992832149E-2</v>
      </c>
      <c r="BK456" s="124">
        <f t="shared" ref="BK456" si="8082">C456/C467</f>
        <v>8.5090072824837104E-2</v>
      </c>
      <c r="BL456" s="125">
        <f t="shared" ref="BL456" si="8083">D456/D467</f>
        <v>6.7869222096956033E-2</v>
      </c>
      <c r="BM456" s="126">
        <f t="shared" ref="BM456" si="8084">E456/E467</f>
        <v>6.3881869867340499E-2</v>
      </c>
      <c r="BN456" s="123">
        <f t="shared" ref="BN456" si="8085">F456/F467</f>
        <v>4.0032224081303837E-2</v>
      </c>
      <c r="BO456" s="124">
        <f t="shared" ref="BO456" si="8086">G456/G467</f>
        <v>9.6737907761529809E-2</v>
      </c>
      <c r="BP456" s="125">
        <f t="shared" ref="BP456" si="8087">H456/H467</f>
        <v>5.38228184102005E-2</v>
      </c>
      <c r="BQ456" s="126">
        <f t="shared" ref="BQ456" si="8088">I456/I467</f>
        <v>7.8781759263607753E-2</v>
      </c>
      <c r="BR456" s="123">
        <f t="shared" ref="BR456" si="8089">J456/J467</f>
        <v>9.6166556510244541E-2</v>
      </c>
      <c r="BS456" s="124">
        <f t="shared" ref="BS456" si="8090">K456/K467</f>
        <v>3.2017229002153626E-2</v>
      </c>
      <c r="BT456" s="125">
        <f t="shared" ref="BT456" si="8091">L456/L467</f>
        <v>9.9341309315768248E-2</v>
      </c>
      <c r="BU456" s="123">
        <f t="shared" ref="BU456" si="8092">M456/M467</f>
        <v>3.2688295217444666E-2</v>
      </c>
      <c r="BV456" s="127">
        <f t="shared" ref="BV456" si="8093">N456/N467</f>
        <v>7.5603840823599291E-2</v>
      </c>
      <c r="BW456" s="128">
        <f t="shared" ref="BW456" si="8094">O456/O467</f>
        <v>4.628164556962025E-2</v>
      </c>
      <c r="BX456" s="123">
        <f t="shared" ref="BX456" si="8095">P456/P467</f>
        <v>7.4648291702555269E-2</v>
      </c>
      <c r="BY456" s="124">
        <f t="shared" ref="BY456" si="8096">Q456/Q467</f>
        <v>4.7911602209944754E-2</v>
      </c>
      <c r="BZ456" s="125">
        <f t="shared" ref="BZ456" si="8097">R456/R467</f>
        <v>6.1632538118035159E-2</v>
      </c>
      <c r="CA456" s="126">
        <f t="shared" ref="CA456" si="8098">S456/S467</f>
        <v>7.4189392312647623E-2</v>
      </c>
      <c r="CB456" s="123">
        <f t="shared" ref="CB456" si="8099">T456/T467</f>
        <v>0.1332968386478719</v>
      </c>
      <c r="CC456" s="124">
        <f t="shared" ref="CC456" si="8100">U456/U467</f>
        <v>2.3291198501872661E-2</v>
      </c>
      <c r="CD456" s="125">
        <f t="shared" ref="CD456" si="8101">V456/V467</f>
        <v>0.10023090738048406</v>
      </c>
      <c r="CE456" s="126">
        <f t="shared" ref="CE456" si="8102">W456/W467</f>
        <v>4.8462794177662902E-2</v>
      </c>
      <c r="CF456" s="123">
        <f t="shared" ref="CF456" si="8103">X456/X467</f>
        <v>7.4678512976385322E-2</v>
      </c>
      <c r="CG456" s="124">
        <f t="shared" ref="CG456" si="8104">Y456/Y467</f>
        <v>4.0160349854227402E-2</v>
      </c>
      <c r="CH456" s="125">
        <f t="shared" ref="CH456" si="8105">Z456/Z467</f>
        <v>6.3897763578274758E-2</v>
      </c>
      <c r="CI456" s="123">
        <f t="shared" ref="CI456" si="8106">AA456/AA467</f>
        <v>7.244722054313027E-2</v>
      </c>
      <c r="CJ456" s="129">
        <f t="shared" ref="CJ456" si="8107">AB456/AB467</f>
        <v>6.8186683138948184E-2</v>
      </c>
      <c r="CK456" s="130">
        <f t="shared" ref="CK456" si="8108">AC456/AC467</f>
        <v>6.200957819119543E-2</v>
      </c>
    </row>
    <row r="457" spans="1:89" x14ac:dyDescent="0.2">
      <c r="A457" s="139" t="s">
        <v>30</v>
      </c>
      <c r="B457" s="181">
        <v>1462</v>
      </c>
      <c r="C457" s="175">
        <v>3483</v>
      </c>
      <c r="D457" s="176">
        <v>1151</v>
      </c>
      <c r="E457" s="177">
        <v>1130</v>
      </c>
      <c r="F457" s="174">
        <v>1649</v>
      </c>
      <c r="G457" s="178">
        <v>2548</v>
      </c>
      <c r="H457" s="176">
        <v>2640</v>
      </c>
      <c r="I457" s="177">
        <v>4526</v>
      </c>
      <c r="J457" s="174">
        <v>1059</v>
      </c>
      <c r="K457" s="175">
        <v>272</v>
      </c>
      <c r="L457" s="176">
        <v>3053</v>
      </c>
      <c r="M457" s="174">
        <v>988</v>
      </c>
      <c r="N457" s="179">
        <v>4029</v>
      </c>
      <c r="O457" s="182">
        <v>2751</v>
      </c>
      <c r="P457" s="174">
        <v>1969</v>
      </c>
      <c r="Q457" s="175">
        <v>1807</v>
      </c>
      <c r="R457" s="176">
        <v>1727</v>
      </c>
      <c r="S457" s="177">
        <v>2613</v>
      </c>
      <c r="T457" s="174">
        <v>1500</v>
      </c>
      <c r="U457" s="178">
        <v>268</v>
      </c>
      <c r="V457" s="176">
        <v>2876</v>
      </c>
      <c r="W457" s="183">
        <v>1601</v>
      </c>
      <c r="X457" s="174">
        <v>2358</v>
      </c>
      <c r="Y457" s="178">
        <v>754</v>
      </c>
      <c r="Z457" s="176">
        <v>3134</v>
      </c>
      <c r="AA457" s="174">
        <v>4392</v>
      </c>
      <c r="AB457" s="149">
        <f t="shared" si="7752"/>
        <v>28607</v>
      </c>
      <c r="AC457" s="150">
        <f t="shared" si="7753"/>
        <v>27133</v>
      </c>
      <c r="BI457" s="139" t="s">
        <v>30</v>
      </c>
      <c r="BJ457" s="123">
        <f>B457/B467</f>
        <v>4.966538709787003E-2</v>
      </c>
      <c r="BK457" s="124">
        <f t="shared" ref="BK457" si="8109">C457/C467</f>
        <v>0.13349942506707552</v>
      </c>
      <c r="BL457" s="125">
        <f t="shared" ref="BL457" si="8110">D457/D467</f>
        <v>8.6508831266441183E-2</v>
      </c>
      <c r="BM457" s="126">
        <f t="shared" ref="BM457" si="8111">E457/E467</f>
        <v>8.9229311433986103E-2</v>
      </c>
      <c r="BN457" s="123">
        <f t="shared" ref="BN457" si="8112">F457/F467</f>
        <v>5.109375968271674E-2</v>
      </c>
      <c r="BO457" s="124">
        <f t="shared" ref="BO457" si="8113">G457/G467</f>
        <v>0.11023622047244094</v>
      </c>
      <c r="BP457" s="125">
        <f t="shared" ref="BP457" si="8114">H457/H467</f>
        <v>6.2568137649902836E-2</v>
      </c>
      <c r="BQ457" s="126">
        <f t="shared" ref="BQ457" si="8115">I457/I467</f>
        <v>0.10627905884563002</v>
      </c>
      <c r="BR457" s="123">
        <f t="shared" ref="BR457" si="8116">J457/J467</f>
        <v>0.17498347653668209</v>
      </c>
      <c r="BS457" s="124">
        <f t="shared" ref="BS457" si="8117">K457/K467</f>
        <v>3.9052404881550609E-2</v>
      </c>
      <c r="BT457" s="125">
        <f t="shared" ref="BT457" si="8118">L457/L467</f>
        <v>0.13680154142581888</v>
      </c>
      <c r="BU457" s="123">
        <f t="shared" ref="BU457" si="8119">M457/M467</f>
        <v>4.0420570306427199E-2</v>
      </c>
      <c r="BV457" s="127">
        <f t="shared" ref="BV457" si="8120">N457/N467</f>
        <v>9.9707978618095425E-2</v>
      </c>
      <c r="BW457" s="128">
        <f t="shared" ref="BW457" si="8121">O457/O467</f>
        <v>6.401247207743857E-2</v>
      </c>
      <c r="BX457" s="123">
        <f t="shared" ref="BX457" si="8122">P457/P467</f>
        <v>9.4219542539955972E-2</v>
      </c>
      <c r="BY457" s="124">
        <f t="shared" ref="BY457" si="8123">Q457/Q467</f>
        <v>7.9867403314917124E-2</v>
      </c>
      <c r="BZ457" s="125">
        <f t="shared" ref="BZ457" si="8124">R457/R467</f>
        <v>6.9477410789717184E-2</v>
      </c>
      <c r="CA457" s="126">
        <f t="shared" ref="CA457" si="8125">S457/S467</f>
        <v>9.3515138501181011E-2</v>
      </c>
      <c r="CB457" s="123">
        <f t="shared" ref="CB457" si="8126">T457/T467</f>
        <v>0.20528260572054194</v>
      </c>
      <c r="CC457" s="124">
        <f t="shared" ref="CC457" si="8127">U457/U467</f>
        <v>3.1367041198501873E-2</v>
      </c>
      <c r="CD457" s="125">
        <f t="shared" ref="CD457" si="8128">V457/V467</f>
        <v>0.12297956042076456</v>
      </c>
      <c r="CE457" s="126">
        <f t="shared" ref="CE457" si="8129">W457/W467</f>
        <v>5.4448374370833899E-2</v>
      </c>
      <c r="CF457" s="123">
        <f t="shared" ref="CF457" si="8130">X457/X467</f>
        <v>0.11026420388122515</v>
      </c>
      <c r="CG457" s="124">
        <f t="shared" ref="CG457" si="8131">Y457/Y467</f>
        <v>5.4956268221574345E-2</v>
      </c>
      <c r="CH457" s="125">
        <f t="shared" ref="CH457" si="8132">Z457/Z467</f>
        <v>7.2556373570403301E-2</v>
      </c>
      <c r="CI457" s="123">
        <f t="shared" ref="CI457" si="8133">AA457/AA467</f>
        <v>9.8327624420713272E-2</v>
      </c>
      <c r="CJ457" s="129">
        <f t="shared" ref="CJ457" si="8134">AB457/AB467</f>
        <v>8.7479435131217628E-2</v>
      </c>
      <c r="CK457" s="130">
        <f t="shared" ref="CK457" si="8135">AC457/AC467</f>
        <v>8.3296494136427826E-2</v>
      </c>
    </row>
    <row r="458" spans="1:89" x14ac:dyDescent="0.2">
      <c r="A458" s="131" t="s">
        <v>31</v>
      </c>
      <c r="B458" s="184">
        <v>1578</v>
      </c>
      <c r="C458" s="168">
        <v>3797</v>
      </c>
      <c r="D458" s="169">
        <v>936</v>
      </c>
      <c r="E458" s="170">
        <v>1425</v>
      </c>
      <c r="F458" s="167">
        <v>1409</v>
      </c>
      <c r="G458" s="171">
        <v>2786</v>
      </c>
      <c r="H458" s="169">
        <v>2647</v>
      </c>
      <c r="I458" s="170">
        <v>4973</v>
      </c>
      <c r="J458" s="167">
        <v>706</v>
      </c>
      <c r="K458" s="168">
        <v>332</v>
      </c>
      <c r="L458" s="169">
        <v>3014</v>
      </c>
      <c r="M458" s="167">
        <v>1070</v>
      </c>
      <c r="N458" s="172">
        <v>4256</v>
      </c>
      <c r="O458" s="185">
        <v>2720</v>
      </c>
      <c r="P458" s="167">
        <v>1934</v>
      </c>
      <c r="Q458" s="168">
        <v>2106</v>
      </c>
      <c r="R458" s="169">
        <v>1752</v>
      </c>
      <c r="S458" s="170">
        <v>2884</v>
      </c>
      <c r="T458" s="167">
        <v>1388</v>
      </c>
      <c r="U458" s="171">
        <v>275</v>
      </c>
      <c r="V458" s="169">
        <v>3724</v>
      </c>
      <c r="W458" s="186">
        <v>1699</v>
      </c>
      <c r="X458" s="167">
        <v>2088</v>
      </c>
      <c r="Y458" s="171">
        <v>797</v>
      </c>
      <c r="Z458" s="169">
        <v>2990</v>
      </c>
      <c r="AA458" s="167">
        <v>4558</v>
      </c>
      <c r="AB458" s="149">
        <f t="shared" si="7752"/>
        <v>28422</v>
      </c>
      <c r="AC458" s="150">
        <f t="shared" si="7753"/>
        <v>29422</v>
      </c>
      <c r="BI458" s="131" t="s">
        <v>31</v>
      </c>
      <c r="BJ458" s="123">
        <f>B458/B467</f>
        <v>5.3606006046811837E-2</v>
      </c>
      <c r="BK458" s="124">
        <f t="shared" ref="BK458" si="8136">C458/C467</f>
        <v>0.1455346876197777</v>
      </c>
      <c r="BL458" s="125">
        <f t="shared" ref="BL458" si="8137">D458/D467</f>
        <v>7.0349492671927846E-2</v>
      </c>
      <c r="BM458" s="126">
        <f t="shared" ref="BM458" si="8138">E458/E467</f>
        <v>0.11252368919772583</v>
      </c>
      <c r="BN458" s="123">
        <f t="shared" ref="BN458" si="8139">F458/F467</f>
        <v>4.3657433227985376E-2</v>
      </c>
      <c r="BO458" s="124">
        <f t="shared" ref="BO458" si="8140">G458/G467</f>
        <v>0.12053301029678982</v>
      </c>
      <c r="BP458" s="125">
        <f t="shared" ref="BP458" si="8141">H458/H467</f>
        <v>6.2734038014883628E-2</v>
      </c>
      <c r="BQ458" s="126">
        <f t="shared" ref="BQ458" si="8142">I458/I467</f>
        <v>0.11677546611562485</v>
      </c>
      <c r="BR458" s="123">
        <f t="shared" ref="BR458" si="8143">J458/J467</f>
        <v>0.11665565102445473</v>
      </c>
      <c r="BS458" s="124">
        <f t="shared" ref="BS458" si="8144">K458/K467</f>
        <v>4.7666905958363245E-2</v>
      </c>
      <c r="BT458" s="125">
        <f t="shared" ref="BT458" si="8145">L458/L467</f>
        <v>0.13505399471255097</v>
      </c>
      <c r="BU458" s="123">
        <f t="shared" ref="BU458" si="8146">M458/M467</f>
        <v>4.3775313995827028E-2</v>
      </c>
      <c r="BV458" s="127">
        <f t="shared" ref="BV458" si="8147">N458/N467</f>
        <v>0.10532567808354781</v>
      </c>
      <c r="BW458" s="128">
        <f t="shared" ref="BW458" si="8148">O458/O467</f>
        <v>6.3291139240506333E-2</v>
      </c>
      <c r="BX458" s="123">
        <f t="shared" ref="BX458" si="8149">P458/P467</f>
        <v>9.2544741123552487E-2</v>
      </c>
      <c r="BY458" s="124">
        <f t="shared" ref="BY458" si="8150">Q458/Q467</f>
        <v>9.3082872928176796E-2</v>
      </c>
      <c r="BZ458" s="125">
        <f t="shared" ref="BZ458" si="8151">R458/R467</f>
        <v>7.0483163696343082E-2</v>
      </c>
      <c r="CA458" s="126">
        <f t="shared" ref="CA458" si="8152">S458/S467</f>
        <v>0.10321380001431536</v>
      </c>
      <c r="CB458" s="123">
        <f t="shared" ref="CB458" si="8153">T458/T467</f>
        <v>0.18995483782674147</v>
      </c>
      <c r="CC458" s="124">
        <f t="shared" ref="CC458" si="8154">U458/U467</f>
        <v>3.2186329588014984E-2</v>
      </c>
      <c r="CD458" s="125">
        <f t="shared" ref="CD458" si="8155">V458/V467</f>
        <v>0.15924057128196356</v>
      </c>
      <c r="CE458" s="126">
        <f t="shared" ref="CE458" si="8156">W458/W467</f>
        <v>5.7781254251122294E-2</v>
      </c>
      <c r="CF458" s="123">
        <f t="shared" ref="CF458" si="8157">X458/X467</f>
        <v>9.763853168108487E-2</v>
      </c>
      <c r="CG458" s="124">
        <f t="shared" ref="CG458" si="8158">Y458/Y467</f>
        <v>5.8090379008746355E-2</v>
      </c>
      <c r="CH458" s="125">
        <f t="shared" ref="CH458" si="8159">Z458/Z467</f>
        <v>6.9222577209797659E-2</v>
      </c>
      <c r="CI458" s="123">
        <f t="shared" ref="CI458" si="8160">AA458/AA467</f>
        <v>0.102044014596906</v>
      </c>
      <c r="CJ458" s="129">
        <f t="shared" ref="CJ458" si="8161">AB458/AB467</f>
        <v>8.6913710116386461E-2</v>
      </c>
      <c r="CK458" s="130">
        <f t="shared" ref="CK458" si="8162">AC458/AC467</f>
        <v>9.032357094615337E-2</v>
      </c>
    </row>
    <row r="459" spans="1:89" x14ac:dyDescent="0.2">
      <c r="A459" s="139" t="s">
        <v>32</v>
      </c>
      <c r="B459" s="181">
        <v>1726</v>
      </c>
      <c r="C459" s="175">
        <v>2484</v>
      </c>
      <c r="D459" s="176">
        <v>598</v>
      </c>
      <c r="E459" s="177">
        <v>1092</v>
      </c>
      <c r="F459" s="174">
        <v>1142</v>
      </c>
      <c r="G459" s="178">
        <v>2366</v>
      </c>
      <c r="H459" s="176">
        <v>2382</v>
      </c>
      <c r="I459" s="177">
        <v>4112</v>
      </c>
      <c r="J459" s="174">
        <v>395</v>
      </c>
      <c r="K459" s="175">
        <v>206</v>
      </c>
      <c r="L459" s="176">
        <v>2219</v>
      </c>
      <c r="M459" s="174">
        <v>1045</v>
      </c>
      <c r="N459" s="179">
        <v>2964</v>
      </c>
      <c r="O459" s="182">
        <v>2448</v>
      </c>
      <c r="P459" s="174">
        <v>1176</v>
      </c>
      <c r="Q459" s="175">
        <v>1793</v>
      </c>
      <c r="R459" s="176">
        <v>1497</v>
      </c>
      <c r="S459" s="177">
        <v>2142</v>
      </c>
      <c r="T459" s="174">
        <v>622</v>
      </c>
      <c r="U459" s="178">
        <v>328</v>
      </c>
      <c r="V459" s="176">
        <v>2664</v>
      </c>
      <c r="W459" s="183">
        <v>1641</v>
      </c>
      <c r="X459" s="174">
        <v>1308</v>
      </c>
      <c r="Y459" s="178">
        <v>698</v>
      </c>
      <c r="Z459" s="176">
        <v>2439</v>
      </c>
      <c r="AA459" s="174">
        <v>3364</v>
      </c>
      <c r="AB459" s="149">
        <f t="shared" si="7752"/>
        <v>21132</v>
      </c>
      <c r="AC459" s="150">
        <f t="shared" si="7753"/>
        <v>23719</v>
      </c>
      <c r="BI459" s="139" t="s">
        <v>32</v>
      </c>
      <c r="BJ459" s="123">
        <f>B459/B467</f>
        <v>5.8633692292013449E-2</v>
      </c>
      <c r="BK459" s="124">
        <f t="shared" ref="BK459" si="8163">C459/C467</f>
        <v>9.5208892295898809E-2</v>
      </c>
      <c r="BL459" s="125">
        <f t="shared" ref="BL459" si="8164">D459/D467</f>
        <v>4.4945509207065013E-2</v>
      </c>
      <c r="BM459" s="126">
        <f t="shared" ref="BM459" si="8165">E459/E467</f>
        <v>8.6228679722046744E-2</v>
      </c>
      <c r="BN459" s="123">
        <f t="shared" ref="BN459" si="8166">F459/F467</f>
        <v>3.5384520047096732E-2</v>
      </c>
      <c r="BO459" s="124">
        <f t="shared" ref="BO459" si="8167">G459/G467</f>
        <v>0.10236220472440945</v>
      </c>
      <c r="BP459" s="125">
        <f t="shared" ref="BP459" si="8168">H459/H467</f>
        <v>5.6453524197753235E-2</v>
      </c>
      <c r="BQ459" s="126">
        <f t="shared" ref="BQ459" si="8169">I459/I467</f>
        <v>9.6557554125769038E-2</v>
      </c>
      <c r="BR459" s="123">
        <f t="shared" ref="BR459" si="8170">J459/J467</f>
        <v>6.5267680105750167E-2</v>
      </c>
      <c r="BS459" s="124">
        <f t="shared" ref="BS459" si="8171">K459/K467</f>
        <v>2.9576453697056714E-2</v>
      </c>
      <c r="BT459" s="125">
        <f t="shared" ref="BT459" si="8172">L459/L467</f>
        <v>9.9430927095935831E-2</v>
      </c>
      <c r="BU459" s="123">
        <f t="shared" ref="BU459" si="8173">M459/M467</f>
        <v>4.2752526285644153E-2</v>
      </c>
      <c r="BV459" s="127">
        <f t="shared" ref="BV459" si="8174">N459/N467</f>
        <v>7.3351811522470792E-2</v>
      </c>
      <c r="BW459" s="128">
        <f t="shared" ref="BW459" si="8175">O459/O467</f>
        <v>5.6962025316455694E-2</v>
      </c>
      <c r="BX459" s="123">
        <f t="shared" ref="BX459" si="8176">P459/P467</f>
        <v>5.6273327591157052E-2</v>
      </c>
      <c r="BY459" s="124">
        <f t="shared" ref="BY459" si="8177">Q459/Q467</f>
        <v>7.9248618784530392E-2</v>
      </c>
      <c r="BZ459" s="125">
        <f t="shared" ref="BZ459" si="8178">R459/R467</f>
        <v>6.0224484048758901E-2</v>
      </c>
      <c r="CA459" s="126">
        <f t="shared" ref="CA459" si="8179">S459/S467</f>
        <v>7.6658793214515783E-2</v>
      </c>
      <c r="CB459" s="123">
        <f t="shared" ref="CB459" si="8180">T459/T467</f>
        <v>8.5123853838784722E-2</v>
      </c>
      <c r="CC459" s="124">
        <f t="shared" ref="CC459" si="8181">U459/U467</f>
        <v>3.8389513108614229E-2</v>
      </c>
      <c r="CD459" s="125">
        <f t="shared" ref="CD459" si="8182">V459/V467</f>
        <v>0.1139143077054648</v>
      </c>
      <c r="CE459" s="126">
        <f t="shared" ref="CE459" si="8183">W459/W467</f>
        <v>5.580873350564549E-2</v>
      </c>
      <c r="CF459" s="123">
        <f t="shared" ref="CF459" si="8184">X459/X467</f>
        <v>6.116436754734627E-2</v>
      </c>
      <c r="CG459" s="124">
        <f t="shared" ref="CG459" si="8185">Y459/Y467</f>
        <v>5.087463556851312E-2</v>
      </c>
      <c r="CH459" s="125">
        <f t="shared" ref="CH459" si="8186">Z459/Z467</f>
        <v>5.6466175857758025E-2</v>
      </c>
      <c r="CI459" s="123">
        <f t="shared" ref="CI459" si="8187">AA459/AA467</f>
        <v>7.5312870799471646E-2</v>
      </c>
      <c r="CJ459" s="129">
        <f t="shared" ref="CJ459" si="8188">AB459/AB467</f>
        <v>6.4621086558985241E-2</v>
      </c>
      <c r="CK459" s="130">
        <f t="shared" ref="CK459" si="8189">AC459/AC467</f>
        <v>7.2815742616810952E-2</v>
      </c>
    </row>
    <row r="460" spans="1:89" x14ac:dyDescent="0.2">
      <c r="A460" s="131" t="s">
        <v>33</v>
      </c>
      <c r="B460" s="184">
        <v>1353</v>
      </c>
      <c r="C460" s="168">
        <v>1444</v>
      </c>
      <c r="D460" s="169">
        <v>397</v>
      </c>
      <c r="E460" s="170">
        <v>659</v>
      </c>
      <c r="F460" s="167">
        <v>1022</v>
      </c>
      <c r="G460" s="171">
        <v>1571</v>
      </c>
      <c r="H460" s="169">
        <v>1792</v>
      </c>
      <c r="I460" s="170">
        <v>2501</v>
      </c>
      <c r="J460" s="167">
        <v>382</v>
      </c>
      <c r="K460" s="168">
        <v>124</v>
      </c>
      <c r="L460" s="169">
        <v>1307</v>
      </c>
      <c r="M460" s="167">
        <v>859</v>
      </c>
      <c r="N460" s="172">
        <v>1941</v>
      </c>
      <c r="O460" s="185">
        <v>2073</v>
      </c>
      <c r="P460" s="167">
        <v>833</v>
      </c>
      <c r="Q460" s="168">
        <v>1396</v>
      </c>
      <c r="R460" s="169">
        <v>1080</v>
      </c>
      <c r="S460" s="170">
        <v>1323</v>
      </c>
      <c r="T460" s="167">
        <v>305</v>
      </c>
      <c r="U460" s="171">
        <v>269</v>
      </c>
      <c r="V460" s="169">
        <v>1712</v>
      </c>
      <c r="W460" s="186">
        <v>1332</v>
      </c>
      <c r="X460" s="167">
        <v>778</v>
      </c>
      <c r="Y460" s="171">
        <v>665</v>
      </c>
      <c r="Z460" s="169">
        <v>1781</v>
      </c>
      <c r="AA460" s="167">
        <v>1916</v>
      </c>
      <c r="AB460" s="149">
        <f t="shared" si="7752"/>
        <v>14683</v>
      </c>
      <c r="AC460" s="150">
        <f t="shared" si="7753"/>
        <v>16132</v>
      </c>
      <c r="BI460" s="131" t="s">
        <v>33</v>
      </c>
      <c r="BJ460" s="123">
        <f>B460/B467</f>
        <v>4.5962564119985054E-2</v>
      </c>
      <c r="BK460" s="124">
        <f t="shared" ref="BK460" si="8190">C460/C467</f>
        <v>5.5346876197776923E-2</v>
      </c>
      <c r="BL460" s="125">
        <f t="shared" ref="BL460" si="8191">D460/D467</f>
        <v>2.9838406614054867E-2</v>
      </c>
      <c r="BM460" s="126">
        <f t="shared" ref="BM460" si="8192">E460/E467</f>
        <v>5.2037271004421987E-2</v>
      </c>
      <c r="BN460" s="123">
        <f t="shared" ref="BN460" si="8193">F460/F467</f>
        <v>3.1666356819731054E-2</v>
      </c>
      <c r="BO460" s="124">
        <f t="shared" ref="BO460" si="8194">G460/G467</f>
        <v>6.7967465605260888E-2</v>
      </c>
      <c r="BP460" s="125">
        <f t="shared" ref="BP460" si="8195">H460/H467</f>
        <v>4.2470493435085556E-2</v>
      </c>
      <c r="BQ460" s="126">
        <f t="shared" ref="BQ460" si="8196">I460/I467</f>
        <v>5.8728220541962146E-2</v>
      </c>
      <c r="BR460" s="123">
        <f t="shared" ref="BR460" si="8197">J460/J467</f>
        <v>6.3119629874421684E-2</v>
      </c>
      <c r="BS460" s="124">
        <f t="shared" ref="BS460" si="8198">K460/K467</f>
        <v>1.7803302225412779E-2</v>
      </c>
      <c r="BT460" s="125">
        <f t="shared" ref="BT460" si="8199">L460/L467</f>
        <v>5.8565219339516958E-2</v>
      </c>
      <c r="BU460" s="123">
        <f t="shared" ref="BU460" si="8200">M460/M467</f>
        <v>3.5142985721883568E-2</v>
      </c>
      <c r="BV460" s="127">
        <f t="shared" ref="BV460" si="8201">N460/N467</f>
        <v>4.8035042565828551E-2</v>
      </c>
      <c r="BW460" s="128">
        <f t="shared" ref="BW460" si="8202">O460/O467</f>
        <v>4.8236224869694713E-2</v>
      </c>
      <c r="BX460" s="123">
        <f t="shared" ref="BX460" si="8203">P460/P467</f>
        <v>3.9860273710402912E-2</v>
      </c>
      <c r="BY460" s="124">
        <f t="shared" ref="BY460" si="8204">Q460/Q467</f>
        <v>6.1701657458563534E-2</v>
      </c>
      <c r="BZ460" s="125">
        <f t="shared" ref="BZ460" si="8205">R460/R467</f>
        <v>4.3448525566238884E-2</v>
      </c>
      <c r="CA460" s="126">
        <f t="shared" ref="CA460" si="8206">S460/S467</f>
        <v>4.7348078161906809E-2</v>
      </c>
      <c r="CB460" s="123">
        <f t="shared" ref="CB460" si="8207">T460/T467</f>
        <v>4.1740796496510198E-2</v>
      </c>
      <c r="CC460" s="124">
        <f t="shared" ref="CC460" si="8208">U460/U467</f>
        <v>3.1484082397003746E-2</v>
      </c>
      <c r="CD460" s="125">
        <f t="shared" ref="CD460" si="8209">V460/V467</f>
        <v>7.320619173864705E-2</v>
      </c>
      <c r="CE460" s="126">
        <f t="shared" ref="CE460" si="8210">W460/W467</f>
        <v>4.5299959189225955E-2</v>
      </c>
      <c r="CF460" s="123">
        <f t="shared" ref="CF460" si="8211">X460/X467</f>
        <v>3.6380640635959784E-2</v>
      </c>
      <c r="CG460" s="124">
        <f t="shared" ref="CG460" si="8212">Y460/Y467</f>
        <v>4.8469387755102039E-2</v>
      </c>
      <c r="CH460" s="125">
        <f t="shared" ref="CH460" si="8213">Z460/Z467</f>
        <v>4.1232578598879473E-2</v>
      </c>
      <c r="CI460" s="123">
        <f t="shared" ref="CI460" si="8214">AA460/AA467</f>
        <v>4.2895202274609891E-2</v>
      </c>
      <c r="CJ460" s="129">
        <f t="shared" ref="CJ460" si="8215">AB460/AB467</f>
        <v>4.4900218339275995E-2</v>
      </c>
      <c r="CK460" s="130">
        <f t="shared" ref="CK460" si="8216">AC460/AC467</f>
        <v>4.9524160373303865E-2</v>
      </c>
    </row>
    <row r="461" spans="1:89" x14ac:dyDescent="0.2">
      <c r="A461" s="139" t="s">
        <v>34</v>
      </c>
      <c r="B461" s="181">
        <v>438</v>
      </c>
      <c r="C461" s="175">
        <v>767</v>
      </c>
      <c r="D461" s="176">
        <v>166</v>
      </c>
      <c r="E461" s="177">
        <v>498</v>
      </c>
      <c r="F461" s="174">
        <v>428</v>
      </c>
      <c r="G461" s="178">
        <v>1045</v>
      </c>
      <c r="H461" s="176">
        <v>880</v>
      </c>
      <c r="I461" s="177">
        <v>1758</v>
      </c>
      <c r="J461" s="174">
        <v>149</v>
      </c>
      <c r="K461" s="175">
        <v>65</v>
      </c>
      <c r="L461" s="176">
        <v>917</v>
      </c>
      <c r="M461" s="174">
        <v>639</v>
      </c>
      <c r="N461" s="179">
        <v>1666</v>
      </c>
      <c r="O461" s="182">
        <v>1476</v>
      </c>
      <c r="P461" s="174">
        <v>544</v>
      </c>
      <c r="Q461" s="175">
        <v>988</v>
      </c>
      <c r="R461" s="176">
        <v>747</v>
      </c>
      <c r="S461" s="177">
        <v>1139</v>
      </c>
      <c r="T461" s="174">
        <v>159</v>
      </c>
      <c r="U461" s="178">
        <v>202</v>
      </c>
      <c r="V461" s="176">
        <v>1269</v>
      </c>
      <c r="W461" s="183">
        <v>758</v>
      </c>
      <c r="X461" s="174">
        <v>409</v>
      </c>
      <c r="Y461" s="178">
        <v>422</v>
      </c>
      <c r="Z461" s="176">
        <v>1218</v>
      </c>
      <c r="AA461" s="174">
        <v>1458</v>
      </c>
      <c r="AB461" s="149">
        <f t="shared" si="7752"/>
        <v>8990</v>
      </c>
      <c r="AC461" s="150">
        <f t="shared" si="7753"/>
        <v>11215</v>
      </c>
      <c r="BI461" s="139" t="s">
        <v>34</v>
      </c>
      <c r="BJ461" s="123">
        <f>B461/B467</f>
        <v>1.4879233617556137E-2</v>
      </c>
      <c r="BK461" s="124">
        <f t="shared" ref="BK461" si="8217">C461/C467</f>
        <v>2.939823687236489E-2</v>
      </c>
      <c r="BL461" s="125">
        <f t="shared" ref="BL461" si="8218">D461/D467</f>
        <v>1.2476512589252161E-2</v>
      </c>
      <c r="BM461" s="126">
        <f t="shared" ref="BM461" si="8219">E461/E467</f>
        <v>3.9324068224889451E-2</v>
      </c>
      <c r="BN461" s="123">
        <f t="shared" ref="BN461" si="8220">F461/F467</f>
        <v>1.326144884427093E-2</v>
      </c>
      <c r="BO461" s="124">
        <f t="shared" ref="BO461" si="8221">G461/G467</f>
        <v>4.5210694816994031E-2</v>
      </c>
      <c r="BP461" s="125">
        <f t="shared" ref="BP461" si="8222">H461/H467</f>
        <v>2.0856045883300943E-2</v>
      </c>
      <c r="BQ461" s="126">
        <f t="shared" ref="BQ461" si="8223">I461/I467</f>
        <v>4.1281172216221296E-2</v>
      </c>
      <c r="BR461" s="123">
        <f t="shared" ref="BR461" si="8224">J461/J467</f>
        <v>2.4619960343688036E-2</v>
      </c>
      <c r="BS461" s="124">
        <f t="shared" ref="BS461" si="8225">K461/K467</f>
        <v>9.3323761665470208E-3</v>
      </c>
      <c r="BT461" s="125">
        <f t="shared" ref="BT461" si="8226">L461/L467</f>
        <v>4.1089752206837839E-2</v>
      </c>
      <c r="BU461" s="123">
        <f t="shared" ref="BU461" si="8227">M461/M467</f>
        <v>2.614245387227427E-2</v>
      </c>
      <c r="BV461" s="127">
        <f t="shared" ref="BV461" si="8228">N461/N467</f>
        <v>4.1229459512967727E-2</v>
      </c>
      <c r="BW461" s="128">
        <f t="shared" ref="BW461" si="8229">O461/O467</f>
        <v>3.434475055845123E-2</v>
      </c>
      <c r="BX461" s="123">
        <f t="shared" ref="BX461" si="8230">P461/P467</f>
        <v>2.6031199157814145E-2</v>
      </c>
      <c r="BY461" s="124">
        <f t="shared" ref="BY461" si="8231">Q461/Q467</f>
        <v>4.3668508287292816E-2</v>
      </c>
      <c r="BZ461" s="125">
        <f t="shared" ref="BZ461" si="8232">R461/R467</f>
        <v>3.0051896849981895E-2</v>
      </c>
      <c r="CA461" s="126">
        <f t="shared" ref="CA461" si="8233">S461/S467</f>
        <v>4.0763009090258394E-2</v>
      </c>
      <c r="CB461" s="123">
        <f t="shared" ref="CB461" si="8234">T461/T467</f>
        <v>2.1759956206377447E-2</v>
      </c>
      <c r="CC461" s="124">
        <f t="shared" ref="CC461" si="8235">U461/U467</f>
        <v>2.3642322097378276E-2</v>
      </c>
      <c r="CD461" s="125">
        <f t="shared" ref="CD461" si="8236">V461/V467</f>
        <v>5.4263234413751818E-2</v>
      </c>
      <c r="CE461" s="126">
        <f t="shared" ref="CE461" si="8237">W461/W467</f>
        <v>2.5778805604679635E-2</v>
      </c>
      <c r="CF461" s="123">
        <f t="shared" ref="CF461" si="8238">X461/X467</f>
        <v>1.9125555295768062E-2</v>
      </c>
      <c r="CG461" s="124">
        <f t="shared" ref="CG461" si="8239">Y461/Y467</f>
        <v>3.075801749271137E-2</v>
      </c>
      <c r="CH461" s="125">
        <f t="shared" ref="CH461" si="8240">Z461/Z467</f>
        <v>2.8198360883456036E-2</v>
      </c>
      <c r="CI461" s="123">
        <f t="shared" ref="CI461" si="8241">AA461/AA467</f>
        <v>3.2641547451138425E-2</v>
      </c>
      <c r="CJ461" s="129">
        <f t="shared" ref="CJ461" si="8242">AB461/AB467</f>
        <v>2.7491177747741687E-2</v>
      </c>
      <c r="CK461" s="130">
        <f t="shared" ref="CK461" si="8243">AC461/AC467</f>
        <v>3.4429299441272182E-2</v>
      </c>
    </row>
    <row r="462" spans="1:89" x14ac:dyDescent="0.2">
      <c r="A462" s="131" t="s">
        <v>35</v>
      </c>
      <c r="B462" s="184">
        <v>0</v>
      </c>
      <c r="C462" s="168">
        <v>381</v>
      </c>
      <c r="D462" s="169">
        <v>8</v>
      </c>
      <c r="E462" s="170">
        <v>249</v>
      </c>
      <c r="F462" s="167">
        <v>11</v>
      </c>
      <c r="G462" s="171">
        <v>622</v>
      </c>
      <c r="H462" s="169">
        <v>58</v>
      </c>
      <c r="I462" s="170">
        <v>759</v>
      </c>
      <c r="J462" s="167">
        <v>39</v>
      </c>
      <c r="K462" s="168">
        <v>33</v>
      </c>
      <c r="L462" s="169">
        <v>529</v>
      </c>
      <c r="M462" s="167">
        <v>95</v>
      </c>
      <c r="N462" s="172">
        <v>407</v>
      </c>
      <c r="O462" s="185">
        <v>203</v>
      </c>
      <c r="P462" s="167">
        <v>90</v>
      </c>
      <c r="Q462" s="168">
        <v>126</v>
      </c>
      <c r="R462" s="169">
        <v>181</v>
      </c>
      <c r="S462" s="170">
        <v>88</v>
      </c>
      <c r="T462" s="167">
        <v>31</v>
      </c>
      <c r="U462" s="171">
        <v>15</v>
      </c>
      <c r="V462" s="169">
        <v>145</v>
      </c>
      <c r="W462" s="186">
        <v>22</v>
      </c>
      <c r="X462" s="167">
        <v>48</v>
      </c>
      <c r="Y462" s="171">
        <v>3</v>
      </c>
      <c r="Z462" s="169">
        <v>55</v>
      </c>
      <c r="AA462" s="167">
        <v>82</v>
      </c>
      <c r="AB462" s="149">
        <f t="shared" si="7752"/>
        <v>1602</v>
      </c>
      <c r="AC462" s="150">
        <f t="shared" si="7753"/>
        <v>2678</v>
      </c>
      <c r="BI462" s="131" t="s">
        <v>35</v>
      </c>
      <c r="BJ462" s="123">
        <f>B462/B467</f>
        <v>0</v>
      </c>
      <c r="BK462" s="124">
        <f t="shared" ref="BK462" si="8244">C462/C467</f>
        <v>1.4603296282100421E-2</v>
      </c>
      <c r="BL462" s="125">
        <f t="shared" ref="BL462" si="8245">D462/D467</f>
        <v>6.012777151446824E-4</v>
      </c>
      <c r="BM462" s="126">
        <f t="shared" ref="BM462" si="8246">E462/E467</f>
        <v>1.9662034112444726E-2</v>
      </c>
      <c r="BN462" s="123">
        <f t="shared" ref="BN462" si="8247">F462/F467</f>
        <v>3.4083162917518747E-4</v>
      </c>
      <c r="BO462" s="124">
        <f t="shared" ref="BO462" si="8248">G462/G467</f>
        <v>2.6910097776239508E-2</v>
      </c>
      <c r="BP462" s="125">
        <f t="shared" ref="BP462" si="8249">H462/H467</f>
        <v>1.374603024126653E-3</v>
      </c>
      <c r="BQ462" s="126">
        <f t="shared" ref="BQ462" si="8250">I462/I467</f>
        <v>1.7822758653078478E-2</v>
      </c>
      <c r="BR462" s="123">
        <f t="shared" ref="BR462" si="8251">J462/J467</f>
        <v>6.4441506939854594E-3</v>
      </c>
      <c r="BS462" s="124">
        <f t="shared" ref="BS462" si="8252">K462/K467</f>
        <v>4.7379755922469487E-3</v>
      </c>
      <c r="BT462" s="125">
        <f t="shared" ref="BT462" si="8253">L462/L467</f>
        <v>2.37039028543263E-2</v>
      </c>
      <c r="BU462" s="123">
        <f t="shared" ref="BU462" si="8254">M462/M467</f>
        <v>3.8865932986949228E-3</v>
      </c>
      <c r="BV462" s="127">
        <f t="shared" ref="BV462" si="8255">N462/N467</f>
        <v>1.0072262918234013E-2</v>
      </c>
      <c r="BW462" s="128">
        <f t="shared" ref="BW462" si="8256">O462/O467</f>
        <v>4.7235666418466117E-3</v>
      </c>
      <c r="BX462" s="123">
        <f t="shared" ref="BX462" si="8257">P462/P467</f>
        <v>4.3066322136089581E-3</v>
      </c>
      <c r="BY462" s="124">
        <f t="shared" ref="BY462" si="8258">Q462/Q467</f>
        <v>5.569060773480663E-3</v>
      </c>
      <c r="BZ462" s="125">
        <f t="shared" ref="BZ462" si="8259">R462/R467</f>
        <v>7.2816510439715175E-3</v>
      </c>
      <c r="CA462" s="126">
        <f t="shared" ref="CA462" si="8260">S462/S467</f>
        <v>3.1493808603535894E-3</v>
      </c>
      <c r="CB462" s="123">
        <f t="shared" ref="CB462" si="8261">T462/T467</f>
        <v>4.2425071848912E-3</v>
      </c>
      <c r="CC462" s="124">
        <f t="shared" ref="CC462" si="8262">U462/U467</f>
        <v>1.7556179775280898E-3</v>
      </c>
      <c r="CD462" s="125">
        <f t="shared" ref="CD462" si="8263">V462/V467</f>
        <v>6.2002907722569058E-3</v>
      </c>
      <c r="CE462" s="126">
        <f t="shared" ref="CE462" si="8264">W462/W467</f>
        <v>7.4819752414637467E-4</v>
      </c>
      <c r="CF462" s="123">
        <f t="shared" ref="CF462" si="8265">X462/X467</f>
        <v>2.2445639466916064E-3</v>
      </c>
      <c r="CG462" s="124">
        <f t="shared" ref="CG462" si="8266">Y462/Y467</f>
        <v>2.1865889212827988E-4</v>
      </c>
      <c r="CH462" s="125">
        <f t="shared" ref="CH462" si="8267">Z462/Z467</f>
        <v>1.2733249988424319E-3</v>
      </c>
      <c r="CI462" s="123">
        <f t="shared" ref="CI462" si="8268">AA462/AA467</f>
        <v>1.8358071954686906E-3</v>
      </c>
      <c r="CJ462" s="129">
        <f t="shared" ref="CJ462" si="8269">AB462/AB467</f>
        <v>4.8988728311326118E-3</v>
      </c>
      <c r="CK462" s="130">
        <f t="shared" ref="CK462" si="8270">AC462/AC467</f>
        <v>8.2212807760790822E-3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0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0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 x14ac:dyDescent="0.2">
      <c r="A464" s="131" t="s">
        <v>37</v>
      </c>
      <c r="B464" s="56">
        <v>0</v>
      </c>
      <c r="C464" s="57">
        <v>0</v>
      </c>
      <c r="D464" s="133">
        <v>0</v>
      </c>
      <c r="E464" s="134">
        <v>0</v>
      </c>
      <c r="F464" s="132">
        <v>0</v>
      </c>
      <c r="G464" s="135">
        <v>0</v>
      </c>
      <c r="H464" s="133">
        <v>0</v>
      </c>
      <c r="I464" s="134">
        <v>0</v>
      </c>
      <c r="J464" s="132">
        <v>0</v>
      </c>
      <c r="K464" s="135">
        <v>0</v>
      </c>
      <c r="L464" s="133"/>
      <c r="M464" s="132">
        <v>0</v>
      </c>
      <c r="N464" s="136">
        <v>0</v>
      </c>
      <c r="O464" s="137">
        <v>0</v>
      </c>
      <c r="P464" s="132">
        <v>0</v>
      </c>
      <c r="Q464" s="135">
        <v>0</v>
      </c>
      <c r="R464" s="133"/>
      <c r="S464" s="134">
        <v>0</v>
      </c>
      <c r="T464" s="132">
        <v>0</v>
      </c>
      <c r="U464" s="135">
        <v>0</v>
      </c>
      <c r="V464" s="133">
        <v>0</v>
      </c>
      <c r="W464" s="134">
        <v>0</v>
      </c>
      <c r="X464" s="132">
        <v>0</v>
      </c>
      <c r="Y464" s="135">
        <v>0</v>
      </c>
      <c r="Z464" s="138">
        <v>0</v>
      </c>
      <c r="AA464" s="2">
        <v>0</v>
      </c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29437</v>
      </c>
      <c r="C467" s="1">
        <f t="shared" ref="C467" si="8382">SUM(C444:C466)</f>
        <v>26090</v>
      </c>
      <c r="D467" s="14">
        <f t="shared" ref="D467" si="8383">SUM(D444:D466)</f>
        <v>13305</v>
      </c>
      <c r="E467" s="1">
        <f t="shared" ref="E467" si="8384">SUM(E444:E466)</f>
        <v>12664</v>
      </c>
      <c r="F467" s="14">
        <f t="shared" ref="F467" si="8385">SUM(F444:F466)</f>
        <v>32274</v>
      </c>
      <c r="G467" s="1">
        <f t="shared" ref="G467" si="8386">SUM(G444:G466)</f>
        <v>23114</v>
      </c>
      <c r="H467" s="14">
        <f t="shared" ref="H467" si="8387">SUM(H444:H466)</f>
        <v>42194</v>
      </c>
      <c r="I467" s="1">
        <f t="shared" ref="I467" si="8388">SUM(I444:I466)</f>
        <v>42586</v>
      </c>
      <c r="J467" s="14">
        <f t="shared" ref="J467" si="8389">SUM(J444:J466)</f>
        <v>6052</v>
      </c>
      <c r="K467" s="1">
        <f t="shared" ref="K467" si="8390">SUM(K444:K466)</f>
        <v>6965</v>
      </c>
      <c r="L467" s="14">
        <f t="shared" ref="L467" si="8391">SUM(L444:L466)</f>
        <v>22317</v>
      </c>
      <c r="M467" s="1">
        <f t="shared" ref="M467" si="8392">SUM(M444:M466)</f>
        <v>24443</v>
      </c>
      <c r="N467" s="14">
        <f t="shared" ref="N467" si="8393">SUM(N444:N466)</f>
        <v>40408</v>
      </c>
      <c r="O467" s="1">
        <f t="shared" ref="O467" si="8394">SUM(O444:O466)</f>
        <v>42976</v>
      </c>
      <c r="P467" s="14">
        <f t="shared" ref="P467" si="8395">SUM(P444:P466)</f>
        <v>20898</v>
      </c>
      <c r="Q467" s="1">
        <f t="shared" ref="Q467" si="8396">SUM(Q444:Q466)</f>
        <v>22625</v>
      </c>
      <c r="R467" s="14">
        <f t="shared" ref="R467" si="8397">SUM(R444:R466)</f>
        <v>24857</v>
      </c>
      <c r="S467" s="1">
        <f t="shared" ref="S467" si="8398">SUM(S444:S466)</f>
        <v>27942</v>
      </c>
      <c r="T467" s="14">
        <f t="shared" ref="T467" si="8399">SUM(T444:T466)</f>
        <v>7307</v>
      </c>
      <c r="U467" s="1">
        <f t="shared" ref="U467" si="8400">SUM(U444:U466)</f>
        <v>8544</v>
      </c>
      <c r="V467" s="14">
        <f t="shared" ref="V467" si="8401">SUM(V444:V466)</f>
        <v>23386</v>
      </c>
      <c r="W467" s="1">
        <f t="shared" ref="W467" si="8402">SUM(W444:W466)</f>
        <v>29404</v>
      </c>
      <c r="X467" s="14">
        <f t="shared" ref="X467" si="8403">SUM(X444:X466)</f>
        <v>21385</v>
      </c>
      <c r="Y467" s="1">
        <f t="shared" ref="Y467" si="8404">SUM(Y444:Y466)</f>
        <v>13720</v>
      </c>
      <c r="Z467" s="14">
        <f t="shared" ref="Z467" si="8405">SUM(Z444:Z466)</f>
        <v>43194</v>
      </c>
      <c r="AA467" s="1">
        <f t="shared" ref="AA467" si="8406">SUM(AA444:AA466)</f>
        <v>44667</v>
      </c>
      <c r="AB467" s="153">
        <f t="shared" ref="AB467:AC467" si="8407">SUM(AB443:AB466)</f>
        <v>327014</v>
      </c>
      <c r="AC467" s="154">
        <f t="shared" si="8407"/>
        <v>325740</v>
      </c>
      <c r="BI467" s="221" t="s">
        <v>13</v>
      </c>
      <c r="BJ467" s="147">
        <f>SUM(BJ443:BJ466)</f>
        <v>1</v>
      </c>
      <c r="BK467" s="148">
        <f t="shared" ref="BK467:CK467" si="8408">SUM(BK443:BK466)</f>
        <v>1</v>
      </c>
      <c r="BL467" s="147">
        <f t="shared" si="8408"/>
        <v>0.99999999999999989</v>
      </c>
      <c r="BM467" s="148">
        <f t="shared" si="8408"/>
        <v>1.0000000000000002</v>
      </c>
      <c r="BN467" s="147">
        <f t="shared" si="8408"/>
        <v>0.99999999999999989</v>
      </c>
      <c r="BO467" s="148">
        <f t="shared" si="8408"/>
        <v>1.0000000000000002</v>
      </c>
      <c r="BP467" s="147">
        <f t="shared" si="8408"/>
        <v>1.0000000000000002</v>
      </c>
      <c r="BQ467" s="148">
        <f t="shared" si="8408"/>
        <v>1</v>
      </c>
      <c r="BR467" s="147">
        <f t="shared" si="8408"/>
        <v>1</v>
      </c>
      <c r="BS467" s="148">
        <f t="shared" si="8408"/>
        <v>1</v>
      </c>
      <c r="BT467" s="147">
        <f t="shared" si="8408"/>
        <v>1</v>
      </c>
      <c r="BU467" s="148">
        <f t="shared" si="8408"/>
        <v>1</v>
      </c>
      <c r="BV467" s="147">
        <f t="shared" si="8408"/>
        <v>1</v>
      </c>
      <c r="BW467" s="148">
        <f t="shared" si="8408"/>
        <v>0.99999999999999978</v>
      </c>
      <c r="BX467" s="147">
        <f t="shared" si="8408"/>
        <v>1.0000000000000002</v>
      </c>
      <c r="BY467" s="148">
        <f t="shared" si="8408"/>
        <v>1.0000000000000002</v>
      </c>
      <c r="BZ467" s="147">
        <f t="shared" si="8408"/>
        <v>1</v>
      </c>
      <c r="CA467" s="148">
        <f t="shared" si="8408"/>
        <v>0.99999999999999989</v>
      </c>
      <c r="CB467" s="147">
        <f t="shared" si="8408"/>
        <v>1</v>
      </c>
      <c r="CC467" s="148">
        <f t="shared" si="8408"/>
        <v>0.99999999999999989</v>
      </c>
      <c r="CD467" s="147">
        <f t="shared" si="8408"/>
        <v>1</v>
      </c>
      <c r="CE467" s="148">
        <f t="shared" si="8408"/>
        <v>0.99999999999999989</v>
      </c>
      <c r="CF467" s="147">
        <f t="shared" si="8408"/>
        <v>0.99999999999999989</v>
      </c>
      <c r="CG467" s="148">
        <f t="shared" si="8408"/>
        <v>1</v>
      </c>
      <c r="CH467" s="147">
        <f t="shared" si="8408"/>
        <v>1</v>
      </c>
      <c r="CI467" s="148">
        <f t="shared" si="8408"/>
        <v>1.0000000000000002</v>
      </c>
      <c r="CJ467" s="147">
        <f t="shared" si="8408"/>
        <v>1</v>
      </c>
      <c r="CK467" s="148">
        <f t="shared" si="8408"/>
        <v>1</v>
      </c>
    </row>
    <row r="468" spans="1:89" ht="13.5" thickTop="1" x14ac:dyDescent="0.2">
      <c r="A468" s="165"/>
    </row>
    <row r="470" spans="1:89" x14ac:dyDescent="0.2">
      <c r="A470" s="278">
        <f>+A439+1</f>
        <v>44789</v>
      </c>
      <c r="B470" s="278"/>
      <c r="C470" s="278"/>
      <c r="D470" s="278"/>
      <c r="BI470" s="277">
        <f>+BI439+1</f>
        <v>44789</v>
      </c>
      <c r="BJ470" s="277"/>
      <c r="BK470" s="277"/>
      <c r="BL470" s="277"/>
    </row>
    <row r="471" spans="1:89" ht="13.5" thickBot="1" x14ac:dyDescent="0.25">
      <c r="AE471" t="s">
        <v>84</v>
      </c>
    </row>
    <row r="472" spans="1:89" ht="14.25" thickTop="1" thickBot="1" x14ac:dyDescent="0.25">
      <c r="A472" s="275" t="s">
        <v>0</v>
      </c>
      <c r="B472" s="269" t="s">
        <v>1</v>
      </c>
      <c r="C472" s="270"/>
      <c r="D472" s="269" t="s">
        <v>2</v>
      </c>
      <c r="E472" s="270"/>
      <c r="F472" s="269" t="s">
        <v>3</v>
      </c>
      <c r="G472" s="270"/>
      <c r="H472" s="269" t="s">
        <v>4</v>
      </c>
      <c r="I472" s="270"/>
      <c r="J472" s="269" t="s">
        <v>5</v>
      </c>
      <c r="K472" s="270"/>
      <c r="L472" s="269" t="s">
        <v>6</v>
      </c>
      <c r="M472" s="270"/>
      <c r="N472" s="269" t="s">
        <v>7</v>
      </c>
      <c r="O472" s="270"/>
      <c r="P472" s="269" t="s">
        <v>8</v>
      </c>
      <c r="Q472" s="270"/>
      <c r="R472" s="269" t="s">
        <v>9</v>
      </c>
      <c r="S472" s="270"/>
      <c r="T472" s="269" t="s">
        <v>10</v>
      </c>
      <c r="U472" s="270"/>
      <c r="V472" s="269" t="s">
        <v>11</v>
      </c>
      <c r="W472" s="270"/>
      <c r="X472" s="269" t="s">
        <v>12</v>
      </c>
      <c r="Y472" s="270"/>
      <c r="Z472" s="271" t="s">
        <v>40</v>
      </c>
      <c r="AA472" s="272"/>
      <c r="AB472" s="273" t="s">
        <v>41</v>
      </c>
      <c r="AC472" s="274"/>
      <c r="AE472" s="275" t="s">
        <v>0</v>
      </c>
      <c r="AF472" s="269" t="s">
        <v>1</v>
      </c>
      <c r="AG472" s="270"/>
      <c r="AH472" s="269" t="s">
        <v>2</v>
      </c>
      <c r="AI472" s="270"/>
      <c r="AJ472" s="269" t="s">
        <v>3</v>
      </c>
      <c r="AK472" s="270"/>
      <c r="AL472" s="269" t="s">
        <v>4</v>
      </c>
      <c r="AM472" s="270"/>
      <c r="AN472" s="269" t="s">
        <v>5</v>
      </c>
      <c r="AO472" s="270"/>
      <c r="AP472" s="269" t="s">
        <v>6</v>
      </c>
      <c r="AQ472" s="270"/>
      <c r="AR472" s="269" t="s">
        <v>7</v>
      </c>
      <c r="AS472" s="270"/>
      <c r="AT472" s="269" t="s">
        <v>8</v>
      </c>
      <c r="AU472" s="270"/>
      <c r="AV472" s="269" t="s">
        <v>9</v>
      </c>
      <c r="AW472" s="270"/>
      <c r="AX472" s="269" t="s">
        <v>10</v>
      </c>
      <c r="AY472" s="270"/>
      <c r="AZ472" s="269" t="s">
        <v>11</v>
      </c>
      <c r="BA472" s="270"/>
      <c r="BB472" s="269" t="s">
        <v>12</v>
      </c>
      <c r="BC472" s="270"/>
      <c r="BD472" s="271" t="s">
        <v>40</v>
      </c>
      <c r="BE472" s="272"/>
      <c r="BF472" s="273" t="s">
        <v>41</v>
      </c>
      <c r="BG472" s="274"/>
      <c r="BI472" s="275" t="s">
        <v>0</v>
      </c>
      <c r="BJ472" s="269" t="s">
        <v>1</v>
      </c>
      <c r="BK472" s="270"/>
      <c r="BL472" s="269" t="s">
        <v>2</v>
      </c>
      <c r="BM472" s="270"/>
      <c r="BN472" s="269" t="s">
        <v>3</v>
      </c>
      <c r="BO472" s="270"/>
      <c r="BP472" s="269" t="s">
        <v>4</v>
      </c>
      <c r="BQ472" s="270"/>
      <c r="BR472" s="269" t="s">
        <v>5</v>
      </c>
      <c r="BS472" s="270"/>
      <c r="BT472" s="269" t="s">
        <v>6</v>
      </c>
      <c r="BU472" s="270"/>
      <c r="BV472" s="269" t="s">
        <v>7</v>
      </c>
      <c r="BW472" s="270"/>
      <c r="BX472" s="269" t="s">
        <v>8</v>
      </c>
      <c r="BY472" s="270"/>
      <c r="BZ472" s="269" t="s">
        <v>9</v>
      </c>
      <c r="CA472" s="270"/>
      <c r="CB472" s="269" t="s">
        <v>10</v>
      </c>
      <c r="CC472" s="270"/>
      <c r="CD472" s="269" t="s">
        <v>11</v>
      </c>
      <c r="CE472" s="270"/>
      <c r="CF472" s="269" t="s">
        <v>12</v>
      </c>
      <c r="CG472" s="270"/>
      <c r="CH472" s="271" t="s">
        <v>40</v>
      </c>
      <c r="CI472" s="272"/>
      <c r="CJ472" s="269" t="s">
        <v>41</v>
      </c>
      <c r="CK472" s="270"/>
    </row>
    <row r="473" spans="1:89" ht="15" thickTop="1" thickBot="1" x14ac:dyDescent="0.3">
      <c r="A473" s="276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76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76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3428</v>
      </c>
      <c r="AG474" s="164">
        <f t="shared" ref="AG474:AV475" si="8409">SUMIF($A$9:$A$32,$AE474,C$474:C$497)</f>
        <v>1309</v>
      </c>
      <c r="AH474" s="121">
        <f t="shared" si="8409"/>
        <v>1294</v>
      </c>
      <c r="AI474" s="159">
        <f t="shared" si="8409"/>
        <v>1174</v>
      </c>
      <c r="AJ474" s="120">
        <f t="shared" si="8409"/>
        <v>2662</v>
      </c>
      <c r="AK474" s="122">
        <f t="shared" si="8409"/>
        <v>1626</v>
      </c>
      <c r="AL474" s="121">
        <f t="shared" si="8409"/>
        <v>4162</v>
      </c>
      <c r="AM474" s="159">
        <f t="shared" si="8409"/>
        <v>2385</v>
      </c>
      <c r="AN474" s="120">
        <f t="shared" si="8409"/>
        <v>248</v>
      </c>
      <c r="AO474" s="122">
        <f t="shared" si="8409"/>
        <v>1085</v>
      </c>
      <c r="AP474" s="121">
        <f t="shared" si="8409"/>
        <v>1106</v>
      </c>
      <c r="AQ474" s="120">
        <f t="shared" si="8409"/>
        <v>3535</v>
      </c>
      <c r="AR474" s="158">
        <f t="shared" si="8409"/>
        <v>2984</v>
      </c>
      <c r="AS474" s="160">
        <f t="shared" si="8409"/>
        <v>4285</v>
      </c>
      <c r="AT474" s="120">
        <f t="shared" si="8409"/>
        <v>2211</v>
      </c>
      <c r="AU474" s="122">
        <f t="shared" si="8409"/>
        <v>2131</v>
      </c>
      <c r="AV474" s="121">
        <f t="shared" si="8409"/>
        <v>2565</v>
      </c>
      <c r="AW474" s="159">
        <f t="shared" ref="AW474:BE475" si="8410">SUMIF($A$9:$A$32,$AE474,S$474:S$497)</f>
        <v>2028</v>
      </c>
      <c r="AX474" s="120">
        <f t="shared" si="8410"/>
        <v>341</v>
      </c>
      <c r="AY474" s="122">
        <f t="shared" si="8410"/>
        <v>1613</v>
      </c>
      <c r="AZ474" s="121">
        <f t="shared" si="8410"/>
        <v>1098</v>
      </c>
      <c r="BA474" s="159">
        <f t="shared" si="8410"/>
        <v>3227</v>
      </c>
      <c r="BB474" s="120">
        <f t="shared" si="8410"/>
        <v>1831</v>
      </c>
      <c r="BC474" s="122">
        <f t="shared" si="8410"/>
        <v>1972</v>
      </c>
      <c r="BD474" s="21">
        <f t="shared" si="8410"/>
        <v>4009</v>
      </c>
      <c r="BE474" s="163">
        <f t="shared" si="8410"/>
        <v>2858</v>
      </c>
      <c r="BF474" s="149">
        <f>AF474+AH474+AJ474+AL474+AN474+AP474+AR474+AT474+AV474+AX474+AZ474+BB474+BD474</f>
        <v>27939</v>
      </c>
      <c r="BG474" s="150">
        <f>AG474+AI474+AK474+AM474+AO474+AQ474+AS474+AU474+AW474+AY474+BA474+BC474+BE474</f>
        <v>29228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 t="shared" ref="CJ474" si="8436">AB474/AB498</f>
        <v>0</v>
      </c>
      <c r="CK474" s="130">
        <f t="shared" ref="CK474" si="8437">AC474/AC498</f>
        <v>0</v>
      </c>
    </row>
    <row r="475" spans="1:89" x14ac:dyDescent="0.2">
      <c r="A475" s="131" t="s">
        <v>17</v>
      </c>
      <c r="B475" s="167">
        <v>290</v>
      </c>
      <c r="C475" s="168">
        <v>0</v>
      </c>
      <c r="D475" s="169">
        <v>228</v>
      </c>
      <c r="E475" s="170">
        <v>6</v>
      </c>
      <c r="F475" s="167">
        <v>682</v>
      </c>
      <c r="G475" s="171">
        <v>7</v>
      </c>
      <c r="H475" s="169">
        <v>503</v>
      </c>
      <c r="I475" s="170">
        <v>69</v>
      </c>
      <c r="J475" s="167">
        <v>9</v>
      </c>
      <c r="K475" s="171">
        <v>26</v>
      </c>
      <c r="L475" s="169">
        <v>71</v>
      </c>
      <c r="M475" s="167">
        <v>98</v>
      </c>
      <c r="N475" s="172">
        <v>210</v>
      </c>
      <c r="O475" s="173">
        <v>180</v>
      </c>
      <c r="P475" s="167">
        <v>86</v>
      </c>
      <c r="Q475" s="171">
        <v>89</v>
      </c>
      <c r="R475" s="169">
        <v>28</v>
      </c>
      <c r="S475" s="170">
        <v>135</v>
      </c>
      <c r="T475" s="167">
        <v>1</v>
      </c>
      <c r="U475" s="171">
        <v>22</v>
      </c>
      <c r="V475" s="169">
        <v>19</v>
      </c>
      <c r="W475" s="170">
        <v>127</v>
      </c>
      <c r="X475" s="167">
        <v>5</v>
      </c>
      <c r="Y475" s="171">
        <v>60</v>
      </c>
      <c r="Z475" s="169">
        <v>0</v>
      </c>
      <c r="AA475" s="167">
        <v>0</v>
      </c>
      <c r="AB475" s="149">
        <f t="shared" ref="AB475:AB494" si="8438">B475+D475+F475+H475+J475+L475+N475+P475+R475+T475+V475+X475+Z475</f>
        <v>2132</v>
      </c>
      <c r="AC475" s="150">
        <f t="shared" ref="AC475:AC494" si="8439">C475+E475+G475+I475+K475+M475+O475+Q475+S475+U475+W475+Y475+AA475</f>
        <v>819</v>
      </c>
      <c r="AE475" s="226" t="str">
        <f>$AE$10</f>
        <v>08:00 - 08:59</v>
      </c>
      <c r="AF475" s="120">
        <f>SUMIF($A$9:$A$32,$AE475,B$474:B$497)</f>
        <v>2687</v>
      </c>
      <c r="AG475" s="168">
        <f t="shared" si="8409"/>
        <v>1149</v>
      </c>
      <c r="AH475" s="169">
        <f t="shared" si="8409"/>
        <v>965</v>
      </c>
      <c r="AI475" s="170">
        <f t="shared" si="8409"/>
        <v>918</v>
      </c>
      <c r="AJ475" s="167">
        <f t="shared" si="8409"/>
        <v>2828</v>
      </c>
      <c r="AK475" s="171">
        <f t="shared" si="8409"/>
        <v>1119</v>
      </c>
      <c r="AL475" s="169">
        <f t="shared" si="8409"/>
        <v>3229</v>
      </c>
      <c r="AM475" s="170">
        <f t="shared" si="8409"/>
        <v>2126</v>
      </c>
      <c r="AN475" s="167">
        <f t="shared" si="8409"/>
        <v>219</v>
      </c>
      <c r="AO475" s="171">
        <f t="shared" si="8409"/>
        <v>906</v>
      </c>
      <c r="AP475" s="169">
        <f t="shared" si="8409"/>
        <v>1030</v>
      </c>
      <c r="AQ475" s="167">
        <f t="shared" si="8409"/>
        <v>3158</v>
      </c>
      <c r="AR475" s="172">
        <f t="shared" si="8409"/>
        <v>2501</v>
      </c>
      <c r="AS475" s="173">
        <f t="shared" si="8409"/>
        <v>3890</v>
      </c>
      <c r="AT475" s="167">
        <f t="shared" si="8409"/>
        <v>1769</v>
      </c>
      <c r="AU475" s="171">
        <f t="shared" si="8409"/>
        <v>1782</v>
      </c>
      <c r="AV475" s="169">
        <f t="shared" si="8409"/>
        <v>2137</v>
      </c>
      <c r="AW475" s="170">
        <f t="shared" si="8410"/>
        <v>1662</v>
      </c>
      <c r="AX475" s="167">
        <f t="shared" si="8410"/>
        <v>282</v>
      </c>
      <c r="AY475" s="171">
        <f t="shared" si="8410"/>
        <v>1088</v>
      </c>
      <c r="AZ475" s="169">
        <f t="shared" si="8410"/>
        <v>759</v>
      </c>
      <c r="BA475" s="170">
        <f t="shared" si="8410"/>
        <v>2424</v>
      </c>
      <c r="BB475" s="167">
        <f t="shared" si="8410"/>
        <v>1550</v>
      </c>
      <c r="BC475" s="171">
        <f t="shared" si="8410"/>
        <v>1450</v>
      </c>
      <c r="BD475" s="169">
        <f t="shared" si="8410"/>
        <v>3296</v>
      </c>
      <c r="BE475" s="167">
        <f t="shared" si="8410"/>
        <v>2301</v>
      </c>
      <c r="BF475" s="151">
        <f>SUM(AF475,AH475,AJ475,AL475,AN475,AP475,AR475,AT475,AV475,AX475,AZ475,BB475,BD475)</f>
        <v>23252</v>
      </c>
      <c r="BG475" s="152">
        <f>SUM(AG475,AI475,AK475,AM475,AO475,AQ475,AS475,AU475,AW475,AY475,BA475,BC475,BE475)</f>
        <v>23973</v>
      </c>
      <c r="BI475" s="131" t="s">
        <v>17</v>
      </c>
      <c r="BJ475" s="123">
        <f>B475/B498</f>
        <v>1.0502679994205419E-2</v>
      </c>
      <c r="BK475" s="124">
        <f t="shared" ref="BK475" si="8440">C475/C498</f>
        <v>0</v>
      </c>
      <c r="BL475" s="125">
        <f t="shared" ref="BL475" si="8441">D475/D498</f>
        <v>1.7809717231682551E-2</v>
      </c>
      <c r="BM475" s="126">
        <f t="shared" ref="BM475" si="8442">E475/E498</f>
        <v>4.6490004649000463E-4</v>
      </c>
      <c r="BN475" s="123">
        <f t="shared" ref="BN475" si="8443">F475/F498</f>
        <v>2.3819502654372729E-2</v>
      </c>
      <c r="BO475" s="124">
        <f t="shared" ref="BO475" si="8444">G475/G498</f>
        <v>2.8043748247265734E-4</v>
      </c>
      <c r="BP475" s="125">
        <f t="shared" ref="BP475" si="8445">H475/H498</f>
        <v>1.227817511655723E-2</v>
      </c>
      <c r="BQ475" s="126">
        <f t="shared" ref="BQ475" si="8446">I475/I498</f>
        <v>1.5739051094890511E-3</v>
      </c>
      <c r="BR475" s="123">
        <f t="shared" ref="BR475" si="8447">J475/J498</f>
        <v>1.4370110170844642E-3</v>
      </c>
      <c r="BS475" s="124">
        <f t="shared" ref="BS475" si="8448">K475/K498</f>
        <v>3.7501802971296695E-3</v>
      </c>
      <c r="BT475" s="125">
        <f t="shared" ref="BT475" si="8449">L475/L498</f>
        <v>2.891939228544662E-3</v>
      </c>
      <c r="BU475" s="123">
        <f t="shared" ref="BU475" si="8450">M475/M498</f>
        <v>4.0452406505407414E-3</v>
      </c>
      <c r="BV475" s="127">
        <f t="shared" ref="BV475" si="8451">N475/N498</f>
        <v>4.9440847557386701E-3</v>
      </c>
      <c r="BW475" s="128">
        <f t="shared" ref="BW475" si="8452">O475/O498</f>
        <v>4.2753313381787093E-3</v>
      </c>
      <c r="BX475" s="123">
        <f t="shared" ref="BX475" si="8453">P475/P498</f>
        <v>3.7957364170013684E-3</v>
      </c>
      <c r="BY475" s="124">
        <f t="shared" ref="BY475" si="8454">Q475/Q498</f>
        <v>3.9790763177896009E-3</v>
      </c>
      <c r="BZ475" s="125">
        <f t="shared" ref="BZ475" si="8455">R475/R498</f>
        <v>1.0720986330742428E-3</v>
      </c>
      <c r="CA475" s="126">
        <f t="shared" ref="CA475" si="8456">S475/S498</f>
        <v>4.8676714502055235E-3</v>
      </c>
      <c r="CB475" s="123">
        <f t="shared" ref="CB475" si="8457">T475/T498</f>
        <v>1.2354830738818879E-4</v>
      </c>
      <c r="CC475" s="124">
        <f t="shared" ref="CC475" si="8458">U475/U498</f>
        <v>2.7056942565490101E-3</v>
      </c>
      <c r="CD475" s="125">
        <f t="shared" ref="CD475" si="8459">V475/V498</f>
        <v>7.3674822598782423E-4</v>
      </c>
      <c r="CE475" s="126">
        <f t="shared" ref="CE475" si="8460">W475/W498</f>
        <v>4.3796123870611763E-3</v>
      </c>
      <c r="CF475" s="123">
        <f t="shared" ref="CF475" si="8461">X475/X498</f>
        <v>2.340604812283494E-4</v>
      </c>
      <c r="CG475" s="124">
        <f t="shared" ref="CG475" si="8462">Y475/Y498</f>
        <v>4.4802867383512543E-3</v>
      </c>
      <c r="CH475" s="125">
        <f t="shared" ref="CH475" si="8463">Z475/Z498</f>
        <v>0</v>
      </c>
      <c r="CI475" s="123">
        <f t="shared" ref="CI475" si="8464">AA475/AA498</f>
        <v>0</v>
      </c>
      <c r="CJ475" s="129">
        <f t="shared" ref="CJ475" si="8465">AB475/AB498</f>
        <v>6.4579641661744441E-3</v>
      </c>
      <c r="CK475" s="130">
        <f t="shared" ref="CK475" si="8466">AC475/AC498</f>
        <v>2.4895735807302748E-3</v>
      </c>
    </row>
    <row r="476" spans="1:89" ht="13.5" thickBot="1" x14ac:dyDescent="0.25">
      <c r="A476" s="139" t="s">
        <v>18</v>
      </c>
      <c r="B476" s="174">
        <v>1731</v>
      </c>
      <c r="C476" s="175">
        <v>182</v>
      </c>
      <c r="D476" s="176">
        <v>860</v>
      </c>
      <c r="E476" s="177">
        <v>179</v>
      </c>
      <c r="F476" s="174">
        <v>2565</v>
      </c>
      <c r="G476" s="178">
        <v>398</v>
      </c>
      <c r="H476" s="176">
        <v>2137</v>
      </c>
      <c r="I476" s="177">
        <v>875</v>
      </c>
      <c r="J476" s="174">
        <v>83</v>
      </c>
      <c r="K476" s="178">
        <v>280</v>
      </c>
      <c r="L476" s="176">
        <v>549</v>
      </c>
      <c r="M476" s="174">
        <v>965</v>
      </c>
      <c r="N476" s="179">
        <v>1604</v>
      </c>
      <c r="O476" s="180">
        <v>1833</v>
      </c>
      <c r="P476" s="174">
        <v>915</v>
      </c>
      <c r="Q476" s="178">
        <v>695</v>
      </c>
      <c r="R476" s="176">
        <v>988</v>
      </c>
      <c r="S476" s="177">
        <v>827</v>
      </c>
      <c r="T476" s="174">
        <v>139</v>
      </c>
      <c r="U476" s="178">
        <v>351</v>
      </c>
      <c r="V476" s="176">
        <v>729</v>
      </c>
      <c r="W476" s="177">
        <v>1013</v>
      </c>
      <c r="X476" s="174">
        <v>981</v>
      </c>
      <c r="Y476" s="178">
        <v>461</v>
      </c>
      <c r="Z476" s="176">
        <v>1937</v>
      </c>
      <c r="AA476" s="174">
        <v>1148</v>
      </c>
      <c r="AB476" s="149">
        <f t="shared" si="8438"/>
        <v>15218</v>
      </c>
      <c r="AC476" s="150">
        <f t="shared" si="8439"/>
        <v>9207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6.2690134724033023E-2</v>
      </c>
      <c r="BK476" s="124">
        <f t="shared" ref="BK476" si="8467">C476/C498</f>
        <v>6.5216612319489737E-3</v>
      </c>
      <c r="BL476" s="125">
        <f t="shared" ref="BL476" si="8468">D476/D498</f>
        <v>6.7177003593188567E-2</v>
      </c>
      <c r="BM476" s="126">
        <f t="shared" ref="BM476" si="8469">E476/E498</f>
        <v>1.3869518053618472E-2</v>
      </c>
      <c r="BN476" s="123">
        <f t="shared" ref="BN476" si="8470">F476/F498</f>
        <v>8.9585079631181896E-2</v>
      </c>
      <c r="BO476" s="124">
        <f t="shared" ref="BO476" si="8471">G476/G498</f>
        <v>1.5944874003445374E-2</v>
      </c>
      <c r="BP476" s="125">
        <f t="shared" ref="BP476" si="8472">H476/H498</f>
        <v>5.2163936827202384E-2</v>
      </c>
      <c r="BQ476" s="126">
        <f t="shared" ref="BQ476" si="8473">I476/I498</f>
        <v>1.9958941605839418E-2</v>
      </c>
      <c r="BR476" s="123">
        <f t="shared" ref="BR476" si="8474">J476/J498</f>
        <v>1.3252434935334505E-2</v>
      </c>
      <c r="BS476" s="124">
        <f t="shared" ref="BS476" si="8475">K476/K498</f>
        <v>4.038655704601183E-2</v>
      </c>
      <c r="BT476" s="125">
        <f t="shared" ref="BT476" si="8476">L476/L498</f>
        <v>2.2361614598183373E-2</v>
      </c>
      <c r="BU476" s="123">
        <f t="shared" ref="BU476" si="8477">M476/M498</f>
        <v>3.9833237018079747E-2</v>
      </c>
      <c r="BV476" s="127">
        <f t="shared" ref="BV476" si="8478">N476/N498</f>
        <v>3.7763390229546792E-2</v>
      </c>
      <c r="BW476" s="128">
        <f t="shared" ref="BW476" si="8479">O476/O498</f>
        <v>4.3537124127119853E-2</v>
      </c>
      <c r="BX476" s="123">
        <f t="shared" ref="BX476" si="8480">P476/P498</f>
        <v>4.0384870018095952E-2</v>
      </c>
      <c r="BY476" s="124">
        <f t="shared" ref="BY476" si="8481">Q476/Q498</f>
        <v>3.1072562256896322E-2</v>
      </c>
      <c r="BZ476" s="125">
        <f t="shared" ref="BZ476" si="8482">R476/R498</f>
        <v>3.7829766052762566E-2</v>
      </c>
      <c r="CA476" s="126">
        <f t="shared" ref="CA476" si="8483">S476/S498</f>
        <v>2.9818994735703468E-2</v>
      </c>
      <c r="CB476" s="123">
        <f t="shared" ref="CB476" si="8484">T476/T498</f>
        <v>1.7173214726958239E-2</v>
      </c>
      <c r="CC476" s="124">
        <f t="shared" ref="CC476" si="8485">U476/U498</f>
        <v>4.3168122002213753E-2</v>
      </c>
      <c r="CD476" s="125">
        <f t="shared" ref="CD476" si="8486">V476/V498</f>
        <v>2.8267866144480205E-2</v>
      </c>
      <c r="CE476" s="126">
        <f t="shared" ref="CE476" si="8487">W476/W498</f>
        <v>3.4933443685771434E-2</v>
      </c>
      <c r="CF476" s="123">
        <f t="shared" ref="CF476" si="8488">X476/X498</f>
        <v>4.5922666417002156E-2</v>
      </c>
      <c r="CG476" s="124">
        <f t="shared" ref="CG476" si="8489">Y476/Y498</f>
        <v>3.4423536439665475E-2</v>
      </c>
      <c r="CH476" s="125">
        <f t="shared" ref="CH476" si="8490">Z476/Z498</f>
        <v>4.5242210491895175E-2</v>
      </c>
      <c r="CI476" s="123">
        <f t="shared" ref="CI476" si="8491">AA476/AA498</f>
        <v>2.5244639912039582E-2</v>
      </c>
      <c r="CJ476" s="129">
        <f t="shared" ref="CJ476" si="8492">AB476/AB498</f>
        <v>4.6096293940357733E-2</v>
      </c>
      <c r="CK476" s="130">
        <f t="shared" ref="CK476" si="8493">AC476/AC498</f>
        <v>2.7987184319638144E-2</v>
      </c>
    </row>
    <row r="477" spans="1:89" ht="14.25" thickTop="1" thickBot="1" x14ac:dyDescent="0.25">
      <c r="A477" s="131" t="s">
        <v>19</v>
      </c>
      <c r="B477" s="167">
        <v>2882</v>
      </c>
      <c r="C477" s="168">
        <v>1075</v>
      </c>
      <c r="D477" s="169">
        <v>1149</v>
      </c>
      <c r="E477" s="170">
        <v>777</v>
      </c>
      <c r="F477" s="167">
        <v>3216</v>
      </c>
      <c r="G477" s="171">
        <v>1299</v>
      </c>
      <c r="H477" s="169">
        <v>3396</v>
      </c>
      <c r="I477" s="170">
        <v>1952</v>
      </c>
      <c r="J477" s="167">
        <v>209</v>
      </c>
      <c r="K477" s="171">
        <v>670</v>
      </c>
      <c r="L477" s="169">
        <v>1053</v>
      </c>
      <c r="M477" s="167">
        <v>2204</v>
      </c>
      <c r="N477" s="172">
        <v>2921</v>
      </c>
      <c r="O477" s="173">
        <v>3752</v>
      </c>
      <c r="P477" s="167">
        <v>1801</v>
      </c>
      <c r="Q477" s="171">
        <v>2016</v>
      </c>
      <c r="R477" s="169">
        <v>1974</v>
      </c>
      <c r="S477" s="170">
        <v>1968</v>
      </c>
      <c r="T477" s="167">
        <v>276</v>
      </c>
      <c r="U477" s="171">
        <v>1296</v>
      </c>
      <c r="V477" s="169">
        <v>1252</v>
      </c>
      <c r="W477" s="170">
        <v>3039</v>
      </c>
      <c r="X477" s="167">
        <v>1841</v>
      </c>
      <c r="Y477" s="171">
        <v>1552</v>
      </c>
      <c r="Z477" s="169">
        <v>3093</v>
      </c>
      <c r="AA477" s="167">
        <v>2364</v>
      </c>
      <c r="AB477" s="149">
        <f t="shared" si="8438"/>
        <v>25063</v>
      </c>
      <c r="AC477" s="150">
        <f t="shared" si="8439"/>
        <v>23964</v>
      </c>
      <c r="AE477" s="221" t="s">
        <v>13</v>
      </c>
      <c r="AF477" s="14">
        <f t="shared" ref="AF477:BG477" si="8494">SUM(AF474:AF476)</f>
        <v>6115</v>
      </c>
      <c r="AG477" s="1">
        <f t="shared" si="8494"/>
        <v>2458</v>
      </c>
      <c r="AH477" s="14">
        <f t="shared" si="8494"/>
        <v>2259</v>
      </c>
      <c r="AI477" s="1">
        <f t="shared" si="8494"/>
        <v>2092</v>
      </c>
      <c r="AJ477" s="14">
        <f t="shared" si="8494"/>
        <v>5490</v>
      </c>
      <c r="AK477" s="1">
        <f t="shared" si="8494"/>
        <v>2745</v>
      </c>
      <c r="AL477" s="14">
        <f t="shared" si="8494"/>
        <v>7391</v>
      </c>
      <c r="AM477" s="1">
        <f t="shared" si="8494"/>
        <v>4511</v>
      </c>
      <c r="AN477" s="14">
        <f t="shared" si="8494"/>
        <v>467</v>
      </c>
      <c r="AO477" s="1">
        <f t="shared" si="8494"/>
        <v>1991</v>
      </c>
      <c r="AP477" s="14">
        <f t="shared" si="8494"/>
        <v>2136</v>
      </c>
      <c r="AQ477" s="1">
        <f t="shared" si="8494"/>
        <v>6693</v>
      </c>
      <c r="AR477" s="14">
        <f t="shared" si="8494"/>
        <v>5485</v>
      </c>
      <c r="AS477" s="1">
        <f t="shared" si="8494"/>
        <v>8175</v>
      </c>
      <c r="AT477" s="14">
        <f t="shared" si="8494"/>
        <v>3980</v>
      </c>
      <c r="AU477" s="1">
        <f t="shared" si="8494"/>
        <v>3913</v>
      </c>
      <c r="AV477" s="14">
        <f t="shared" si="8494"/>
        <v>4702</v>
      </c>
      <c r="AW477" s="1">
        <f t="shared" si="8494"/>
        <v>3690</v>
      </c>
      <c r="AX477" s="14">
        <f t="shared" si="8494"/>
        <v>623</v>
      </c>
      <c r="AY477" s="1">
        <f t="shared" si="8494"/>
        <v>2701</v>
      </c>
      <c r="AZ477" s="14">
        <f t="shared" si="8494"/>
        <v>1857</v>
      </c>
      <c r="BA477" s="1">
        <f t="shared" si="8494"/>
        <v>5651</v>
      </c>
      <c r="BB477" s="14">
        <f t="shared" si="8494"/>
        <v>3381</v>
      </c>
      <c r="BC477" s="1">
        <f t="shared" si="8494"/>
        <v>3422</v>
      </c>
      <c r="BD477" s="14">
        <f t="shared" si="8494"/>
        <v>7305</v>
      </c>
      <c r="BE477" s="1">
        <f t="shared" si="8494"/>
        <v>5159</v>
      </c>
      <c r="BF477" s="153">
        <f t="shared" si="8494"/>
        <v>51191</v>
      </c>
      <c r="BG477" s="154">
        <f t="shared" si="8494"/>
        <v>53201</v>
      </c>
      <c r="BI477" s="131" t="s">
        <v>19</v>
      </c>
      <c r="BJ477" s="123">
        <f>B477/B498</f>
        <v>0.10437490945965522</v>
      </c>
      <c r="BK477" s="124">
        <f t="shared" ref="BK477" si="8495">C477/C498</f>
        <v>3.8520801232665637E-2</v>
      </c>
      <c r="BL477" s="125">
        <f t="shared" ref="BL477" si="8496">D477/D498</f>
        <v>8.9751601312294954E-2</v>
      </c>
      <c r="BM477" s="126">
        <f t="shared" ref="BM477" si="8497">E477/E498</f>
        <v>6.0204556020455602E-2</v>
      </c>
      <c r="BN477" s="123">
        <f t="shared" ref="BN477" si="8498">F477/F498</f>
        <v>0.11232187761944677</v>
      </c>
      <c r="BO477" s="124">
        <f t="shared" ref="BO477" si="8499">G477/G498</f>
        <v>5.2041184247425987E-2</v>
      </c>
      <c r="BP477" s="125">
        <f t="shared" ref="BP477" si="8500">H477/H498</f>
        <v>8.2895989454927141E-2</v>
      </c>
      <c r="BQ477" s="126">
        <f t="shared" ref="BQ477" si="8501">I477/I498</f>
        <v>4.4525547445255477E-2</v>
      </c>
      <c r="BR477" s="123">
        <f t="shared" ref="BR477" si="8502">J477/J498</f>
        <v>3.3370589174517004E-2</v>
      </c>
      <c r="BS477" s="124">
        <f t="shared" ref="BS477" si="8503">K477/K498</f>
        <v>9.6639261502956875E-2</v>
      </c>
      <c r="BT477" s="125">
        <f t="shared" ref="BT477" si="8504">L477/L498</f>
        <v>4.2890309967007455E-2</v>
      </c>
      <c r="BU477" s="123">
        <f t="shared" ref="BU477" si="8505">M477/M498</f>
        <v>9.097663667134484E-2</v>
      </c>
      <c r="BV477" s="127">
        <f t="shared" ref="BV477" si="8506">N477/N498</f>
        <v>6.8769864626250732E-2</v>
      </c>
      <c r="BW477" s="128">
        <f t="shared" ref="BW477" si="8507">O477/O498</f>
        <v>8.9116906560258419E-2</v>
      </c>
      <c r="BX477" s="123">
        <f t="shared" ref="BX477" si="8508">P477/P498</f>
        <v>7.9489782407203072E-2</v>
      </c>
      <c r="BY477" s="124">
        <f t="shared" ref="BY477" si="8509">Q477/Q498</f>
        <v>9.0132784906335223E-2</v>
      </c>
      <c r="BZ477" s="125">
        <f t="shared" ref="BZ477" si="8510">R477/R498</f>
        <v>7.5582953631734118E-2</v>
      </c>
      <c r="CA477" s="126">
        <f t="shared" ref="CA477" si="8511">S477/S498</f>
        <v>7.0959832696329411E-2</v>
      </c>
      <c r="CB477" s="123">
        <f t="shared" ref="CB477" si="8512">T477/T498</f>
        <v>3.4099332839140101E-2</v>
      </c>
      <c r="CC477" s="124">
        <f t="shared" ref="CC477" si="8513">U477/U498</f>
        <v>0.15938998893125078</v>
      </c>
      <c r="CD477" s="125">
        <f t="shared" ref="CD477" si="8514">V477/V498</f>
        <v>4.8547830470355581E-2</v>
      </c>
      <c r="CE477" s="126">
        <f t="shared" ref="CE477" si="8515">W477/W498</f>
        <v>0.1048003310573143</v>
      </c>
      <c r="CF477" s="123">
        <f t="shared" ref="CF477" si="8516">X477/X498</f>
        <v>8.6181069188278253E-2</v>
      </c>
      <c r="CG477" s="124">
        <f t="shared" ref="CG477" si="8517">Y477/Y498</f>
        <v>0.11589008363201912</v>
      </c>
      <c r="CH477" s="125">
        <f t="shared" ref="CH477" si="8518">Z477/Z498</f>
        <v>7.2242724342504783E-2</v>
      </c>
      <c r="CI477" s="123">
        <f t="shared" ref="CI477" si="8519">AA477/AA498</f>
        <v>5.1984606926882899E-2</v>
      </c>
      <c r="CJ477" s="129">
        <f t="shared" ref="CJ477" si="8520">AB477/AB498</f>
        <v>7.5917427718963454E-2</v>
      </c>
      <c r="CK477" s="130">
        <f t="shared" ref="CK477" si="8521">AC477/AC498</f>
        <v>7.2845105358510756E-2</v>
      </c>
    </row>
    <row r="478" spans="1:89" ht="13.5" thickTop="1" x14ac:dyDescent="0.2">
      <c r="A478" s="139" t="s">
        <v>20</v>
      </c>
      <c r="B478" s="174">
        <v>3428</v>
      </c>
      <c r="C478" s="175">
        <v>1309</v>
      </c>
      <c r="D478" s="176">
        <v>1294</v>
      </c>
      <c r="E478" s="177">
        <v>1174</v>
      </c>
      <c r="F478" s="174">
        <v>2662</v>
      </c>
      <c r="G478" s="178">
        <v>1626</v>
      </c>
      <c r="H478" s="176">
        <v>4162</v>
      </c>
      <c r="I478" s="177">
        <v>2385</v>
      </c>
      <c r="J478" s="174">
        <v>248</v>
      </c>
      <c r="K478" s="178">
        <v>1085</v>
      </c>
      <c r="L478" s="176">
        <v>1106</v>
      </c>
      <c r="M478" s="174">
        <v>3535</v>
      </c>
      <c r="N478" s="179">
        <v>2984</v>
      </c>
      <c r="O478" s="180">
        <v>4285</v>
      </c>
      <c r="P478" s="174">
        <v>2211</v>
      </c>
      <c r="Q478" s="178">
        <v>2131</v>
      </c>
      <c r="R478" s="176">
        <v>2565</v>
      </c>
      <c r="S478" s="177">
        <v>2028</v>
      </c>
      <c r="T478" s="174">
        <v>341</v>
      </c>
      <c r="U478" s="178">
        <v>1613</v>
      </c>
      <c r="V478" s="176">
        <v>1098</v>
      </c>
      <c r="W478" s="177">
        <v>3227</v>
      </c>
      <c r="X478" s="174">
        <v>1831</v>
      </c>
      <c r="Y478" s="178">
        <v>1972</v>
      </c>
      <c r="Z478" s="176">
        <v>4009</v>
      </c>
      <c r="AA478" s="174">
        <v>2858</v>
      </c>
      <c r="AB478" s="149">
        <f t="shared" si="8438"/>
        <v>27939</v>
      </c>
      <c r="AC478" s="150">
        <f t="shared" si="8439"/>
        <v>29228</v>
      </c>
      <c r="BI478" s="139" t="s">
        <v>20</v>
      </c>
      <c r="BJ478" s="123">
        <f>B478/B498</f>
        <v>0.12414892075909024</v>
      </c>
      <c r="BK478" s="124">
        <f t="shared" ref="BK478" si="8522">C478/C498</f>
        <v>4.690579424517146E-2</v>
      </c>
      <c r="BL478" s="125">
        <f t="shared" ref="BL478" si="8523">D478/D498</f>
        <v>0.10107795656928605</v>
      </c>
      <c r="BM478" s="126">
        <f t="shared" ref="BM478" si="8524">E478/E498</f>
        <v>9.0965442429877572E-2</v>
      </c>
      <c r="BN478" s="123">
        <f t="shared" ref="BN478" si="8525">F478/F498</f>
        <v>9.2972897457390333E-2</v>
      </c>
      <c r="BO478" s="124">
        <f t="shared" ref="BO478" si="8526">G478/G498</f>
        <v>6.5141620928648697E-2</v>
      </c>
      <c r="BP478" s="125">
        <f t="shared" ref="BP478" si="8527">H478/H498</f>
        <v>0.10159396587497253</v>
      </c>
      <c r="BQ478" s="126">
        <f t="shared" ref="BQ478" si="8528">I478/I498</f>
        <v>5.4402372262773724E-2</v>
      </c>
      <c r="BR478" s="123">
        <f t="shared" ref="BR478" si="8529">J478/J498</f>
        <v>3.9597636915216353E-2</v>
      </c>
      <c r="BS478" s="124">
        <f t="shared" ref="BS478" si="8530">K478/K498</f>
        <v>0.15649790855329584</v>
      </c>
      <c r="BT478" s="125">
        <f t="shared" ref="BT478" si="8531">L478/L498</f>
        <v>4.5049081503808396E-2</v>
      </c>
      <c r="BU478" s="123">
        <f t="shared" ref="BU478" si="8532">M478/M498</f>
        <v>0.14591760918021959</v>
      </c>
      <c r="BV478" s="127">
        <f t="shared" ref="BV478" si="8533">N478/N498</f>
        <v>7.0253090052972339E-2</v>
      </c>
      <c r="BW478" s="128">
        <f t="shared" ref="BW478" si="8534">O478/O498</f>
        <v>0.10177663768942093</v>
      </c>
      <c r="BX478" s="123">
        <f t="shared" ref="BX478" si="8535">P478/P498</f>
        <v>9.7585735092907272E-2</v>
      </c>
      <c r="BY478" s="124">
        <f t="shared" ref="BY478" si="8536">Q478/Q498</f>
        <v>9.5274288013591446E-2</v>
      </c>
      <c r="BZ478" s="125">
        <f t="shared" ref="BZ478" si="8537">R478/R498</f>
        <v>9.8211892636979742E-2</v>
      </c>
      <c r="CA478" s="126">
        <f t="shared" ref="CA478" si="8538">S478/S498</f>
        <v>7.3123242229754096E-2</v>
      </c>
      <c r="CB478" s="123">
        <f t="shared" ref="CB478" si="8539">T478/T498</f>
        <v>4.2129972819372377E-2</v>
      </c>
      <c r="CC478" s="124">
        <f t="shared" ref="CC478" si="8540">U478/U498</f>
        <v>0.19837658344607059</v>
      </c>
      <c r="CD478" s="125">
        <f t="shared" ref="CD478" si="8541">V478/V498</f>
        <v>4.2576292217612159E-2</v>
      </c>
      <c r="CE478" s="126">
        <f t="shared" ref="CE478" si="8542">W478/W498</f>
        <v>0.11128353679564108</v>
      </c>
      <c r="CF478" s="123">
        <f t="shared" ref="CF478" si="8543">X478/X498</f>
        <v>8.5712948225821553E-2</v>
      </c>
      <c r="CG478" s="124">
        <f t="shared" ref="CG478" si="8544">Y478/Y498</f>
        <v>0.14725209080047791</v>
      </c>
      <c r="CH478" s="125">
        <f t="shared" ref="CH478" si="8545">Z478/Z498</f>
        <v>9.3637595179147007E-2</v>
      </c>
      <c r="CI478" s="123">
        <f t="shared" ref="CI478" si="8546">AA478/AA498</f>
        <v>6.2847718526663002E-2</v>
      </c>
      <c r="CJ478" s="129">
        <f t="shared" ref="CJ478" si="8547">AB478/AB498</f>
        <v>8.4629015402789762E-2</v>
      </c>
      <c r="CK478" s="130">
        <f t="shared" ref="CK478" si="8548">AC478/AC498</f>
        <v>8.8846467176537824E-2</v>
      </c>
    </row>
    <row r="479" spans="1:89" ht="13.5" thickBot="1" x14ac:dyDescent="0.25">
      <c r="A479" s="131" t="s">
        <v>21</v>
      </c>
      <c r="B479" s="167">
        <v>2687</v>
      </c>
      <c r="C479" s="168">
        <v>1149</v>
      </c>
      <c r="D479" s="169">
        <v>965</v>
      </c>
      <c r="E479" s="170">
        <v>918</v>
      </c>
      <c r="F479" s="167">
        <v>2828</v>
      </c>
      <c r="G479" s="171">
        <v>1119</v>
      </c>
      <c r="H479" s="169">
        <v>3229</v>
      </c>
      <c r="I479" s="170">
        <v>2126</v>
      </c>
      <c r="J479" s="167">
        <v>219</v>
      </c>
      <c r="K479" s="171">
        <v>906</v>
      </c>
      <c r="L479" s="169">
        <v>1030</v>
      </c>
      <c r="M479" s="167">
        <v>3158</v>
      </c>
      <c r="N479" s="172">
        <v>2501</v>
      </c>
      <c r="O479" s="173">
        <v>3890</v>
      </c>
      <c r="P479" s="167">
        <v>1769</v>
      </c>
      <c r="Q479" s="171">
        <v>1782</v>
      </c>
      <c r="R479" s="169">
        <v>2137</v>
      </c>
      <c r="S479" s="170">
        <v>1662</v>
      </c>
      <c r="T479" s="167">
        <v>282</v>
      </c>
      <c r="U479" s="171">
        <v>1088</v>
      </c>
      <c r="V479" s="169">
        <v>759</v>
      </c>
      <c r="W479" s="170">
        <v>2424</v>
      </c>
      <c r="X479" s="167">
        <v>1550</v>
      </c>
      <c r="Y479" s="171">
        <v>1450</v>
      </c>
      <c r="Z479" s="169">
        <v>3296</v>
      </c>
      <c r="AA479" s="167">
        <v>2301</v>
      </c>
      <c r="AB479" s="149">
        <f t="shared" si="8438"/>
        <v>23252</v>
      </c>
      <c r="AC479" s="150">
        <f t="shared" si="8439"/>
        <v>23973</v>
      </c>
      <c r="AE479" t="s">
        <v>85</v>
      </c>
      <c r="BI479" s="131" t="s">
        <v>21</v>
      </c>
      <c r="BJ479" s="123">
        <f>B479/B498</f>
        <v>9.7312762566999861E-2</v>
      </c>
      <c r="BK479" s="124">
        <f t="shared" ref="BK479" si="8549">C479/C498</f>
        <v>4.1172465689611928E-2</v>
      </c>
      <c r="BL479" s="125">
        <f t="shared" ref="BL479" si="8550">D479/D498</f>
        <v>7.5378847055147635E-2</v>
      </c>
      <c r="BM479" s="126">
        <f t="shared" ref="BM479" si="8551">E479/E498</f>
        <v>7.1129707112970716E-2</v>
      </c>
      <c r="BN479" s="123">
        <f t="shared" ref="BN479" si="8552">F479/F498</f>
        <v>9.8770606314613027E-2</v>
      </c>
      <c r="BO479" s="124">
        <f t="shared" ref="BO479" si="8553">G479/G498</f>
        <v>4.4829934698129084E-2</v>
      </c>
      <c r="BP479" s="125">
        <f t="shared" ref="BP479" si="8554">H479/H498</f>
        <v>7.8819537676666579E-2</v>
      </c>
      <c r="BQ479" s="126">
        <f t="shared" ref="BQ479" si="8555">I479/I498</f>
        <v>4.8494525547445252E-2</v>
      </c>
      <c r="BR479" s="123">
        <f t="shared" ref="BR479" si="8556">J479/J498</f>
        <v>3.4967268082388633E-2</v>
      </c>
      <c r="BS479" s="124">
        <f t="shared" ref="BS479" si="8557">K479/K498</f>
        <v>0.13067935958459542</v>
      </c>
      <c r="BT479" s="125">
        <f t="shared" ref="BT479" si="8558">L479/L498</f>
        <v>4.1953484583112703E-2</v>
      </c>
      <c r="BU479" s="123">
        <f t="shared" ref="BU479" si="8559">M479/M498</f>
        <v>0.13035581606538429</v>
      </c>
      <c r="BV479" s="127">
        <f t="shared" ref="BV479" si="8560">N479/N498</f>
        <v>5.8881695114773397E-2</v>
      </c>
      <c r="BW479" s="128">
        <f t="shared" ref="BW479" si="8561">O479/O498</f>
        <v>9.2394660586195429E-2</v>
      </c>
      <c r="BX479" s="123">
        <f t="shared" ref="BX479" si="8562">P479/P498</f>
        <v>7.8077415368318845E-2</v>
      </c>
      <c r="BY479" s="124">
        <f t="shared" ref="BY479" si="8563">Q479/Q498</f>
        <v>7.9670943801135596E-2</v>
      </c>
      <c r="BZ479" s="125">
        <f t="shared" ref="BZ479" si="8564">R479/R498</f>
        <v>8.1824099245702039E-2</v>
      </c>
      <c r="CA479" s="126">
        <f t="shared" ref="CA479" si="8565">S479/S498</f>
        <v>5.9926444075863561E-2</v>
      </c>
      <c r="CB479" s="123">
        <f t="shared" ref="CB479" si="8566">T479/T498</f>
        <v>3.4840622683469234E-2</v>
      </c>
      <c r="CC479" s="124">
        <f t="shared" ref="CC479" si="8567">U479/U498</f>
        <v>0.13380887959660559</v>
      </c>
      <c r="CD479" s="125">
        <f t="shared" ref="CD479" si="8568">V479/V498</f>
        <v>2.9431152817092559E-2</v>
      </c>
      <c r="CE479" s="126">
        <f t="shared" ref="CE479" si="8569">W479/W498</f>
        <v>8.3591971860128289E-2</v>
      </c>
      <c r="CF479" s="123">
        <f t="shared" ref="CF479" si="8570">X479/X498</f>
        <v>7.2558749180788321E-2</v>
      </c>
      <c r="CG479" s="124">
        <f t="shared" ref="CG479" si="8571">Y479/Y498</f>
        <v>0.10827359617682199</v>
      </c>
      <c r="CH479" s="125">
        <f t="shared" ref="CH479" si="8572">Z479/Z498</f>
        <v>7.6984164058485544E-2</v>
      </c>
      <c r="CI479" s="123">
        <f t="shared" ref="CI479" si="8573">AA479/AA498</f>
        <v>5.0599230346344143E-2</v>
      </c>
      <c r="CJ479" s="129">
        <f t="shared" ref="CJ479" si="8574">AB479/AB498</f>
        <v>7.0431793054356553E-2</v>
      </c>
      <c r="CK479" s="130">
        <f t="shared" ref="CK479" si="8575">AC479/AC498</f>
        <v>7.2872463309947358E-2</v>
      </c>
    </row>
    <row r="480" spans="1:89" ht="14.25" thickTop="1" thickBot="1" x14ac:dyDescent="0.25">
      <c r="A480" s="139" t="s">
        <v>22</v>
      </c>
      <c r="B480" s="174">
        <v>1751</v>
      </c>
      <c r="C480" s="175">
        <v>1101</v>
      </c>
      <c r="D480" s="176">
        <v>741</v>
      </c>
      <c r="E480" s="177">
        <v>674</v>
      </c>
      <c r="F480" s="174">
        <v>2033</v>
      </c>
      <c r="G480" s="178">
        <v>959</v>
      </c>
      <c r="H480" s="176">
        <v>2674</v>
      </c>
      <c r="I480" s="177">
        <v>1948</v>
      </c>
      <c r="J480" s="174">
        <v>279</v>
      </c>
      <c r="K480" s="178">
        <v>728</v>
      </c>
      <c r="L480" s="176">
        <v>833</v>
      </c>
      <c r="M480" s="174">
        <v>2108</v>
      </c>
      <c r="N480" s="179">
        <v>2035</v>
      </c>
      <c r="O480" s="180">
        <v>3048</v>
      </c>
      <c r="P480" s="174">
        <v>1129</v>
      </c>
      <c r="Q480" s="178">
        <v>1273</v>
      </c>
      <c r="R480" s="176">
        <v>1811</v>
      </c>
      <c r="S480" s="177">
        <v>1302</v>
      </c>
      <c r="T480" s="174">
        <v>217</v>
      </c>
      <c r="U480" s="178">
        <v>564</v>
      </c>
      <c r="V480" s="176">
        <v>777</v>
      </c>
      <c r="W480" s="177">
        <v>1968</v>
      </c>
      <c r="X480" s="174">
        <v>1120</v>
      </c>
      <c r="Y480" s="178">
        <v>913</v>
      </c>
      <c r="Z480" s="176">
        <v>2576</v>
      </c>
      <c r="AA480" s="174">
        <v>2328</v>
      </c>
      <c r="AB480" s="149">
        <f t="shared" si="8438"/>
        <v>17976</v>
      </c>
      <c r="AC480" s="150">
        <f t="shared" si="8439"/>
        <v>18914</v>
      </c>
      <c r="AE480" s="275" t="s">
        <v>0</v>
      </c>
      <c r="AF480" s="269" t="s">
        <v>1</v>
      </c>
      <c r="AG480" s="270"/>
      <c r="AH480" s="269" t="s">
        <v>2</v>
      </c>
      <c r="AI480" s="270"/>
      <c r="AJ480" s="269" t="s">
        <v>3</v>
      </c>
      <c r="AK480" s="270"/>
      <c r="AL480" s="269" t="s">
        <v>4</v>
      </c>
      <c r="AM480" s="270"/>
      <c r="AN480" s="269" t="s">
        <v>5</v>
      </c>
      <c r="AO480" s="270"/>
      <c r="AP480" s="269" t="s">
        <v>6</v>
      </c>
      <c r="AQ480" s="270"/>
      <c r="AR480" s="269" t="s">
        <v>7</v>
      </c>
      <c r="AS480" s="270"/>
      <c r="AT480" s="269" t="s">
        <v>8</v>
      </c>
      <c r="AU480" s="270"/>
      <c r="AV480" s="269" t="s">
        <v>9</v>
      </c>
      <c r="AW480" s="270"/>
      <c r="AX480" s="269" t="s">
        <v>10</v>
      </c>
      <c r="AY480" s="270"/>
      <c r="AZ480" s="269" t="s">
        <v>11</v>
      </c>
      <c r="BA480" s="270"/>
      <c r="BB480" s="269" t="s">
        <v>12</v>
      </c>
      <c r="BC480" s="270"/>
      <c r="BD480" s="271" t="s">
        <v>40</v>
      </c>
      <c r="BE480" s="272"/>
      <c r="BF480" s="273" t="s">
        <v>41</v>
      </c>
      <c r="BG480" s="274"/>
      <c r="BI480" s="139" t="s">
        <v>22</v>
      </c>
      <c r="BJ480" s="123">
        <f>B480/B498</f>
        <v>6.3414457482254091E-2</v>
      </c>
      <c r="BK480" s="124">
        <f t="shared" ref="BK480" si="8576">C480/C498</f>
        <v>3.9452467122944063E-2</v>
      </c>
      <c r="BL480" s="125">
        <f t="shared" ref="BL480" si="8577">D480/D498</f>
        <v>5.7881581002968287E-2</v>
      </c>
      <c r="BM480" s="126">
        <f t="shared" ref="BM480" si="8578">E480/E498</f>
        <v>5.2223771889043855E-2</v>
      </c>
      <c r="BN480" s="123">
        <f t="shared" ref="BN480" si="8579">F480/F498</f>
        <v>7.1004470522492313E-2</v>
      </c>
      <c r="BO480" s="124">
        <f t="shared" ref="BO480" si="8580">G480/G498</f>
        <v>3.8419935098754056E-2</v>
      </c>
      <c r="BP480" s="125">
        <f t="shared" ref="BP480" si="8581">H480/H498</f>
        <v>6.5272048233944391E-2</v>
      </c>
      <c r="BQ480" s="126">
        <f t="shared" ref="BQ480" si="8582">I480/I498</f>
        <v>4.4434306569343066E-2</v>
      </c>
      <c r="BR480" s="123">
        <f t="shared" ref="BR480" si="8583">J480/J498</f>
        <v>4.4547341529618395E-2</v>
      </c>
      <c r="BS480" s="124">
        <f t="shared" ref="BS480" si="8584">K480/K498</f>
        <v>0.10500504831963076</v>
      </c>
      <c r="BT480" s="125">
        <f t="shared" ref="BT480" si="8585">L480/L498</f>
        <v>3.3929371512362021E-2</v>
      </c>
      <c r="BU480" s="123">
        <f t="shared" ref="BU480" si="8586">M480/M498</f>
        <v>8.7013951952447779E-2</v>
      </c>
      <c r="BV480" s="127">
        <f t="shared" ref="BV480" si="8587">N480/N498</f>
        <v>4.7910535609181869E-2</v>
      </c>
      <c r="BW480" s="128">
        <f t="shared" ref="BW480" si="8588">O480/O498</f>
        <v>7.2395610659826137E-2</v>
      </c>
      <c r="BX480" s="123">
        <f t="shared" ref="BX480" si="8589">P480/P498</f>
        <v>4.9830074590634238E-2</v>
      </c>
      <c r="BY480" s="124">
        <f t="shared" ref="BY480" si="8590">Q480/Q498</f>
        <v>5.691420396119283E-2</v>
      </c>
      <c r="BZ480" s="125">
        <f t="shared" ref="BZ480" si="8591">R480/R498</f>
        <v>6.934180801776621E-2</v>
      </c>
      <c r="CA480" s="126">
        <f t="shared" ref="CA480" si="8592">S480/S498</f>
        <v>4.6945986875315496E-2</v>
      </c>
      <c r="CB480" s="123">
        <f t="shared" ref="CB480" si="8593">T480/T498</f>
        <v>2.6809982703236965E-2</v>
      </c>
      <c r="CC480" s="124">
        <f t="shared" ref="CC480" si="8594">U480/U498</f>
        <v>6.9364161849710976E-2</v>
      </c>
      <c r="CD480" s="125">
        <f t="shared" ref="CD480" si="8595">V480/V498</f>
        <v>3.0129124820659971E-2</v>
      </c>
      <c r="CE480" s="126">
        <f t="shared" ref="CE480" si="8596">W480/W498</f>
        <v>6.7866749430995243E-2</v>
      </c>
      <c r="CF480" s="123">
        <f t="shared" ref="CF480" si="8597">X480/X498</f>
        <v>5.2429547795150265E-2</v>
      </c>
      <c r="CG480" s="124">
        <f t="shared" ref="CG480" si="8598">Y480/Y498</f>
        <v>6.8175029868578249E-2</v>
      </c>
      <c r="CH480" s="125">
        <f t="shared" ref="CH480" si="8599">Z480/Z498</f>
        <v>6.0167235016583359E-2</v>
      </c>
      <c r="CI480" s="123">
        <f t="shared" ref="CI480" si="8600">AA480/AA498</f>
        <v>5.119296316657504E-2</v>
      </c>
      <c r="CJ480" s="129">
        <f t="shared" ref="CJ480" si="8601">AB480/AB498</f>
        <v>5.4450452087782271E-2</v>
      </c>
      <c r="CK480" s="130">
        <f t="shared" ref="CK480" si="8602">AC480/AC498</f>
        <v>5.7494254830198314E-2</v>
      </c>
    </row>
    <row r="481" spans="1:89" ht="15" thickTop="1" thickBot="1" x14ac:dyDescent="0.3">
      <c r="A481" s="131" t="s">
        <v>23</v>
      </c>
      <c r="B481" s="167">
        <v>1332</v>
      </c>
      <c r="C481" s="168">
        <v>982</v>
      </c>
      <c r="D481" s="169">
        <v>634</v>
      </c>
      <c r="E481" s="170">
        <v>494</v>
      </c>
      <c r="F481" s="167">
        <v>1710</v>
      </c>
      <c r="G481" s="171">
        <v>865</v>
      </c>
      <c r="H481" s="169">
        <v>2162</v>
      </c>
      <c r="I481" s="170">
        <v>1783</v>
      </c>
      <c r="J481" s="167">
        <v>231</v>
      </c>
      <c r="K481" s="171">
        <v>534</v>
      </c>
      <c r="L481" s="169">
        <v>724</v>
      </c>
      <c r="M481" s="167">
        <v>1455</v>
      </c>
      <c r="N481" s="172">
        <v>1667</v>
      </c>
      <c r="O481" s="173">
        <v>2340</v>
      </c>
      <c r="P481" s="167">
        <v>1053</v>
      </c>
      <c r="Q481" s="171">
        <v>1018</v>
      </c>
      <c r="R481" s="169">
        <v>1376</v>
      </c>
      <c r="S481" s="170">
        <v>1253</v>
      </c>
      <c r="T481" s="167">
        <v>262</v>
      </c>
      <c r="U481" s="171">
        <v>354</v>
      </c>
      <c r="V481" s="169">
        <v>652</v>
      </c>
      <c r="W481" s="170">
        <v>1659</v>
      </c>
      <c r="X481" s="167">
        <v>866</v>
      </c>
      <c r="Y481" s="171">
        <v>643</v>
      </c>
      <c r="Z481" s="169">
        <v>2199</v>
      </c>
      <c r="AA481" s="167">
        <v>2513</v>
      </c>
      <c r="AB481" s="149">
        <f t="shared" si="8438"/>
        <v>14868</v>
      </c>
      <c r="AC481" s="150">
        <f t="shared" si="8439"/>
        <v>15893</v>
      </c>
      <c r="AE481" s="276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4.8239895697522815E-2</v>
      </c>
      <c r="BK481" s="124">
        <f t="shared" ref="BK481" si="8603">C481/C498</f>
        <v>3.5188304009746658E-2</v>
      </c>
      <c r="BL481" s="125">
        <f t="shared" ref="BL481" si="8604">D481/D498</f>
        <v>4.9523511951257614E-2</v>
      </c>
      <c r="BM481" s="126">
        <f t="shared" ref="BM481" si="8605">E481/E498</f>
        <v>3.8276770494343713E-2</v>
      </c>
      <c r="BN481" s="123">
        <f t="shared" ref="BN481" si="8606">F481/F498</f>
        <v>5.9723386420787929E-2</v>
      </c>
      <c r="BO481" s="124">
        <f t="shared" ref="BO481" si="8607">G481/G498</f>
        <v>3.4654060334121231E-2</v>
      </c>
      <c r="BP481" s="125">
        <f t="shared" ref="BP481" si="8608">H481/H498</f>
        <v>5.2774184099397076E-2</v>
      </c>
      <c r="BQ481" s="126">
        <f t="shared" ref="BQ481" si="8609">I481/I498</f>
        <v>4.0670620437956204E-2</v>
      </c>
      <c r="BR481" s="123">
        <f t="shared" ref="BR481" si="8610">J481/J498</f>
        <v>3.6883282771834586E-2</v>
      </c>
      <c r="BS481" s="124">
        <f t="shared" ref="BS481" si="8611">K481/K498</f>
        <v>7.7022933794893986E-2</v>
      </c>
      <c r="BT481" s="125">
        <f t="shared" ref="BT481" si="8612">L481/L498</f>
        <v>2.9489633823469513E-2</v>
      </c>
      <c r="BU481" s="123">
        <f t="shared" ref="BU481" si="8613">M481/M498</f>
        <v>6.0059440270783457E-2</v>
      </c>
      <c r="BV481" s="127">
        <f t="shared" ref="BV481" si="8614">N481/N498</f>
        <v>3.9246615656268392E-2</v>
      </c>
      <c r="BW481" s="128">
        <f t="shared" ref="BW481" si="8615">O481/O498</f>
        <v>5.5579307396323212E-2</v>
      </c>
      <c r="BX481" s="123">
        <f t="shared" ref="BX481" si="8616">P481/P498</f>
        <v>4.6475702873284196E-2</v>
      </c>
      <c r="BY481" s="124">
        <f t="shared" ref="BY481" si="8617">Q481/Q498</f>
        <v>4.5513479679885546E-2</v>
      </c>
      <c r="BZ481" s="125">
        <f t="shared" ref="BZ481" si="8618">R481/R498</f>
        <v>5.268598996821993E-2</v>
      </c>
      <c r="CA481" s="126">
        <f t="shared" ref="CA481" si="8619">S481/S498</f>
        <v>4.5179202423018677E-2</v>
      </c>
      <c r="CB481" s="123">
        <f t="shared" ref="CB481" si="8620">T481/T498</f>
        <v>3.2369656535705463E-2</v>
      </c>
      <c r="CC481" s="124">
        <f t="shared" ref="CC481" si="8621">U481/U498</f>
        <v>4.353708030992498E-2</v>
      </c>
      <c r="CD481" s="125">
        <f t="shared" ref="CD481" si="8622">V481/V498</f>
        <v>2.5282097018108497E-2</v>
      </c>
      <c r="CE481" s="126">
        <f t="shared" ref="CE481" si="8623">W481/W498</f>
        <v>5.7210842127043242E-2</v>
      </c>
      <c r="CF481" s="123">
        <f t="shared" ref="CF481" si="8624">X481/X498</f>
        <v>4.0539275348750119E-2</v>
      </c>
      <c r="CG481" s="124">
        <f t="shared" ref="CG481" si="8625">Y481/Y498</f>
        <v>4.8013739545997608E-2</v>
      </c>
      <c r="CH481" s="125">
        <f t="shared" ref="CH481" si="8626">Z481/Z498</f>
        <v>5.1361704115476248E-2</v>
      </c>
      <c r="CI481" s="123">
        <f t="shared" ref="CI481" si="8627">AA481/AA498</f>
        <v>5.5261132490379332E-2</v>
      </c>
      <c r="CJ481" s="129">
        <f t="shared" ref="CJ481" si="8628">AB481/AB498</f>
        <v>4.5036121586623651E-2</v>
      </c>
      <c r="CK481" s="130">
        <f t="shared" ref="CK481" si="8629">AC481/AC498</f>
        <v>4.8311102464647447E-2</v>
      </c>
    </row>
    <row r="482" spans="1:89" ht="13.5" thickTop="1" x14ac:dyDescent="0.2">
      <c r="A482" s="139" t="s">
        <v>24</v>
      </c>
      <c r="B482" s="181">
        <v>1253</v>
      </c>
      <c r="C482" s="175">
        <v>1142</v>
      </c>
      <c r="D482" s="176">
        <v>543</v>
      </c>
      <c r="E482" s="177">
        <v>521</v>
      </c>
      <c r="F482" s="174">
        <v>1477</v>
      </c>
      <c r="G482" s="178">
        <v>798</v>
      </c>
      <c r="H482" s="176">
        <v>2292</v>
      </c>
      <c r="I482" s="177">
        <v>1938</v>
      </c>
      <c r="J482" s="174">
        <v>270</v>
      </c>
      <c r="K482" s="178">
        <v>363</v>
      </c>
      <c r="L482" s="176">
        <v>830</v>
      </c>
      <c r="M482" s="174">
        <v>1299</v>
      </c>
      <c r="N482" s="179">
        <v>1750</v>
      </c>
      <c r="O482" s="182">
        <v>2110</v>
      </c>
      <c r="P482" s="174">
        <v>1100</v>
      </c>
      <c r="Q482" s="178">
        <v>810</v>
      </c>
      <c r="R482" s="176">
        <v>1316</v>
      </c>
      <c r="S482" s="177">
        <v>1074</v>
      </c>
      <c r="T482" s="174">
        <v>223</v>
      </c>
      <c r="U482" s="178">
        <v>323</v>
      </c>
      <c r="V482" s="176">
        <v>651</v>
      </c>
      <c r="W482" s="183">
        <v>1476</v>
      </c>
      <c r="X482" s="174">
        <v>899</v>
      </c>
      <c r="Y482" s="178">
        <v>417</v>
      </c>
      <c r="Z482" s="176">
        <v>2102</v>
      </c>
      <c r="AA482" s="174">
        <v>2240</v>
      </c>
      <c r="AB482" s="149">
        <f t="shared" si="8438"/>
        <v>14706</v>
      </c>
      <c r="AC482" s="150">
        <f t="shared" si="8439"/>
        <v>14511</v>
      </c>
      <c r="AE482" s="224" t="str">
        <f>$AE$17</f>
        <v>17:00 - 17:59</v>
      </c>
      <c r="AF482" s="120">
        <f t="shared" ref="AF482:AU483" si="8630">SUMIF($A$9:$A$32,$AE482,B$474:B$497)</f>
        <v>1343</v>
      </c>
      <c r="AG482" s="164">
        <f t="shared" si="8630"/>
        <v>3606</v>
      </c>
      <c r="AH482" s="121">
        <f t="shared" si="8630"/>
        <v>1156</v>
      </c>
      <c r="AI482" s="159">
        <f t="shared" si="8630"/>
        <v>1162</v>
      </c>
      <c r="AJ482" s="120">
        <f t="shared" si="8630"/>
        <v>1417</v>
      </c>
      <c r="AK482" s="122">
        <f t="shared" si="8630"/>
        <v>2940</v>
      </c>
      <c r="AL482" s="121">
        <f t="shared" si="8630"/>
        <v>2639</v>
      </c>
      <c r="AM482" s="159">
        <f t="shared" si="8630"/>
        <v>4615</v>
      </c>
      <c r="AN482" s="120">
        <f t="shared" si="8630"/>
        <v>1121</v>
      </c>
      <c r="AO482" s="122">
        <f t="shared" si="8630"/>
        <v>280</v>
      </c>
      <c r="AP482" s="121">
        <f t="shared" si="8630"/>
        <v>3260</v>
      </c>
      <c r="AQ482" s="120">
        <f t="shared" si="8630"/>
        <v>887</v>
      </c>
      <c r="AR482" s="158">
        <f t="shared" si="8630"/>
        <v>4235</v>
      </c>
      <c r="AS482" s="160">
        <f t="shared" si="8630"/>
        <v>2606</v>
      </c>
      <c r="AT482" s="120">
        <f t="shared" si="8630"/>
        <v>2078</v>
      </c>
      <c r="AU482" s="122">
        <f t="shared" si="8630"/>
        <v>1713</v>
      </c>
      <c r="AV482" s="121">
        <f t="shared" ref="AP482:BE483" si="8631">SUMIF($A$9:$A$32,$AE482,R$474:R$497)</f>
        <v>1905</v>
      </c>
      <c r="AW482" s="159">
        <f t="shared" si="8631"/>
        <v>2526</v>
      </c>
      <c r="AX482" s="120">
        <f t="shared" si="8631"/>
        <v>1491</v>
      </c>
      <c r="AY482" s="122">
        <f t="shared" si="8631"/>
        <v>262</v>
      </c>
      <c r="AZ482" s="121">
        <f t="shared" si="8631"/>
        <v>3124</v>
      </c>
      <c r="BA482" s="159">
        <f t="shared" si="8631"/>
        <v>1600</v>
      </c>
      <c r="BB482" s="120">
        <f t="shared" si="8631"/>
        <v>2290</v>
      </c>
      <c r="BC482" s="122">
        <f t="shared" si="8631"/>
        <v>758</v>
      </c>
      <c r="BD482" s="21">
        <f t="shared" si="8631"/>
        <v>3208</v>
      </c>
      <c r="BE482" s="163">
        <f t="shared" si="8631"/>
        <v>4547</v>
      </c>
      <c r="BF482" s="149">
        <f>AF482+AH482+AJ482+AL482+AN482+AP482+AR482+AT482+AV482+AX482+AZ482+BB482+BD482</f>
        <v>29267</v>
      </c>
      <c r="BG482" s="150">
        <f>AG482+AI482+AK482+AM482+AO482+AQ482+AS482+AU482+AW482+AY482+BA482+BC482+BE482</f>
        <v>27502</v>
      </c>
      <c r="BI482" s="139" t="s">
        <v>24</v>
      </c>
      <c r="BJ482" s="123">
        <f>B482/B498</f>
        <v>4.5378820802549617E-2</v>
      </c>
      <c r="BK482" s="124">
        <f t="shared" ref="BK482" si="8632">C482/C498</f>
        <v>4.0921632565306197E-2</v>
      </c>
      <c r="BL482" s="125">
        <f t="shared" ref="BL482" si="8633">D482/D498</f>
        <v>4.2415247617559756E-2</v>
      </c>
      <c r="BM482" s="126">
        <f t="shared" ref="BM482" si="8634">E482/E498</f>
        <v>4.036882070354874E-2</v>
      </c>
      <c r="BN482" s="123">
        <f t="shared" ref="BN482" si="8635">F482/F498</f>
        <v>5.1585638446493436E-2</v>
      </c>
      <c r="BO482" s="124">
        <f t="shared" ref="BO482" si="8636">G482/G498</f>
        <v>3.1969873001882934E-2</v>
      </c>
      <c r="BP482" s="125">
        <f t="shared" ref="BP482" si="8637">H482/H498</f>
        <v>5.5947469914809478E-2</v>
      </c>
      <c r="BQ482" s="126">
        <f t="shared" ref="BQ482" si="8638">I482/I498</f>
        <v>4.420620437956204E-2</v>
      </c>
      <c r="BR482" s="123">
        <f t="shared" ref="BR482" si="8639">J482/J498</f>
        <v>4.3110330512533927E-2</v>
      </c>
      <c r="BS482" s="124">
        <f t="shared" ref="BS482" si="8640">K482/K498</f>
        <v>5.2358286456079622E-2</v>
      </c>
      <c r="BT482" s="125">
        <f t="shared" ref="BT482" si="8641">L482/L498</f>
        <v>3.3807176897071405E-2</v>
      </c>
      <c r="BU482" s="123">
        <f t="shared" ref="BU482" si="8642">M482/M498</f>
        <v>5.3620077602575748E-2</v>
      </c>
      <c r="BV482" s="127">
        <f t="shared" ref="BV482" si="8643">N482/N498</f>
        <v>4.120070629782225E-2</v>
      </c>
      <c r="BW482" s="128">
        <f t="shared" ref="BW482" si="8644">O482/O498</f>
        <v>5.0116384019761533E-2</v>
      </c>
      <c r="BX482" s="123">
        <f t="shared" ref="BX482" si="8645">P482/P498</f>
        <v>4.8550116961645406E-2</v>
      </c>
      <c r="BY482" s="124">
        <f t="shared" ref="BY482" si="8646">Q482/Q498</f>
        <v>3.6214065364152545E-2</v>
      </c>
      <c r="BZ482" s="125">
        <f t="shared" ref="BZ482" si="8647">R482/R498</f>
        <v>5.0388635754489416E-2</v>
      </c>
      <c r="CA482" s="126">
        <f t="shared" ref="CA482" si="8648">S482/S498</f>
        <v>3.8725030648301725E-2</v>
      </c>
      <c r="CB482" s="123">
        <f t="shared" ref="CB482" si="8649">T482/T498</f>
        <v>2.7551272547566098E-2</v>
      </c>
      <c r="CC482" s="124">
        <f t="shared" ref="CC482" si="8650">U482/U498</f>
        <v>3.9724511130242279E-2</v>
      </c>
      <c r="CD482" s="125">
        <f t="shared" ref="CD482" si="8651">V482/V498</f>
        <v>2.5243320795688085E-2</v>
      </c>
      <c r="CE482" s="126">
        <f t="shared" ref="CE482" si="8652">W482/W498</f>
        <v>5.0900062073246433E-2</v>
      </c>
      <c r="CF482" s="123">
        <f t="shared" ref="CF482" si="8653">X482/X498</f>
        <v>4.2084074524857226E-2</v>
      </c>
      <c r="CG482" s="124">
        <f t="shared" ref="CG482" si="8654">Y482/Y498</f>
        <v>3.1137992831541218E-2</v>
      </c>
      <c r="CH482" s="125">
        <f t="shared" ref="CH482" si="8655">Z482/Z498</f>
        <v>4.909609006399776E-2</v>
      </c>
      <c r="CI482" s="123">
        <f t="shared" ref="CI482" si="8656">AA482/AA498</f>
        <v>4.9257833974711382E-2</v>
      </c>
      <c r="CJ482" s="129">
        <f t="shared" ref="CJ482" si="8657">AB482/AB498</f>
        <v>4.4545413240038169E-2</v>
      </c>
      <c r="CK482" s="130">
        <f t="shared" ref="CK482" si="8658">AC482/AC498</f>
        <v>4.4110137032938972E-2</v>
      </c>
    </row>
    <row r="483" spans="1:89" x14ac:dyDescent="0.2">
      <c r="A483" s="131" t="s">
        <v>25</v>
      </c>
      <c r="B483" s="184">
        <v>1182</v>
      </c>
      <c r="C483" s="168">
        <v>1100</v>
      </c>
      <c r="D483" s="169">
        <v>555</v>
      </c>
      <c r="E483" s="170">
        <v>453</v>
      </c>
      <c r="F483" s="167">
        <v>1492</v>
      </c>
      <c r="G483" s="171">
        <v>781</v>
      </c>
      <c r="H483" s="169">
        <v>2126</v>
      </c>
      <c r="I483" s="170">
        <v>1789</v>
      </c>
      <c r="J483" s="167">
        <v>255</v>
      </c>
      <c r="K483" s="168">
        <v>272</v>
      </c>
      <c r="L483" s="169">
        <v>858</v>
      </c>
      <c r="M483" s="167">
        <v>1291</v>
      </c>
      <c r="N483" s="172">
        <v>1805</v>
      </c>
      <c r="O483" s="185">
        <v>1934</v>
      </c>
      <c r="P483" s="167">
        <v>969</v>
      </c>
      <c r="Q483" s="168">
        <v>777</v>
      </c>
      <c r="R483" s="169">
        <v>1299</v>
      </c>
      <c r="S483" s="170">
        <v>1132</v>
      </c>
      <c r="T483" s="176">
        <v>211</v>
      </c>
      <c r="U483" s="167">
        <v>278</v>
      </c>
      <c r="V483" s="169">
        <v>736</v>
      </c>
      <c r="W483" s="186">
        <v>1369</v>
      </c>
      <c r="X483" s="167">
        <v>897</v>
      </c>
      <c r="Y483" s="171">
        <v>392</v>
      </c>
      <c r="Z483" s="169">
        <v>2192</v>
      </c>
      <c r="AA483" s="167">
        <v>2358</v>
      </c>
      <c r="AB483" s="149">
        <f t="shared" si="8438"/>
        <v>14577</v>
      </c>
      <c r="AC483" s="150">
        <f t="shared" si="8439"/>
        <v>13926</v>
      </c>
      <c r="AE483" s="226" t="str">
        <f>$AE$18</f>
        <v>18:00 - 18:59</v>
      </c>
      <c r="AF483" s="120">
        <f t="shared" si="8630"/>
        <v>1734</v>
      </c>
      <c r="AG483" s="168">
        <f t="shared" si="8630"/>
        <v>3489</v>
      </c>
      <c r="AH483" s="169">
        <f t="shared" si="8630"/>
        <v>942</v>
      </c>
      <c r="AI483" s="170">
        <f t="shared" si="8630"/>
        <v>1360</v>
      </c>
      <c r="AJ483" s="167">
        <f t="shared" si="8630"/>
        <v>1224</v>
      </c>
      <c r="AK483" s="171">
        <f t="shared" si="8630"/>
        <v>2725</v>
      </c>
      <c r="AL483" s="169">
        <f t="shared" si="8630"/>
        <v>2559</v>
      </c>
      <c r="AM483" s="170">
        <f t="shared" si="8630"/>
        <v>5040</v>
      </c>
      <c r="AN483" s="167">
        <f t="shared" si="8630"/>
        <v>757</v>
      </c>
      <c r="AO483" s="171">
        <f t="shared" si="8630"/>
        <v>307</v>
      </c>
      <c r="AP483" s="169">
        <f t="shared" si="8631"/>
        <v>3207</v>
      </c>
      <c r="AQ483" s="167">
        <f t="shared" si="8631"/>
        <v>947</v>
      </c>
      <c r="AR483" s="172">
        <f t="shared" si="8631"/>
        <v>4400</v>
      </c>
      <c r="AS483" s="173">
        <f t="shared" si="8631"/>
        <v>2773</v>
      </c>
      <c r="AT483" s="167">
        <f t="shared" si="8631"/>
        <v>2019</v>
      </c>
      <c r="AU483" s="171">
        <f t="shared" si="8631"/>
        <v>2009</v>
      </c>
      <c r="AV483" s="169">
        <f t="shared" si="8631"/>
        <v>1890</v>
      </c>
      <c r="AW483" s="170">
        <f t="shared" si="8631"/>
        <v>2808</v>
      </c>
      <c r="AX483" s="167">
        <f t="shared" si="8631"/>
        <v>1436</v>
      </c>
      <c r="AY483" s="171">
        <f t="shared" si="8631"/>
        <v>251</v>
      </c>
      <c r="AZ483" s="169">
        <f t="shared" si="8631"/>
        <v>3772</v>
      </c>
      <c r="BA483" s="170">
        <f t="shared" si="8631"/>
        <v>1650</v>
      </c>
      <c r="BB483" s="167">
        <f t="shared" si="8631"/>
        <v>2192</v>
      </c>
      <c r="BC483" s="171">
        <f t="shared" si="8631"/>
        <v>908</v>
      </c>
      <c r="BD483" s="169">
        <f t="shared" si="8631"/>
        <v>3125</v>
      </c>
      <c r="BE483" s="167">
        <f t="shared" si="8631"/>
        <v>4346</v>
      </c>
      <c r="BF483" s="151">
        <f>SUM(AF483,AH483,AJ483,AL483,AN483,AP483,AR483,AT483,AV483,AX483,AZ483,BB483,BD483)</f>
        <v>29257</v>
      </c>
      <c r="BG483" s="152">
        <f>SUM(AG483,AI483,AK483,AM483,AO483,AQ483,AS483,AU483,AW483,AY483,BA483,BC483,BE483)</f>
        <v>28613</v>
      </c>
      <c r="BI483" s="131" t="s">
        <v>25</v>
      </c>
      <c r="BJ483" s="123">
        <f>B483/B498</f>
        <v>4.2807475010864841E-2</v>
      </c>
      <c r="BK483" s="124">
        <f t="shared" ref="BK483" si="8659">C483/C498</f>
        <v>3.9416633819471816E-2</v>
      </c>
      <c r="BL483" s="125">
        <f t="shared" ref="BL483" si="8660">D483/D498</f>
        <v>4.3352601156069363E-2</v>
      </c>
      <c r="BM483" s="126">
        <f t="shared" ref="BM483" si="8661">E483/E498</f>
        <v>3.5099953509995348E-2</v>
      </c>
      <c r="BN483" s="123">
        <f t="shared" ref="BN483" si="8662">F483/F498</f>
        <v>5.2109527801061747E-2</v>
      </c>
      <c r="BO483" s="124">
        <f t="shared" ref="BO483" si="8663">G483/G498</f>
        <v>3.128881054444934E-2</v>
      </c>
      <c r="BP483" s="125">
        <f t="shared" ref="BP483" si="8664">H483/H498</f>
        <v>5.189542802743672E-2</v>
      </c>
      <c r="BQ483" s="126">
        <f t="shared" ref="BQ483" si="8665">I483/I498</f>
        <v>4.0807481751824817E-2</v>
      </c>
      <c r="BR483" s="123">
        <f t="shared" ref="BR483" si="8666">J483/J498</f>
        <v>4.071531215072649E-2</v>
      </c>
      <c r="BS483" s="124">
        <f t="shared" ref="BS483" si="8667">K483/K498</f>
        <v>3.9232655416125778E-2</v>
      </c>
      <c r="BT483" s="125">
        <f t="shared" ref="BT483" si="8668">L483/L498</f>
        <v>3.4947659973117183E-2</v>
      </c>
      <c r="BU483" s="123">
        <f t="shared" ref="BU483" si="8669">M483/M498</f>
        <v>5.3289853876000992E-2</v>
      </c>
      <c r="BV483" s="127">
        <f t="shared" ref="BV483" si="8670">N483/N498</f>
        <v>4.2495585638610944E-2</v>
      </c>
      <c r="BW483" s="128">
        <f t="shared" ref="BW483" si="8671">O483/O498</f>
        <v>4.5936060044653462E-2</v>
      </c>
      <c r="BX483" s="123">
        <f t="shared" ref="BX483" si="8672">P483/P498</f>
        <v>4.276823939621309E-2</v>
      </c>
      <c r="BY483" s="124">
        <f t="shared" ref="BY483" si="8673">Q483/Q498</f>
        <v>3.473867751598337E-2</v>
      </c>
      <c r="BZ483" s="125">
        <f t="shared" ref="BZ483" si="8674">R483/R498</f>
        <v>4.9737718727265769E-2</v>
      </c>
      <c r="CA483" s="126">
        <f t="shared" ref="CA483" si="8675">S483/S498</f>
        <v>4.0816326530612242E-2</v>
      </c>
      <c r="CB483" s="123">
        <f t="shared" ref="CB483" si="8676">T483/T498</f>
        <v>2.6068692858907835E-2</v>
      </c>
      <c r="CC483" s="124">
        <f t="shared" ref="CC483" si="8677">U483/U498</f>
        <v>3.4190136514573852E-2</v>
      </c>
      <c r="CD483" s="125">
        <f t="shared" ref="CD483" si="8678">V483/V498</f>
        <v>2.8539299701423087E-2</v>
      </c>
      <c r="CE483" s="126">
        <f t="shared" ref="CE483" si="8679">W483/W498</f>
        <v>4.7210152424305124E-2</v>
      </c>
      <c r="CF483" s="123">
        <f t="shared" ref="CF483" si="8680">X483/X498</f>
        <v>4.1990450332365883E-2</v>
      </c>
      <c r="CG483" s="124">
        <f t="shared" ref="CG483" si="8681">Y483/Y498</f>
        <v>2.9271206690561529E-2</v>
      </c>
      <c r="CH483" s="125">
        <f t="shared" ref="CH483" si="8682">Z483/Z498</f>
        <v>5.1198206194235533E-2</v>
      </c>
      <c r="CI483" s="123">
        <f t="shared" ref="CI483" si="8683">AA483/AA498</f>
        <v>5.1852666300164926E-2</v>
      </c>
      <c r="CJ483" s="129">
        <f t="shared" ref="CJ483" si="8684">AB483/AB498</f>
        <v>4.4154664001090464E-2</v>
      </c>
      <c r="CK483" s="130">
        <f t="shared" ref="CK483" si="8685">AC483/AC498</f>
        <v>4.2331870189560208E-2</v>
      </c>
    </row>
    <row r="484" spans="1:89" ht="13.5" thickBot="1" x14ac:dyDescent="0.25">
      <c r="A484" s="139" t="s">
        <v>26</v>
      </c>
      <c r="B484" s="181">
        <v>1191</v>
      </c>
      <c r="C484" s="175">
        <v>1234</v>
      </c>
      <c r="D484" s="176">
        <v>480</v>
      </c>
      <c r="E484" s="177">
        <v>501</v>
      </c>
      <c r="F484" s="174">
        <v>1142</v>
      </c>
      <c r="G484" s="178">
        <v>931</v>
      </c>
      <c r="H484" s="176">
        <v>1879</v>
      </c>
      <c r="I484" s="177">
        <v>1800</v>
      </c>
      <c r="J484" s="174">
        <v>262</v>
      </c>
      <c r="K484" s="175">
        <v>296</v>
      </c>
      <c r="L484" s="176">
        <v>808</v>
      </c>
      <c r="M484" s="174">
        <v>1092</v>
      </c>
      <c r="N484" s="179">
        <v>1489</v>
      </c>
      <c r="O484" s="182">
        <v>1596</v>
      </c>
      <c r="P484" s="174">
        <v>901</v>
      </c>
      <c r="Q484" s="175">
        <v>825</v>
      </c>
      <c r="R484" s="176">
        <v>1144</v>
      </c>
      <c r="S484" s="177">
        <v>1199</v>
      </c>
      <c r="T484" s="174">
        <v>231</v>
      </c>
      <c r="U484" s="178">
        <v>294</v>
      </c>
      <c r="V484" s="176">
        <v>786</v>
      </c>
      <c r="W484" s="183">
        <v>1376</v>
      </c>
      <c r="X484" s="174">
        <v>647</v>
      </c>
      <c r="Y484" s="178">
        <v>532</v>
      </c>
      <c r="Z484" s="176">
        <v>2259</v>
      </c>
      <c r="AA484" s="174">
        <v>2217</v>
      </c>
      <c r="AB484" s="149">
        <f t="shared" si="8438"/>
        <v>13219</v>
      </c>
      <c r="AC484" s="150">
        <f t="shared" si="8439"/>
        <v>13893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4.313342025206432E-2</v>
      </c>
      <c r="BK484" s="124">
        <f t="shared" ref="BK484" si="8686">C484/C498</f>
        <v>4.4218296484752929E-2</v>
      </c>
      <c r="BL484" s="125">
        <f t="shared" ref="BL484" si="8687">D484/D498</f>
        <v>3.7494141540384315E-2</v>
      </c>
      <c r="BM484" s="126">
        <f t="shared" ref="BM484" si="8688">E484/E498</f>
        <v>3.881915388191539E-2</v>
      </c>
      <c r="BN484" s="123">
        <f t="shared" ref="BN484" si="8689">F484/F498</f>
        <v>3.9885442861134393E-2</v>
      </c>
      <c r="BO484" s="124">
        <f t="shared" ref="BO484" si="8690">G484/G498</f>
        <v>3.7298185168863428E-2</v>
      </c>
      <c r="BP484" s="125">
        <f t="shared" ref="BP484" si="8691">H484/H498</f>
        <v>4.5866184978153146E-2</v>
      </c>
      <c r="BQ484" s="126">
        <f t="shared" ref="BQ484" si="8692">I484/I498</f>
        <v>4.105839416058394E-2</v>
      </c>
      <c r="BR484" s="123">
        <f t="shared" ref="BR484" si="8693">J484/J498</f>
        <v>4.1832987386236628E-2</v>
      </c>
      <c r="BS484" s="124">
        <f t="shared" ref="BS484" si="8694">K484/K498</f>
        <v>4.2694360305783934E-2</v>
      </c>
      <c r="BT484" s="125">
        <f t="shared" ref="BT484" si="8695">L484/L498</f>
        <v>3.2911083051606858E-2</v>
      </c>
      <c r="BU484" s="123">
        <f t="shared" ref="BU484" si="8696">M484/M498</f>
        <v>4.5075538677453973E-2</v>
      </c>
      <c r="BV484" s="127">
        <f t="shared" ref="BV484" si="8697">N484/N498</f>
        <v>3.5055915244261333E-2</v>
      </c>
      <c r="BW484" s="128">
        <f t="shared" ref="BW484" si="8698">O484/O498</f>
        <v>3.7907937865184552E-2</v>
      </c>
      <c r="BX484" s="123">
        <f t="shared" ref="BX484" si="8699">P484/P498</f>
        <v>3.9766959438584104E-2</v>
      </c>
      <c r="BY484" s="124">
        <f t="shared" ref="BY484" si="8700">Q484/Q498</f>
        <v>3.6884696204229447E-2</v>
      </c>
      <c r="BZ484" s="125">
        <f t="shared" ref="BZ484" si="8701">R484/R498</f>
        <v>4.3802887008461924E-2</v>
      </c>
      <c r="CA484" s="126">
        <f t="shared" ref="CA484" si="8702">S484/S498</f>
        <v>4.323213384293647E-2</v>
      </c>
      <c r="CB484" s="123">
        <f t="shared" ref="CB484" si="8703">T484/T498</f>
        <v>2.853965900667161E-2</v>
      </c>
      <c r="CC484" s="124">
        <f t="shared" ref="CC484" si="8704">U484/U498</f>
        <v>3.6157914155700403E-2</v>
      </c>
      <c r="CD484" s="125">
        <f t="shared" ref="CD484" si="8705">V484/V498</f>
        <v>3.0478110822443678E-2</v>
      </c>
      <c r="CE484" s="126">
        <f t="shared" ref="CE484" si="8706">W484/W498</f>
        <v>4.7451548382647077E-2</v>
      </c>
      <c r="CF484" s="123">
        <f t="shared" ref="CF484" si="8707">X484/X498</f>
        <v>3.0287426270948412E-2</v>
      </c>
      <c r="CG484" s="124">
        <f t="shared" ref="CG484" si="8708">Y484/Y498</f>
        <v>3.9725209080047792E-2</v>
      </c>
      <c r="CH484" s="125">
        <f t="shared" ref="CH484" si="8709">Z484/Z498</f>
        <v>5.2763114868968092E-2</v>
      </c>
      <c r="CI484" s="123">
        <f t="shared" ref="CI484" si="8710">AA484/AA498</f>
        <v>4.875206157229247E-2</v>
      </c>
      <c r="CJ484" s="129">
        <f t="shared" ref="CJ484" si="8711">AB484/AB498</f>
        <v>4.0041195268602239E-2</v>
      </c>
      <c r="CK484" s="130">
        <f t="shared" ref="CK484" si="8712">AC484/AC498</f>
        <v>4.2231557700959349E-2</v>
      </c>
    </row>
    <row r="485" spans="1:89" ht="14.25" thickTop="1" thickBot="1" x14ac:dyDescent="0.25">
      <c r="A485" s="131" t="s">
        <v>27</v>
      </c>
      <c r="B485" s="184">
        <v>939</v>
      </c>
      <c r="C485" s="168">
        <v>1274</v>
      </c>
      <c r="D485" s="169">
        <v>539</v>
      </c>
      <c r="E485" s="170">
        <v>503</v>
      </c>
      <c r="F485" s="167">
        <v>1029</v>
      </c>
      <c r="G485" s="171">
        <v>915</v>
      </c>
      <c r="H485" s="169">
        <v>1838</v>
      </c>
      <c r="I485" s="170">
        <v>1985</v>
      </c>
      <c r="J485" s="167">
        <v>310</v>
      </c>
      <c r="K485" s="168">
        <v>230</v>
      </c>
      <c r="L485" s="169">
        <v>964</v>
      </c>
      <c r="M485" s="167">
        <v>916</v>
      </c>
      <c r="N485" s="172">
        <v>1798</v>
      </c>
      <c r="O485" s="185">
        <v>1549</v>
      </c>
      <c r="P485" s="167">
        <v>957</v>
      </c>
      <c r="Q485" s="168">
        <v>745</v>
      </c>
      <c r="R485" s="169">
        <v>1127</v>
      </c>
      <c r="S485" s="170">
        <v>1163</v>
      </c>
      <c r="T485" s="167">
        <v>286</v>
      </c>
      <c r="U485" s="171">
        <v>221</v>
      </c>
      <c r="V485" s="169">
        <v>1080</v>
      </c>
      <c r="W485" s="186">
        <v>1181</v>
      </c>
      <c r="X485" s="167">
        <v>724</v>
      </c>
      <c r="Y485" s="171">
        <v>460</v>
      </c>
      <c r="Z485" s="169">
        <v>2123</v>
      </c>
      <c r="AA485" s="167">
        <v>2434</v>
      </c>
      <c r="AB485" s="149">
        <f t="shared" si="8438"/>
        <v>13714</v>
      </c>
      <c r="AC485" s="150">
        <f t="shared" si="8439"/>
        <v>13576</v>
      </c>
      <c r="AE485" s="221" t="s">
        <v>13</v>
      </c>
      <c r="AF485" s="14">
        <f t="shared" ref="AF485:BG485" si="8713">SUM(AF482:AF484)</f>
        <v>3077</v>
      </c>
      <c r="AG485" s="1">
        <f t="shared" si="8713"/>
        <v>7095</v>
      </c>
      <c r="AH485" s="14">
        <f t="shared" si="8713"/>
        <v>2098</v>
      </c>
      <c r="AI485" s="1">
        <f t="shared" si="8713"/>
        <v>2522</v>
      </c>
      <c r="AJ485" s="14">
        <f t="shared" si="8713"/>
        <v>2641</v>
      </c>
      <c r="AK485" s="1">
        <f t="shared" si="8713"/>
        <v>5665</v>
      </c>
      <c r="AL485" s="14">
        <f t="shared" si="8713"/>
        <v>5198</v>
      </c>
      <c r="AM485" s="1">
        <f t="shared" si="8713"/>
        <v>9655</v>
      </c>
      <c r="AN485" s="14">
        <f t="shared" si="8713"/>
        <v>1878</v>
      </c>
      <c r="AO485" s="1">
        <f t="shared" si="8713"/>
        <v>587</v>
      </c>
      <c r="AP485" s="14">
        <f t="shared" si="8713"/>
        <v>6467</v>
      </c>
      <c r="AQ485" s="1">
        <f t="shared" si="8713"/>
        <v>1834</v>
      </c>
      <c r="AR485" s="14">
        <f t="shared" si="8713"/>
        <v>8635</v>
      </c>
      <c r="AS485" s="1">
        <f t="shared" si="8713"/>
        <v>5379</v>
      </c>
      <c r="AT485" s="14">
        <f t="shared" si="8713"/>
        <v>4097</v>
      </c>
      <c r="AU485" s="1">
        <f t="shared" si="8713"/>
        <v>3722</v>
      </c>
      <c r="AV485" s="14">
        <f t="shared" si="8713"/>
        <v>3795</v>
      </c>
      <c r="AW485" s="1">
        <f t="shared" si="8713"/>
        <v>5334</v>
      </c>
      <c r="AX485" s="14">
        <f t="shared" si="8713"/>
        <v>2927</v>
      </c>
      <c r="AY485" s="1">
        <f t="shared" si="8713"/>
        <v>513</v>
      </c>
      <c r="AZ485" s="14">
        <f t="shared" si="8713"/>
        <v>6896</v>
      </c>
      <c r="BA485" s="1">
        <f t="shared" si="8713"/>
        <v>3250</v>
      </c>
      <c r="BB485" s="14">
        <f t="shared" si="8713"/>
        <v>4482</v>
      </c>
      <c r="BC485" s="1">
        <f t="shared" si="8713"/>
        <v>1666</v>
      </c>
      <c r="BD485" s="14">
        <f t="shared" si="8713"/>
        <v>6333</v>
      </c>
      <c r="BE485" s="1">
        <f t="shared" si="8713"/>
        <v>8893</v>
      </c>
      <c r="BF485" s="153">
        <f t="shared" si="8713"/>
        <v>58524</v>
      </c>
      <c r="BG485" s="154">
        <f t="shared" si="8713"/>
        <v>56115</v>
      </c>
      <c r="BI485" s="131" t="s">
        <v>27</v>
      </c>
      <c r="BJ485" s="123">
        <f>B485/B498</f>
        <v>3.4006953498478924E-2</v>
      </c>
      <c r="BK485" s="124">
        <f t="shared" ref="BK485" si="8714">C485/C498</f>
        <v>4.5651628623642811E-2</v>
      </c>
      <c r="BL485" s="125">
        <f t="shared" ref="BL485" si="8715">D485/D498</f>
        <v>4.2102796438056554E-2</v>
      </c>
      <c r="BM485" s="126">
        <f t="shared" ref="BM485" si="8716">E485/E498</f>
        <v>3.8974120564078722E-2</v>
      </c>
      <c r="BN485" s="123">
        <f t="shared" ref="BN485" si="8717">F485/F498</f>
        <v>3.5938809723386422E-2</v>
      </c>
      <c r="BO485" s="124">
        <f t="shared" ref="BO485" si="8718">G485/G498</f>
        <v>3.6657185208925927E-2</v>
      </c>
      <c r="BP485" s="125">
        <f t="shared" ref="BP485" si="8719">H485/H498</f>
        <v>4.4865379451753853E-2</v>
      </c>
      <c r="BQ485" s="126">
        <f t="shared" ref="BQ485" si="8720">I485/I498</f>
        <v>4.5278284671532845E-2</v>
      </c>
      <c r="BR485" s="123">
        <f t="shared" ref="BR485" si="8721">J485/J498</f>
        <v>4.9497046144020437E-2</v>
      </c>
      <c r="BS485" s="124">
        <f t="shared" ref="BS485" si="8722">K485/K498</f>
        <v>3.3174671859224E-2</v>
      </c>
      <c r="BT485" s="125">
        <f t="shared" ref="BT485" si="8723">L485/L498</f>
        <v>3.9265203046719072E-2</v>
      </c>
      <c r="BU485" s="123">
        <f t="shared" ref="BU485" si="8724">M485/M498</f>
        <v>3.7810616692809378E-2</v>
      </c>
      <c r="BV485" s="127">
        <f t="shared" ref="BV485" si="8725">N485/N498</f>
        <v>4.2330782813419655E-2</v>
      </c>
      <c r="BW485" s="128">
        <f t="shared" ref="BW485" si="8726">O485/O498</f>
        <v>3.6791601349104558E-2</v>
      </c>
      <c r="BX485" s="123">
        <f t="shared" ref="BX485" si="8727">P485/P498</f>
        <v>4.2238601756631508E-2</v>
      </c>
      <c r="BY485" s="124">
        <f t="shared" ref="BY485" si="8728">Q485/Q498</f>
        <v>3.3307998390485982E-2</v>
      </c>
      <c r="BZ485" s="125">
        <f t="shared" ref="BZ485" si="8729">R485/R498</f>
        <v>4.3151969981238276E-2</v>
      </c>
      <c r="CA485" s="126">
        <f t="shared" ref="CA485" si="8730">S485/S498</f>
        <v>4.1934088122881664E-2</v>
      </c>
      <c r="CB485" s="123">
        <f t="shared" ref="CB485" si="8731">T485/T498</f>
        <v>3.533481591302199E-2</v>
      </c>
      <c r="CC485" s="124">
        <f t="shared" ref="CC485" si="8732">U485/U498</f>
        <v>2.7179928668060509E-2</v>
      </c>
      <c r="CD485" s="125">
        <f t="shared" ref="CD485" si="8733">V485/V498</f>
        <v>4.1878320214044751E-2</v>
      </c>
      <c r="CE485" s="126">
        <f t="shared" ref="CE485" si="8734">W485/W498</f>
        <v>4.0726946685978344E-2</v>
      </c>
      <c r="CF485" s="123">
        <f t="shared" ref="CF485" si="8735">X485/X498</f>
        <v>3.3891957681864995E-2</v>
      </c>
      <c r="CG485" s="124">
        <f t="shared" ref="CG485" si="8736">Y485/Y498</f>
        <v>3.4348864994026285E-2</v>
      </c>
      <c r="CH485" s="125">
        <f t="shared" ref="CH485" si="8737">Z485/Z498</f>
        <v>4.9586583827719903E-2</v>
      </c>
      <c r="CI485" s="123">
        <f t="shared" ref="CI485" si="8738">AA485/AA498</f>
        <v>5.3523914238592631E-2</v>
      </c>
      <c r="CJ485" s="129">
        <f t="shared" ref="CJ485" si="8739">AB485/AB498</f>
        <v>4.1540581883169003E-2</v>
      </c>
      <c r="CK485" s="130">
        <f t="shared" ref="CK485" si="8740">AC485/AC498</f>
        <v>4.1267949855914789E-2</v>
      </c>
    </row>
    <row r="486" spans="1:89" ht="13.5" thickTop="1" x14ac:dyDescent="0.2">
      <c r="A486" s="139" t="s">
        <v>28</v>
      </c>
      <c r="B486" s="181">
        <v>971</v>
      </c>
      <c r="C486" s="175">
        <v>1525</v>
      </c>
      <c r="D486" s="176">
        <v>573</v>
      </c>
      <c r="E486" s="177">
        <v>575</v>
      </c>
      <c r="F486" s="174">
        <v>1038</v>
      </c>
      <c r="G486" s="178">
        <v>1335</v>
      </c>
      <c r="H486" s="176">
        <v>1916</v>
      </c>
      <c r="I486" s="177">
        <v>2414</v>
      </c>
      <c r="J486" s="174">
        <v>424</v>
      </c>
      <c r="K486" s="175">
        <v>226</v>
      </c>
      <c r="L486" s="176">
        <v>1586</v>
      </c>
      <c r="M486" s="174">
        <v>861</v>
      </c>
      <c r="N486" s="179">
        <v>2245</v>
      </c>
      <c r="O486" s="182">
        <v>1755</v>
      </c>
      <c r="P486" s="174">
        <v>1143</v>
      </c>
      <c r="Q486" s="175">
        <v>878</v>
      </c>
      <c r="R486" s="176">
        <v>1223</v>
      </c>
      <c r="S486" s="177">
        <v>1523</v>
      </c>
      <c r="T486" s="174">
        <v>375</v>
      </c>
      <c r="U486" s="178">
        <v>173</v>
      </c>
      <c r="V486" s="176">
        <v>1455</v>
      </c>
      <c r="W486" s="183">
        <v>1180</v>
      </c>
      <c r="X486" s="174">
        <v>971</v>
      </c>
      <c r="Y486" s="178">
        <v>411</v>
      </c>
      <c r="Z486" s="176">
        <v>2073</v>
      </c>
      <c r="AA486" s="174">
        <v>2472</v>
      </c>
      <c r="AB486" s="149">
        <f t="shared" si="8438"/>
        <v>15993</v>
      </c>
      <c r="AC486" s="150">
        <f t="shared" si="8439"/>
        <v>15328</v>
      </c>
      <c r="BI486" s="139" t="s">
        <v>28</v>
      </c>
      <c r="BJ486" s="123">
        <f>B486/B498</f>
        <v>3.5165869911632626E-2</v>
      </c>
      <c r="BK486" s="124">
        <f t="shared" ref="BK486" si="8741">C486/C498</f>
        <v>5.4645787795176835E-2</v>
      </c>
      <c r="BL486" s="125">
        <f t="shared" ref="BL486" si="8742">D486/D498</f>
        <v>4.4758631463833777E-2</v>
      </c>
      <c r="BM486" s="126">
        <f t="shared" ref="BM486" si="8743">E486/E498</f>
        <v>4.4552921121958779E-2</v>
      </c>
      <c r="BN486" s="123">
        <f t="shared" ref="BN486" si="8744">F486/F498</f>
        <v>3.6253143336127412E-2</v>
      </c>
      <c r="BO486" s="124">
        <f t="shared" ref="BO486" si="8745">G486/G498</f>
        <v>5.3483434157285369E-2</v>
      </c>
      <c r="BP486" s="125">
        <f t="shared" ref="BP486" si="8746">H486/H498</f>
        <v>4.6769350941001292E-2</v>
      </c>
      <c r="BQ486" s="126">
        <f t="shared" ref="BQ486" si="8747">I486/I498</f>
        <v>5.5063868613138688E-2</v>
      </c>
      <c r="BR486" s="123">
        <f t="shared" ref="BR486" si="8748">J486/J498</f>
        <v>6.7699185693756991E-2</v>
      </c>
      <c r="BS486" s="124">
        <f t="shared" ref="BS486" si="8749">K486/K498</f>
        <v>3.2597721044280978E-2</v>
      </c>
      <c r="BT486" s="125">
        <f t="shared" ref="BT486" si="8750">L486/L498</f>
        <v>6.4600219950307528E-2</v>
      </c>
      <c r="BU486" s="123">
        <f t="shared" ref="BU486" si="8751">M486/M498</f>
        <v>3.5540328572607943E-2</v>
      </c>
      <c r="BV486" s="127">
        <f t="shared" ref="BV486" si="8752">N486/N498</f>
        <v>5.2854620364920543E-2</v>
      </c>
      <c r="BW486" s="128">
        <f t="shared" ref="BW486" si="8753">O486/O498</f>
        <v>4.1684480547242414E-2</v>
      </c>
      <c r="BX486" s="123">
        <f t="shared" ref="BX486" si="8754">P486/P498</f>
        <v>5.0447985170146092E-2</v>
      </c>
      <c r="BY486" s="124">
        <f t="shared" ref="BY486" si="8755">Q486/Q498</f>
        <v>3.9254258505834486E-2</v>
      </c>
      <c r="BZ486" s="125">
        <f t="shared" ref="BZ486" si="8756">R486/R498</f>
        <v>4.6827736723207107E-2</v>
      </c>
      <c r="CA486" s="126">
        <f t="shared" ref="CA486" si="8757">S486/S498</f>
        <v>5.4914545323429723E-2</v>
      </c>
      <c r="CB486" s="123">
        <f t="shared" ref="CB486" si="8758">T486/T498</f>
        <v>4.6330615270570794E-2</v>
      </c>
      <c r="CC486" s="124">
        <f t="shared" ref="CC486" si="8759">U486/U498</f>
        <v>2.1276595744680851E-2</v>
      </c>
      <c r="CD486" s="125">
        <f t="shared" ref="CD486" si="8760">V486/V498</f>
        <v>5.6419403621699171E-2</v>
      </c>
      <c r="CE486" s="126">
        <f t="shared" ref="CE486" si="8761">W486/W498</f>
        <v>4.0692461549072349E-2</v>
      </c>
      <c r="CF486" s="123">
        <f t="shared" ref="CF486" si="8762">X486/X498</f>
        <v>4.5454545454545456E-2</v>
      </c>
      <c r="CG486" s="124">
        <f t="shared" ref="CG486" si="8763">Y486/Y498</f>
        <v>3.0689964157706095E-2</v>
      </c>
      <c r="CH486" s="125">
        <f t="shared" ref="CH486" si="8764">Z486/Z498</f>
        <v>4.8418741533143364E-2</v>
      </c>
      <c r="CI486" s="123">
        <f t="shared" ref="CI486" si="8765">AA486/AA498</f>
        <v>5.4359538207806486E-2</v>
      </c>
      <c r="CJ486" s="129">
        <f t="shared" ref="CJ486" si="8766">AB486/AB498</f>
        <v>4.8443818437911762E-2</v>
      </c>
      <c r="CK486" s="130">
        <f t="shared" ref="CK486" si="8767">AC486/AC498</f>
        <v>4.6593631068905558E-2</v>
      </c>
    </row>
    <row r="487" spans="1:89" x14ac:dyDescent="0.2">
      <c r="A487" s="131" t="s">
        <v>29</v>
      </c>
      <c r="B487" s="184">
        <v>1204</v>
      </c>
      <c r="C487" s="168">
        <v>2124</v>
      </c>
      <c r="D487" s="169">
        <v>934</v>
      </c>
      <c r="E487" s="170">
        <v>697</v>
      </c>
      <c r="F487" s="167">
        <v>1324</v>
      </c>
      <c r="G487" s="171">
        <v>1868</v>
      </c>
      <c r="H487" s="169">
        <v>2139</v>
      </c>
      <c r="I487" s="170">
        <v>3197</v>
      </c>
      <c r="J487" s="167">
        <v>572</v>
      </c>
      <c r="K487" s="168">
        <v>213</v>
      </c>
      <c r="L487" s="169">
        <v>2481</v>
      </c>
      <c r="M487" s="167">
        <v>699</v>
      </c>
      <c r="N487" s="172">
        <v>3227</v>
      </c>
      <c r="O487" s="185">
        <v>1956</v>
      </c>
      <c r="P487" s="167">
        <v>1525</v>
      </c>
      <c r="Q487" s="168">
        <v>1170</v>
      </c>
      <c r="R487" s="169">
        <v>1629</v>
      </c>
      <c r="S487" s="170">
        <v>2000</v>
      </c>
      <c r="T487" s="167">
        <v>1049</v>
      </c>
      <c r="U487" s="171">
        <v>148</v>
      </c>
      <c r="V487" s="169">
        <v>2422</v>
      </c>
      <c r="W487" s="186">
        <v>1429</v>
      </c>
      <c r="X487" s="167">
        <v>1700</v>
      </c>
      <c r="Y487" s="171">
        <v>508</v>
      </c>
      <c r="Z487" s="169">
        <v>2530</v>
      </c>
      <c r="AA487" s="167">
        <v>3460</v>
      </c>
      <c r="AB487" s="149">
        <f t="shared" si="8438"/>
        <v>22736</v>
      </c>
      <c r="AC487" s="150">
        <f t="shared" si="8439"/>
        <v>19469</v>
      </c>
      <c r="BI487" s="131" t="s">
        <v>29</v>
      </c>
      <c r="BJ487" s="123">
        <f>B487/B498</f>
        <v>4.3604230044908009E-2</v>
      </c>
      <c r="BK487" s="124">
        <f t="shared" ref="BK487" si="8768">C487/C498</f>
        <v>7.6109936575052856E-2</v>
      </c>
      <c r="BL487" s="125">
        <f t="shared" ref="BL487" si="8769">D487/D498</f>
        <v>7.2957350413997812E-2</v>
      </c>
      <c r="BM487" s="126">
        <f t="shared" ref="BM487" si="8770">E487/E498</f>
        <v>5.400588873392221E-2</v>
      </c>
      <c r="BN487" s="123">
        <f t="shared" ref="BN487" si="8771">F487/F498</f>
        <v>4.6241967029896622E-2</v>
      </c>
      <c r="BO487" s="124">
        <f t="shared" ref="BO487" si="8772">G487/G498</f>
        <v>7.4836745322703416E-2</v>
      </c>
      <c r="BP487" s="125">
        <f t="shared" ref="BP487" si="8773">H487/H498</f>
        <v>5.2212756608977957E-2</v>
      </c>
      <c r="BQ487" s="126">
        <f t="shared" ref="BQ487" si="8774">I487/I498</f>
        <v>7.2924270072992695E-2</v>
      </c>
      <c r="BR487" s="123">
        <f t="shared" ref="BR487" si="8775">J487/J498</f>
        <v>9.1330033530257065E-2</v>
      </c>
      <c r="BS487" s="124">
        <f t="shared" ref="BS487" si="8776">K487/K498</f>
        <v>3.0722630895716141E-2</v>
      </c>
      <c r="BT487" s="125">
        <f t="shared" ref="BT487" si="8777">L487/L498</f>
        <v>0.10105494684534234</v>
      </c>
      <c r="BU487" s="123">
        <f t="shared" ref="BU487" si="8778">M487/M498</f>
        <v>2.8853298109469166E-2</v>
      </c>
      <c r="BV487" s="127">
        <f t="shared" ref="BV487" si="8779">N487/N498</f>
        <v>7.5974102413184225E-2</v>
      </c>
      <c r="BW487" s="128">
        <f t="shared" ref="BW487" si="8780">O487/O498</f>
        <v>4.6458600541541967E-2</v>
      </c>
      <c r="BX487" s="123">
        <f t="shared" ref="BX487" si="8781">P487/P498</f>
        <v>6.7308116696826584E-2</v>
      </c>
      <c r="BY487" s="124">
        <f t="shared" ref="BY487" si="8782">Q487/Q498</f>
        <v>5.2309205525998125E-2</v>
      </c>
      <c r="BZ487" s="125">
        <f t="shared" ref="BZ487" si="8783">R487/R498</f>
        <v>6.2373166902783626E-2</v>
      </c>
      <c r="CA487" s="126">
        <f t="shared" ref="CA487" si="8784">S487/S498</f>
        <v>7.2113651114155908E-2</v>
      </c>
      <c r="CB487" s="123">
        <f t="shared" ref="CB487" si="8785">T487/T498</f>
        <v>0.12960217445021002</v>
      </c>
      <c r="CC487" s="124">
        <f t="shared" ref="CC487" si="8786">U487/U498</f>
        <v>1.8201943180420614E-2</v>
      </c>
      <c r="CD487" s="125">
        <f t="shared" ref="CD487" si="8787">V487/V498</f>
        <v>9.3916010702237387E-2</v>
      </c>
      <c r="CE487" s="126">
        <f t="shared" ref="CE487" si="8788">W487/W498</f>
        <v>4.9279260638664737E-2</v>
      </c>
      <c r="CF487" s="123">
        <f t="shared" ref="CF487" si="8789">X487/X498</f>
        <v>7.9580563617638794E-2</v>
      </c>
      <c r="CG487" s="124">
        <f t="shared" ref="CG487" si="8790">Y487/Y498</f>
        <v>3.7933094384707287E-2</v>
      </c>
      <c r="CH487" s="125">
        <f t="shared" ref="CH487" si="8791">Z487/Z498</f>
        <v>5.9092820105572944E-2</v>
      </c>
      <c r="CI487" s="123">
        <f t="shared" ref="CI487" si="8792">AA487/AA498</f>
        <v>7.6085761407366684E-2</v>
      </c>
      <c r="CJ487" s="129">
        <f t="shared" ref="CJ487" si="8793">AB487/AB498</f>
        <v>6.8868796098565735E-2</v>
      </c>
      <c r="CK487" s="130">
        <f t="shared" ref="CK487" si="8794">AC487/AC498</f>
        <v>5.9181328502121759E-2</v>
      </c>
    </row>
    <row r="488" spans="1:89" x14ac:dyDescent="0.2">
      <c r="A488" s="139" t="s">
        <v>30</v>
      </c>
      <c r="B488" s="181">
        <v>1343</v>
      </c>
      <c r="C488" s="175">
        <v>3606</v>
      </c>
      <c r="D488" s="176">
        <v>1156</v>
      </c>
      <c r="E488" s="177">
        <v>1162</v>
      </c>
      <c r="F488" s="174">
        <v>1417</v>
      </c>
      <c r="G488" s="178">
        <v>2940</v>
      </c>
      <c r="H488" s="176">
        <v>2639</v>
      </c>
      <c r="I488" s="177">
        <v>4615</v>
      </c>
      <c r="J488" s="174">
        <v>1121</v>
      </c>
      <c r="K488" s="175">
        <v>280</v>
      </c>
      <c r="L488" s="176">
        <v>3260</v>
      </c>
      <c r="M488" s="174">
        <v>887</v>
      </c>
      <c r="N488" s="179">
        <v>4235</v>
      </c>
      <c r="O488" s="182">
        <v>2606</v>
      </c>
      <c r="P488" s="174">
        <v>2078</v>
      </c>
      <c r="Q488" s="175">
        <v>1713</v>
      </c>
      <c r="R488" s="176">
        <v>1905</v>
      </c>
      <c r="S488" s="177">
        <v>2526</v>
      </c>
      <c r="T488" s="174">
        <v>1491</v>
      </c>
      <c r="U488" s="178">
        <v>262</v>
      </c>
      <c r="V488" s="176">
        <v>3124</v>
      </c>
      <c r="W488" s="183">
        <v>1600</v>
      </c>
      <c r="X488" s="174">
        <v>2290</v>
      </c>
      <c r="Y488" s="178">
        <v>758</v>
      </c>
      <c r="Z488" s="176">
        <v>3208</v>
      </c>
      <c r="AA488" s="174">
        <v>4547</v>
      </c>
      <c r="AB488" s="149">
        <f t="shared" si="8438"/>
        <v>29267</v>
      </c>
      <c r="AC488" s="150">
        <f t="shared" si="8439"/>
        <v>27502</v>
      </c>
      <c r="BI488" s="139" t="s">
        <v>30</v>
      </c>
      <c r="BJ488" s="123">
        <f>B488/B498</f>
        <v>4.8638273214544399E-2</v>
      </c>
      <c r="BK488" s="124">
        <f t="shared" ref="BK488" si="8795">C488/C498</f>
        <v>0.12921489232092306</v>
      </c>
      <c r="BL488" s="125">
        <f t="shared" ref="BL488" si="8796">D488/D498</f>
        <v>9.0298390876425563E-2</v>
      </c>
      <c r="BM488" s="126">
        <f t="shared" ref="BM488" si="8797">E488/E498</f>
        <v>9.0035642336897564E-2</v>
      </c>
      <c r="BN488" s="123">
        <f t="shared" ref="BN488" si="8798">F488/F498</f>
        <v>4.9490081028220174E-2</v>
      </c>
      <c r="BO488" s="124">
        <f t="shared" ref="BO488" si="8799">G488/G498</f>
        <v>0.11778374263851608</v>
      </c>
      <c r="BP488" s="125">
        <f t="shared" ref="BP488" si="8800">H488/H498</f>
        <v>6.4417702052871825E-2</v>
      </c>
      <c r="BQ488" s="126">
        <f t="shared" ref="BQ488" si="8801">I488/I498</f>
        <v>0.1052691605839416</v>
      </c>
      <c r="BR488" s="123">
        <f t="shared" ref="BR488" si="8802">J488/J498</f>
        <v>0.17898770557240939</v>
      </c>
      <c r="BS488" s="124">
        <f t="shared" ref="BS488" si="8803">K488/K498</f>
        <v>4.038655704601183E-2</v>
      </c>
      <c r="BT488" s="125">
        <f t="shared" ref="BT488" si="8804">L488/L498</f>
        <v>0.13278481528247321</v>
      </c>
      <c r="BU488" s="123">
        <f t="shared" ref="BU488" si="8805">M488/M498</f>
        <v>3.6613555683975896E-2</v>
      </c>
      <c r="BV488" s="127">
        <f t="shared" ref="BV488" si="8806">N488/N498</f>
        <v>9.9705709240729842E-2</v>
      </c>
      <c r="BW488" s="128">
        <f t="shared" ref="BW488" si="8807">O488/O498</f>
        <v>6.1897297040520639E-2</v>
      </c>
      <c r="BX488" s="123">
        <f t="shared" ref="BX488" si="8808">P488/P498</f>
        <v>9.1715584587544682E-2</v>
      </c>
      <c r="BY488" s="124">
        <f t="shared" ref="BY488" si="8809">Q488/Q498</f>
        <v>7.6586041936781868E-2</v>
      </c>
      <c r="BZ488" s="125">
        <f t="shared" ref="BZ488" si="8810">R488/R498</f>
        <v>7.2940996285944026E-2</v>
      </c>
      <c r="CA488" s="126">
        <f t="shared" ref="CA488" si="8811">S488/S498</f>
        <v>9.1079541357178911E-2</v>
      </c>
      <c r="CB488" s="123">
        <f t="shared" ref="CB488" si="8812">T488/T498</f>
        <v>0.18421052631578946</v>
      </c>
      <c r="CC488" s="124">
        <f t="shared" ref="CC488" si="8813">U488/U498</f>
        <v>3.22223588734473E-2</v>
      </c>
      <c r="CD488" s="125">
        <f t="shared" ref="CD488" si="8814">V488/V498</f>
        <v>0.12113691884136647</v>
      </c>
      <c r="CE488" s="126">
        <f t="shared" ref="CE488" si="8815">W488/W498</f>
        <v>5.517621904958963E-2</v>
      </c>
      <c r="CF488" s="123">
        <f t="shared" ref="CF488" si="8816">X488/X498</f>
        <v>0.10719970040258403</v>
      </c>
      <c r="CG488" s="124">
        <f t="shared" ref="CG488" si="8817">Y488/Y498</f>
        <v>5.6600955794504179E-2</v>
      </c>
      <c r="CH488" s="125">
        <f t="shared" ref="CH488" si="8818">Z488/Z498</f>
        <v>7.4928761620030829E-2</v>
      </c>
      <c r="CI488" s="123">
        <f t="shared" ref="CI488" si="8819">AA488/AA498</f>
        <v>9.9989004947773505E-2</v>
      </c>
      <c r="CJ488" s="129">
        <f t="shared" ref="CJ488" si="8820">AB488/AB498</f>
        <v>8.8651612219243642E-2</v>
      </c>
      <c r="CK488" s="130">
        <f t="shared" ref="CK488" si="8821">AC488/AC498</f>
        <v>8.359982004547499E-2</v>
      </c>
    </row>
    <row r="489" spans="1:89" x14ac:dyDescent="0.2">
      <c r="A489" s="131" t="s">
        <v>31</v>
      </c>
      <c r="B489" s="184">
        <v>1734</v>
      </c>
      <c r="C489" s="168">
        <v>3489</v>
      </c>
      <c r="D489" s="169">
        <v>942</v>
      </c>
      <c r="E489" s="170">
        <v>1360</v>
      </c>
      <c r="F489" s="167">
        <v>1224</v>
      </c>
      <c r="G489" s="171">
        <v>2725</v>
      </c>
      <c r="H489" s="169">
        <v>2559</v>
      </c>
      <c r="I489" s="170">
        <v>5040</v>
      </c>
      <c r="J489" s="167">
        <v>757</v>
      </c>
      <c r="K489" s="168">
        <v>307</v>
      </c>
      <c r="L489" s="169">
        <v>3207</v>
      </c>
      <c r="M489" s="167">
        <v>947</v>
      </c>
      <c r="N489" s="172">
        <v>4400</v>
      </c>
      <c r="O489" s="185">
        <v>2773</v>
      </c>
      <c r="P489" s="167">
        <v>2019</v>
      </c>
      <c r="Q489" s="168">
        <v>2009</v>
      </c>
      <c r="R489" s="169">
        <v>1890</v>
      </c>
      <c r="S489" s="170">
        <v>2808</v>
      </c>
      <c r="T489" s="167">
        <v>1436</v>
      </c>
      <c r="U489" s="171">
        <v>251</v>
      </c>
      <c r="V489" s="169">
        <v>3772</v>
      </c>
      <c r="W489" s="186">
        <v>1650</v>
      </c>
      <c r="X489" s="167">
        <v>2192</v>
      </c>
      <c r="Y489" s="171">
        <v>908</v>
      </c>
      <c r="Z489" s="169">
        <v>3125</v>
      </c>
      <c r="AA489" s="167">
        <v>4346</v>
      </c>
      <c r="AB489" s="149">
        <f t="shared" si="8438"/>
        <v>29257</v>
      </c>
      <c r="AC489" s="150">
        <f t="shared" si="8439"/>
        <v>28613</v>
      </c>
      <c r="BI489" s="131" t="s">
        <v>31</v>
      </c>
      <c r="BJ489" s="123">
        <f>B489/B498</f>
        <v>6.2798783137766184E-2</v>
      </c>
      <c r="BK489" s="124">
        <f t="shared" ref="BK489" si="8822">C489/C498</f>
        <v>0.12502239581467015</v>
      </c>
      <c r="BL489" s="125">
        <f t="shared" ref="BL489" si="8823">D489/D498</f>
        <v>7.3582252773004217E-2</v>
      </c>
      <c r="BM489" s="126">
        <f t="shared" ref="BM489" si="8824">E489/E498</f>
        <v>0.10537734387106772</v>
      </c>
      <c r="BN489" s="123">
        <f t="shared" ref="BN489" si="8825">F489/F498</f>
        <v>4.2749371332774518E-2</v>
      </c>
      <c r="BO489" s="124">
        <f t="shared" ref="BO489" si="8826">G489/G498</f>
        <v>0.1091703056768559</v>
      </c>
      <c r="BP489" s="125">
        <f t="shared" ref="BP489" si="8827">H489/H498</f>
        <v>6.2464910781848806E-2</v>
      </c>
      <c r="BQ489" s="126">
        <f t="shared" ref="BQ489" si="8828">I489/I498</f>
        <v>0.11496350364963503</v>
      </c>
      <c r="BR489" s="123">
        <f t="shared" ref="BR489" si="8829">J489/J498</f>
        <v>0.12086859332588216</v>
      </c>
      <c r="BS489" s="124">
        <f t="shared" ref="BS489" si="8830">K489/K498</f>
        <v>4.4280975046877252E-2</v>
      </c>
      <c r="BT489" s="125">
        <f t="shared" ref="BT489" si="8831">L489/L498</f>
        <v>0.13062604374567227</v>
      </c>
      <c r="BU489" s="123">
        <f t="shared" ref="BU489" si="8832">M489/M498</f>
        <v>3.909023363328655E-2</v>
      </c>
      <c r="BV489" s="127">
        <f t="shared" ref="BV489" si="8833">N489/N498</f>
        <v>0.10359034726309593</v>
      </c>
      <c r="BW489" s="128">
        <f t="shared" ref="BW489" si="8834">O489/O498</f>
        <v>6.5863854448719769E-2</v>
      </c>
      <c r="BX489" s="123">
        <f t="shared" ref="BX489" si="8835">P489/P498</f>
        <v>8.9111532859601883E-2</v>
      </c>
      <c r="BY489" s="124">
        <f t="shared" ref="BY489" si="8836">Q489/Q498</f>
        <v>8.9819823847632679E-2</v>
      </c>
      <c r="BZ489" s="125">
        <f t="shared" ref="BZ489" si="8837">R489/R498</f>
        <v>7.2366657732511386E-2</v>
      </c>
      <c r="CA489" s="126">
        <f t="shared" ref="CA489" si="8838">S489/S498</f>
        <v>0.1012475661642749</v>
      </c>
      <c r="CB489" s="123">
        <f t="shared" ref="CB489" si="8839">T489/T498</f>
        <v>0.17741536940943908</v>
      </c>
      <c r="CC489" s="124">
        <f t="shared" ref="CC489" si="8840">U489/U498</f>
        <v>3.0869511745172794E-2</v>
      </c>
      <c r="CD489" s="125">
        <f t="shared" ref="CD489" si="8841">V489/V498</f>
        <v>0.14626391096979333</v>
      </c>
      <c r="CE489" s="126">
        <f t="shared" ref="CE489" si="8842">W489/W498</f>
        <v>5.6900475894889301E-2</v>
      </c>
      <c r="CF489" s="123">
        <f t="shared" ref="CF489" si="8843">X489/X498</f>
        <v>0.10261211497050839</v>
      </c>
      <c r="CG489" s="124">
        <f t="shared" ref="CG489" si="8844">Y489/Y498</f>
        <v>6.7801672640382324E-2</v>
      </c>
      <c r="CH489" s="125">
        <f t="shared" ref="CH489" si="8845">Z489/Z498</f>
        <v>7.299014341103377E-2</v>
      </c>
      <c r="CI489" s="123">
        <f t="shared" ref="CI489" si="8846">AA489/AA498</f>
        <v>9.5568993952721282E-2</v>
      </c>
      <c r="CJ489" s="129">
        <f t="shared" ref="CJ489" si="8847">AB489/AB498</f>
        <v>8.8621321580565529E-2</v>
      </c>
      <c r="CK489" s="130">
        <f t="shared" ref="CK489" si="8848">AC489/AC498</f>
        <v>8.6977007161703729E-2</v>
      </c>
    </row>
    <row r="490" spans="1:89" x14ac:dyDescent="0.2">
      <c r="A490" s="139" t="s">
        <v>32</v>
      </c>
      <c r="B490" s="181">
        <v>1745</v>
      </c>
      <c r="C490" s="175">
        <v>3524</v>
      </c>
      <c r="D490" s="176">
        <v>599</v>
      </c>
      <c r="E490" s="177">
        <v>1290</v>
      </c>
      <c r="F490" s="174">
        <v>1179</v>
      </c>
      <c r="G490" s="178">
        <v>2711</v>
      </c>
      <c r="H490" s="176">
        <v>2420</v>
      </c>
      <c r="I490" s="177">
        <v>4275</v>
      </c>
      <c r="J490" s="174">
        <v>459</v>
      </c>
      <c r="K490" s="175">
        <v>257</v>
      </c>
      <c r="L490" s="176">
        <v>2441</v>
      </c>
      <c r="M490" s="174">
        <v>1007</v>
      </c>
      <c r="N490" s="179">
        <v>3215</v>
      </c>
      <c r="O490" s="182">
        <v>2438</v>
      </c>
      <c r="P490" s="174">
        <v>1350</v>
      </c>
      <c r="Q490" s="175">
        <v>1684</v>
      </c>
      <c r="R490" s="176">
        <v>1584</v>
      </c>
      <c r="S490" s="177">
        <v>2243</v>
      </c>
      <c r="T490" s="174">
        <v>740</v>
      </c>
      <c r="U490" s="178">
        <v>364</v>
      </c>
      <c r="V490" s="176">
        <v>2923</v>
      </c>
      <c r="W490" s="183">
        <v>1775</v>
      </c>
      <c r="X490" s="174">
        <v>1454</v>
      </c>
      <c r="Y490" s="178">
        <v>753</v>
      </c>
      <c r="Z490" s="176">
        <v>2643</v>
      </c>
      <c r="AA490" s="174">
        <v>3796</v>
      </c>
      <c r="AB490" s="149">
        <f t="shared" si="8438"/>
        <v>22752</v>
      </c>
      <c r="AC490" s="150">
        <f t="shared" si="8439"/>
        <v>26117</v>
      </c>
      <c r="BI490" s="139" t="s">
        <v>32</v>
      </c>
      <c r="BJ490" s="123">
        <f>B490/B498</f>
        <v>6.3197160654787768E-2</v>
      </c>
      <c r="BK490" s="124">
        <f t="shared" ref="BK490" si="8849">C490/C498</f>
        <v>0.12627656143619881</v>
      </c>
      <c r="BL490" s="125">
        <f t="shared" ref="BL490" si="8850">D490/D498</f>
        <v>4.6789564130604595E-2</v>
      </c>
      <c r="BM490" s="126">
        <f t="shared" ref="BM490" si="8851">E490/E498</f>
        <v>9.9953509995351006E-2</v>
      </c>
      <c r="BN490" s="123">
        <f t="shared" ref="BN490" si="8852">F490/F498</f>
        <v>4.1177703269069575E-2</v>
      </c>
      <c r="BO490" s="124">
        <f t="shared" ref="BO490" si="8853">G490/G498</f>
        <v>0.10860943071191058</v>
      </c>
      <c r="BP490" s="125">
        <f t="shared" ref="BP490" si="8854">H490/H498</f>
        <v>5.9071935948446314E-2</v>
      </c>
      <c r="BQ490" s="126">
        <f t="shared" ref="BQ490" si="8855">I490/I498</f>
        <v>9.7513686131386862E-2</v>
      </c>
      <c r="BR490" s="123">
        <f t="shared" ref="BR490" si="8856">J490/J498</f>
        <v>7.328756187130768E-2</v>
      </c>
      <c r="BS490" s="124">
        <f t="shared" ref="BS490" si="8857">K490/K498</f>
        <v>3.706908986008943E-2</v>
      </c>
      <c r="BT490" s="125">
        <f t="shared" ref="BT490" si="8858">L490/L498</f>
        <v>9.9425685308134087E-2</v>
      </c>
      <c r="BU490" s="123">
        <f t="shared" ref="BU490" si="8859">M490/M498</f>
        <v>4.1566911582597212E-2</v>
      </c>
      <c r="BV490" s="127">
        <f t="shared" ref="BV490" si="8860">N490/N498</f>
        <v>7.569158328428488E-2</v>
      </c>
      <c r="BW490" s="128">
        <f t="shared" ref="BW490" si="8861">O490/O498</f>
        <v>5.7906987791553843E-2</v>
      </c>
      <c r="BX490" s="123">
        <f t="shared" ref="BX490" si="8862">P490/P498</f>
        <v>5.9584234452928451E-2</v>
      </c>
      <c r="BY490" s="124">
        <f t="shared" ref="BY490" si="8863">Q490/Q498</f>
        <v>7.5289488979299865E-2</v>
      </c>
      <c r="BZ490" s="125">
        <f t="shared" ref="BZ490" si="8864">R490/R498</f>
        <v>6.0650151242485739E-2</v>
      </c>
      <c r="CA490" s="126">
        <f t="shared" ref="CA490" si="8865">S490/S498</f>
        <v>8.0875459724525853E-2</v>
      </c>
      <c r="CB490" s="123">
        <f t="shared" ref="CB490" si="8866">T490/T498</f>
        <v>9.1425747467259705E-2</v>
      </c>
      <c r="CC490" s="124">
        <f t="shared" ref="CC490" si="8867">U490/U498</f>
        <v>4.4766941335629071E-2</v>
      </c>
      <c r="CD490" s="125">
        <f t="shared" ref="CD490" si="8868">V490/V498</f>
        <v>0.1133428981348637</v>
      </c>
      <c r="CE490" s="126">
        <f t="shared" ref="CE490" si="8869">W490/W498</f>
        <v>6.1211118008138492E-2</v>
      </c>
      <c r="CF490" s="123">
        <f t="shared" ref="CF490" si="8870">X490/X498</f>
        <v>6.8064787941204005E-2</v>
      </c>
      <c r="CG490" s="124">
        <f t="shared" ref="CG490" si="8871">Y490/Y498</f>
        <v>5.6227598566308247E-2</v>
      </c>
      <c r="CH490" s="125">
        <f t="shared" ref="CH490" si="8872">Z490/Z498</f>
        <v>6.1732143691315924E-2</v>
      </c>
      <c r="CI490" s="123">
        <f t="shared" ref="CI490" si="8873">AA490/AA498</f>
        <v>8.347443650357339E-2</v>
      </c>
      <c r="CJ490" s="129">
        <f t="shared" ref="CJ490" si="8874">AB490/AB498</f>
        <v>6.8917261120450726E-2</v>
      </c>
      <c r="CK490" s="130">
        <f t="shared" ref="CK490" si="8875">AC490/AC498</f>
        <v>7.9389735296620995E-2</v>
      </c>
    </row>
    <row r="491" spans="1:89" x14ac:dyDescent="0.2">
      <c r="A491" s="131" t="s">
        <v>33</v>
      </c>
      <c r="B491" s="184">
        <v>1498</v>
      </c>
      <c r="C491" s="168">
        <v>1713</v>
      </c>
      <c r="D491" s="169">
        <v>415</v>
      </c>
      <c r="E491" s="170">
        <v>770</v>
      </c>
      <c r="F491" s="167">
        <v>1107</v>
      </c>
      <c r="G491" s="171">
        <v>1840</v>
      </c>
      <c r="H491" s="169">
        <v>1917</v>
      </c>
      <c r="I491" s="170">
        <v>3012</v>
      </c>
      <c r="J491" s="167">
        <v>356</v>
      </c>
      <c r="K491" s="168">
        <v>152</v>
      </c>
      <c r="L491" s="169">
        <v>1296</v>
      </c>
      <c r="M491" s="167">
        <v>908</v>
      </c>
      <c r="N491" s="172">
        <v>2193</v>
      </c>
      <c r="O491" s="185">
        <v>2197</v>
      </c>
      <c r="P491" s="167">
        <v>954</v>
      </c>
      <c r="Q491" s="168">
        <v>1437</v>
      </c>
      <c r="R491" s="169">
        <v>1125</v>
      </c>
      <c r="S491" s="170">
        <v>1441</v>
      </c>
      <c r="T491" s="167">
        <v>334</v>
      </c>
      <c r="U491" s="171">
        <v>285</v>
      </c>
      <c r="V491" s="169">
        <v>2023</v>
      </c>
      <c r="W491" s="186">
        <v>1556</v>
      </c>
      <c r="X491" s="167">
        <v>832</v>
      </c>
      <c r="Y491" s="171">
        <v>675</v>
      </c>
      <c r="Z491" s="169">
        <v>1911</v>
      </c>
      <c r="AA491" s="167">
        <v>2438</v>
      </c>
      <c r="AB491" s="149">
        <f t="shared" si="8438"/>
        <v>15961</v>
      </c>
      <c r="AC491" s="150">
        <f t="shared" si="8439"/>
        <v>18424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5.425177459075764E-2</v>
      </c>
      <c r="BK491" s="124">
        <f t="shared" ref="BK491" si="8876">C491/C498</f>
        <v>6.1382448847959292E-2</v>
      </c>
      <c r="BL491" s="125">
        <f t="shared" ref="BL491" si="8877">D491/D498</f>
        <v>3.241680987345727E-2</v>
      </c>
      <c r="BM491" s="126">
        <f t="shared" ref="BM491" si="8878">E491/E498</f>
        <v>5.9662172632883932E-2</v>
      </c>
      <c r="BN491" s="123">
        <f t="shared" ref="BN491" si="8879">F491/F498</f>
        <v>3.8663034367141656E-2</v>
      </c>
      <c r="BO491" s="124">
        <f t="shared" ref="BO491" si="8880">G491/G498</f>
        <v>7.3714995392812788E-2</v>
      </c>
      <c r="BP491" s="125">
        <f t="shared" ref="BP491" si="8881">H491/H498</f>
        <v>4.6793760831889082E-2</v>
      </c>
      <c r="BQ491" s="126">
        <f t="shared" ref="BQ491" si="8882">I491/I498</f>
        <v>6.8704379562043796E-2</v>
      </c>
      <c r="BR491" s="123">
        <f t="shared" ref="BR491" si="8883">J491/J498</f>
        <v>5.6841769120229924E-2</v>
      </c>
      <c r="BS491" s="124">
        <f t="shared" ref="BS491" si="8884">K491/K498</f>
        <v>2.1924130967834993E-2</v>
      </c>
      <c r="BT491" s="125">
        <f t="shared" ref="BT491" si="8885">L491/L498</f>
        <v>5.2788073805547633E-2</v>
      </c>
      <c r="BU491" s="123">
        <f t="shared" ref="BU491" si="8886">M491/M498</f>
        <v>3.7480392966234621E-2</v>
      </c>
      <c r="BV491" s="127">
        <f t="shared" ref="BV491" si="8887">N491/N498</f>
        <v>5.1630370806356678E-2</v>
      </c>
      <c r="BW491" s="128">
        <f t="shared" ref="BW491" si="8888">O491/O498</f>
        <v>5.2182794166547905E-2</v>
      </c>
      <c r="BX491" s="123">
        <f t="shared" ref="BX491" si="8889">P491/P498</f>
        <v>4.2106192346736106E-2</v>
      </c>
      <c r="BY491" s="124">
        <f t="shared" ref="BY491" si="8890">Q491/Q498</f>
        <v>6.4246434479366926E-2</v>
      </c>
      <c r="BZ491" s="125">
        <f t="shared" ref="BZ491" si="8891">R491/R498</f>
        <v>4.3075391507447255E-2</v>
      </c>
      <c r="CA491" s="126">
        <f t="shared" ref="CA491" si="8892">S491/S498</f>
        <v>5.1957885627749334E-2</v>
      </c>
      <c r="CB491" s="123">
        <f t="shared" ref="CB491" si="8893">T491/T498</f>
        <v>4.1265134667655051E-2</v>
      </c>
      <c r="CC491" s="124">
        <f t="shared" ref="CC491" si="8894">U491/U498</f>
        <v>3.5051039232566722E-2</v>
      </c>
      <c r="CD491" s="125">
        <f t="shared" ref="CD491" si="8895">V491/V498</f>
        <v>7.8444297956493075E-2</v>
      </c>
      <c r="CE491" s="126">
        <f t="shared" ref="CE491" si="8896">W491/W498</f>
        <v>5.365887302572591E-2</v>
      </c>
      <c r="CF491" s="123">
        <f t="shared" ref="CF491" si="8897">X491/X498</f>
        <v>3.894766407639734E-2</v>
      </c>
      <c r="CG491" s="124">
        <f t="shared" ref="CG491" si="8898">Y491/Y498</f>
        <v>5.040322580645161E-2</v>
      </c>
      <c r="CH491" s="125">
        <f t="shared" ref="CH491" si="8899">Z491/Z498</f>
        <v>4.4634932498715377E-2</v>
      </c>
      <c r="CI491" s="123">
        <f t="shared" ref="CI491" si="8900">AA491/AA498</f>
        <v>5.3611874656404615E-2</v>
      </c>
      <c r="CJ491" s="129">
        <f t="shared" ref="CJ491" si="8901">AB491/AB498</f>
        <v>4.8346888394141793E-2</v>
      </c>
      <c r="CK491" s="130">
        <f t="shared" ref="CK491" si="8902">AC491/AC498</f>
        <v>5.6004766363094732E-2</v>
      </c>
    </row>
    <row r="492" spans="1:89" x14ac:dyDescent="0.2">
      <c r="A492" s="139" t="s">
        <v>34</v>
      </c>
      <c r="B492" s="181">
        <v>451</v>
      </c>
      <c r="C492" s="175">
        <v>976</v>
      </c>
      <c r="D492" s="176">
        <v>188</v>
      </c>
      <c r="E492" s="177">
        <v>543</v>
      </c>
      <c r="F492" s="174">
        <v>495</v>
      </c>
      <c r="G492" s="178">
        <v>1147</v>
      </c>
      <c r="H492" s="176">
        <v>899</v>
      </c>
      <c r="I492" s="177">
        <v>1866</v>
      </c>
      <c r="J492" s="174">
        <v>164</v>
      </c>
      <c r="K492" s="175">
        <v>77</v>
      </c>
      <c r="L492" s="176">
        <v>909</v>
      </c>
      <c r="M492" s="174">
        <v>694</v>
      </c>
      <c r="N492" s="179">
        <v>1795</v>
      </c>
      <c r="O492" s="182">
        <v>1662</v>
      </c>
      <c r="P492" s="174">
        <v>595</v>
      </c>
      <c r="Q492" s="175">
        <v>1116</v>
      </c>
      <c r="R492" s="176">
        <v>833</v>
      </c>
      <c r="S492" s="177">
        <v>1353</v>
      </c>
      <c r="T492" s="174">
        <v>173</v>
      </c>
      <c r="U492" s="178">
        <v>226</v>
      </c>
      <c r="V492" s="176">
        <v>1397</v>
      </c>
      <c r="W492" s="183">
        <v>923</v>
      </c>
      <c r="X492" s="174">
        <v>523</v>
      </c>
      <c r="Y492" s="178">
        <v>517</v>
      </c>
      <c r="Z492" s="176">
        <v>1463</v>
      </c>
      <c r="AA492" s="174">
        <v>1573</v>
      </c>
      <c r="AB492" s="149">
        <f t="shared" si="8438"/>
        <v>9885</v>
      </c>
      <c r="AC492" s="150">
        <f t="shared" si="8439"/>
        <v>12673</v>
      </c>
      <c r="BI492" s="139" t="s">
        <v>34</v>
      </c>
      <c r="BJ492" s="123">
        <f>B492/B498</f>
        <v>1.6333478197884978E-2</v>
      </c>
      <c r="BK492" s="124">
        <f t="shared" ref="BK492" si="8903">C492/C498</f>
        <v>3.4973304188913173E-2</v>
      </c>
      <c r="BL492" s="125">
        <f t="shared" ref="BL492" si="8904">D492/D498</f>
        <v>1.4685205436650523E-2</v>
      </c>
      <c r="BM492" s="126">
        <f t="shared" ref="BM492" si="8905">E492/E498</f>
        <v>4.2073454207345422E-2</v>
      </c>
      <c r="BN492" s="123">
        <f t="shared" ref="BN492" si="8906">F492/F498</f>
        <v>1.7288348700754401E-2</v>
      </c>
      <c r="BO492" s="124">
        <f t="shared" ref="BO492" si="8907">G492/G498</f>
        <v>4.5951684628019712E-2</v>
      </c>
      <c r="BP492" s="125">
        <f t="shared" ref="BP492" si="8908">H492/H498</f>
        <v>2.1944491908121172E-2</v>
      </c>
      <c r="BQ492" s="126">
        <f t="shared" ref="BQ492" si="8909">I492/I498</f>
        <v>4.2563868613138683E-2</v>
      </c>
      <c r="BR492" s="123">
        <f t="shared" ref="BR492" si="8910">J492/J498</f>
        <v>2.6185534089094683E-2</v>
      </c>
      <c r="BS492" s="124">
        <f t="shared" ref="BS492" si="8911">K492/K498</f>
        <v>1.1106303187653252E-2</v>
      </c>
      <c r="BT492" s="125">
        <f t="shared" ref="BT492" si="8912">L492/L498</f>
        <v>3.702496843305772E-2</v>
      </c>
      <c r="BU492" s="123">
        <f t="shared" ref="BU492" si="8913">M492/M498</f>
        <v>2.8646908280359942E-2</v>
      </c>
      <c r="BV492" s="127">
        <f t="shared" ref="BV492" si="8914">N492/N498</f>
        <v>4.2260153031194819E-2</v>
      </c>
      <c r="BW492" s="128">
        <f t="shared" ref="BW492" si="8915">O492/O498</f>
        <v>3.9475559355850079E-2</v>
      </c>
      <c r="BX492" s="123">
        <f t="shared" ref="BX492" si="8916">P492/P498</f>
        <v>2.6261199629253652E-2</v>
      </c>
      <c r="BY492" s="124">
        <f t="shared" ref="BY492" si="8917">Q492/Q498</f>
        <v>4.9894934501721284E-2</v>
      </c>
      <c r="BZ492" s="125">
        <f t="shared" ref="BZ492" si="8918">R492/R498</f>
        <v>3.1894934333958722E-2</v>
      </c>
      <c r="CA492" s="126">
        <f t="shared" ref="CA492" si="8919">S492/S498</f>
        <v>4.8784884978726475E-2</v>
      </c>
      <c r="CB492" s="123">
        <f t="shared" ref="CB492" si="8920">T492/T498</f>
        <v>2.1373857178156659E-2</v>
      </c>
      <c r="CC492" s="124">
        <f t="shared" ref="CC492" si="8921">U492/U498</f>
        <v>2.7794859180912557E-2</v>
      </c>
      <c r="CD492" s="125">
        <f t="shared" ref="CD492" si="8922">V492/V498</f>
        <v>5.4170382721315288E-2</v>
      </c>
      <c r="CE492" s="126">
        <f t="shared" ref="CE492" si="8923">W492/W498</f>
        <v>3.1829781364232014E-2</v>
      </c>
      <c r="CF492" s="123">
        <f t="shared" ref="CF492" si="8924">X492/X498</f>
        <v>2.4482726336485346E-2</v>
      </c>
      <c r="CG492" s="124">
        <f t="shared" ref="CG492" si="8925">Y492/Y498</f>
        <v>3.8605137395459975E-2</v>
      </c>
      <c r="CH492" s="125">
        <f t="shared" ref="CH492" si="8926">Z492/Z498</f>
        <v>3.417106553930957E-2</v>
      </c>
      <c r="CI492" s="123">
        <f t="shared" ref="CI492" si="8927">AA492/AA498</f>
        <v>3.4590434304562948E-2</v>
      </c>
      <c r="CJ492" s="129">
        <f t="shared" ref="CJ492" si="8928">AB492/AB498</f>
        <v>2.9942296333318189E-2</v>
      </c>
      <c r="CK492" s="130">
        <f t="shared" ref="CK492" si="8929">AC492/AC498</f>
        <v>3.8523035395109616E-2</v>
      </c>
    </row>
    <row r="493" spans="1:89" x14ac:dyDescent="0.2">
      <c r="A493" s="131" t="s">
        <v>35</v>
      </c>
      <c r="B493" s="184">
        <v>0</v>
      </c>
      <c r="C493" s="168">
        <v>402</v>
      </c>
      <c r="D493" s="169">
        <v>7</v>
      </c>
      <c r="E493" s="170">
        <v>308</v>
      </c>
      <c r="F493" s="167">
        <v>12</v>
      </c>
      <c r="G493" s="171">
        <v>697</v>
      </c>
      <c r="H493" s="169">
        <v>80</v>
      </c>
      <c r="I493" s="170">
        <v>771</v>
      </c>
      <c r="J493" s="167">
        <v>35</v>
      </c>
      <c r="K493" s="168">
        <v>31</v>
      </c>
      <c r="L493" s="169">
        <v>545</v>
      </c>
      <c r="M493" s="167">
        <v>102</v>
      </c>
      <c r="N493" s="172">
        <v>401</v>
      </c>
      <c r="O493" s="185">
        <v>198</v>
      </c>
      <c r="P493" s="167">
        <v>102</v>
      </c>
      <c r="Q493" s="168">
        <v>199</v>
      </c>
      <c r="R493" s="169">
        <v>163</v>
      </c>
      <c r="S493" s="170">
        <v>97</v>
      </c>
      <c r="T493" s="167">
        <v>27</v>
      </c>
      <c r="U493" s="171">
        <v>18</v>
      </c>
      <c r="V493" s="169">
        <v>134</v>
      </c>
      <c r="W493" s="186">
        <v>26</v>
      </c>
      <c r="X493" s="167">
        <v>39</v>
      </c>
      <c r="Y493" s="171">
        <v>10</v>
      </c>
      <c r="Z493" s="169">
        <v>75</v>
      </c>
      <c r="AA493" s="167">
        <v>82</v>
      </c>
      <c r="AB493" s="149">
        <f t="shared" si="8438"/>
        <v>1620</v>
      </c>
      <c r="AC493" s="150">
        <f t="shared" si="8439"/>
        <v>2941</v>
      </c>
      <c r="BI493" s="131" t="s">
        <v>35</v>
      </c>
      <c r="BJ493" s="123">
        <f>B493/B498</f>
        <v>0</v>
      </c>
      <c r="BK493" s="124">
        <f t="shared" ref="BK493" si="8930">C493/C498</f>
        <v>1.4404987995843338E-2</v>
      </c>
      <c r="BL493" s="125">
        <f t="shared" ref="BL493" si="8931">D493/D498</f>
        <v>5.4678956413060464E-4</v>
      </c>
      <c r="BM493" s="126">
        <f t="shared" ref="BM493" si="8932">E493/E498</f>
        <v>2.3864869053153572E-2</v>
      </c>
      <c r="BN493" s="123">
        <f t="shared" ref="BN493" si="8933">F493/F498</f>
        <v>4.1911148365465214E-4</v>
      </c>
      <c r="BO493" s="124">
        <f t="shared" ref="BO493" si="8934">G493/G498</f>
        <v>2.7923560754777452E-2</v>
      </c>
      <c r="BP493" s="125">
        <f t="shared" ref="BP493" si="8935">H493/H498</f>
        <v>1.9527912710230184E-3</v>
      </c>
      <c r="BQ493" s="126">
        <f t="shared" ref="BQ493" si="8936">I493/I498</f>
        <v>1.7586678832116787E-2</v>
      </c>
      <c r="BR493" s="123">
        <f t="shared" ref="BR493" si="8937">J493/J498</f>
        <v>5.5883761775506946E-3</v>
      </c>
      <c r="BS493" s="124">
        <f t="shared" ref="BS493" si="8938">K493/K498</f>
        <v>4.4713688158084519E-3</v>
      </c>
      <c r="BT493" s="125">
        <f t="shared" ref="BT493" si="8939">L493/L498</f>
        <v>2.2198688444462548E-2</v>
      </c>
      <c r="BU493" s="123">
        <f t="shared" ref="BU493" si="8940">M493/M498</f>
        <v>4.2103525138281186E-3</v>
      </c>
      <c r="BV493" s="127">
        <f t="shared" ref="BV493" si="8941">N493/N498</f>
        <v>9.440847557386698E-3</v>
      </c>
      <c r="BW493" s="128">
        <f t="shared" ref="BW493" si="8942">O493/O498</f>
        <v>4.70286447199658E-3</v>
      </c>
      <c r="BX493" s="123">
        <f t="shared" ref="BX493" si="8943">P493/P498</f>
        <v>4.5019199364434836E-3</v>
      </c>
      <c r="BY493" s="124">
        <f t="shared" ref="BY493" si="8944">Q493/Q498</f>
        <v>8.8970358116868594E-3</v>
      </c>
      <c r="BZ493" s="125">
        <f t="shared" ref="BZ493" si="8945">R493/R498</f>
        <v>6.2411456139679139E-3</v>
      </c>
      <c r="CA493" s="126">
        <f t="shared" ref="CA493" si="8946">S493/S498</f>
        <v>3.4975120790365615E-3</v>
      </c>
      <c r="CB493" s="123">
        <f t="shared" ref="CB493" si="8947">T493/T498</f>
        <v>3.335804299481097E-3</v>
      </c>
      <c r="CC493" s="124">
        <f t="shared" ref="CC493" si="8948">U493/U498</f>
        <v>2.2137498462673718E-3</v>
      </c>
      <c r="CD493" s="125">
        <f t="shared" ref="CD493" si="8949">V493/V498</f>
        <v>5.196013804335182E-3</v>
      </c>
      <c r="CE493" s="126">
        <f t="shared" ref="CE493" si="8950">W493/W498</f>
        <v>8.9661355955583145E-4</v>
      </c>
      <c r="CF493" s="123">
        <f t="shared" ref="CF493" si="8951">X493/X498</f>
        <v>1.8256717535811253E-3</v>
      </c>
      <c r="CG493" s="124">
        <f t="shared" ref="CG493" si="8952">Y493/Y498</f>
        <v>7.4671445639187578E-4</v>
      </c>
      <c r="CH493" s="125">
        <f t="shared" ref="CH493" si="8953">Z493/Z498</f>
        <v>1.7517634418648105E-3</v>
      </c>
      <c r="CI493" s="123">
        <f t="shared" ref="CI493" si="8954">AA493/AA498</f>
        <v>1.8031885651456844E-3</v>
      </c>
      <c r="CJ493" s="129">
        <f t="shared" ref="CJ493" si="8955">AB493/AB498</f>
        <v>4.9070834658548777E-3</v>
      </c>
      <c r="CK493" s="130">
        <f t="shared" ref="CK493" si="8956">AC493/AC498</f>
        <v>8.9399705750033438E-3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1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0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38"/>
        <v>0</v>
      </c>
      <c r="AC494" s="150">
        <f t="shared" si="8439"/>
        <v>1</v>
      </c>
      <c r="BI494" s="139" t="s">
        <v>36</v>
      </c>
      <c r="BJ494" s="123">
        <f>B494/B498</f>
        <v>0</v>
      </c>
      <c r="BK494" s="124">
        <f t="shared" ref="BK494" si="8957">C494/C498</f>
        <v>0</v>
      </c>
      <c r="BL494" s="125">
        <f t="shared" ref="BL494" si="8958">D494/D498</f>
        <v>0</v>
      </c>
      <c r="BM494" s="126">
        <f t="shared" ref="BM494" si="8959">E494/E498</f>
        <v>7.7483341081667443E-5</v>
      </c>
      <c r="BN494" s="123">
        <f t="shared" ref="BN494" si="8960">F494/F498</f>
        <v>0</v>
      </c>
      <c r="BO494" s="124">
        <f t="shared" ref="BO494" si="8961">G494/G498</f>
        <v>0</v>
      </c>
      <c r="BP494" s="125">
        <f t="shared" ref="BP494" si="8962">H494/H498</f>
        <v>0</v>
      </c>
      <c r="BQ494" s="126">
        <f t="shared" ref="BQ494" si="8963">I494/I498</f>
        <v>0</v>
      </c>
      <c r="BR494" s="123">
        <f t="shared" ref="BR494" si="8964">J494/J498</f>
        <v>0</v>
      </c>
      <c r="BS494" s="124">
        <f t="shared" ref="BS494" si="8965">K494/K498</f>
        <v>0</v>
      </c>
      <c r="BT494" s="125">
        <f t="shared" ref="BT494" si="8966">L494/L498</f>
        <v>0</v>
      </c>
      <c r="BU494" s="123">
        <f t="shared" ref="BU494" si="8967">M494/M498</f>
        <v>0</v>
      </c>
      <c r="BV494" s="127">
        <f t="shared" ref="BV494" si="8968">N494/N498</f>
        <v>0</v>
      </c>
      <c r="BW494" s="128">
        <f t="shared" ref="BW494" si="8969">O494/O498</f>
        <v>0</v>
      </c>
      <c r="BX494" s="123">
        <f t="shared" ref="BX494" si="8970">P494/P498</f>
        <v>0</v>
      </c>
      <c r="BY494" s="124">
        <f t="shared" ref="BY494" si="8971">Q494/Q498</f>
        <v>0</v>
      </c>
      <c r="BZ494" s="125">
        <f t="shared" ref="BZ494" si="8972">R494/R498</f>
        <v>0</v>
      </c>
      <c r="CA494" s="126">
        <f t="shared" ref="CA494" si="8973">S494/S498</f>
        <v>0</v>
      </c>
      <c r="CB494" s="123">
        <f t="shared" ref="CB494" si="8974">T494/T498</f>
        <v>0</v>
      </c>
      <c r="CC494" s="124">
        <f t="shared" ref="CC494" si="8975">U494/U498</f>
        <v>0</v>
      </c>
      <c r="CD494" s="125">
        <f t="shared" ref="CD494" si="8976">V494/V498</f>
        <v>0</v>
      </c>
      <c r="CE494" s="126">
        <f t="shared" ref="CE494" si="8977">W494/W498</f>
        <v>0</v>
      </c>
      <c r="CF494" s="123">
        <f t="shared" ref="CF494" si="8978">X494/X498</f>
        <v>0</v>
      </c>
      <c r="CG494" s="124">
        <f t="shared" ref="CG494" si="8979">Y494/Y498</f>
        <v>0</v>
      </c>
      <c r="CH494" s="125">
        <f t="shared" ref="CH494" si="8980">Z494/Z498</f>
        <v>0</v>
      </c>
      <c r="CI494" s="123">
        <f t="shared" ref="CI494" si="8981">AA494/AA498</f>
        <v>0</v>
      </c>
      <c r="CJ494" s="129">
        <f t="shared" ref="CJ494" si="8982">AB494/AB498</f>
        <v>0</v>
      </c>
      <c r="CK494" s="130">
        <f t="shared" ref="CK494" si="8983">AC494/AC498</f>
        <v>3.0397723818440473E-6</v>
      </c>
    </row>
    <row r="495" spans="1:89" x14ac:dyDescent="0.2">
      <c r="A495" s="131" t="s">
        <v>37</v>
      </c>
      <c r="B495" s="56">
        <v>0</v>
      </c>
      <c r="C495" s="57">
        <v>0</v>
      </c>
      <c r="D495" s="133">
        <v>0</v>
      </c>
      <c r="E495" s="134">
        <v>0</v>
      </c>
      <c r="F495" s="132">
        <v>0</v>
      </c>
      <c r="G495" s="135">
        <v>0</v>
      </c>
      <c r="H495" s="133">
        <v>0</v>
      </c>
      <c r="I495" s="134">
        <v>0</v>
      </c>
      <c r="J495" s="132">
        <v>0</v>
      </c>
      <c r="K495" s="135">
        <v>0</v>
      </c>
      <c r="L495" s="133"/>
      <c r="M495" s="132">
        <v>0</v>
      </c>
      <c r="N495" s="136">
        <v>0</v>
      </c>
      <c r="O495" s="137">
        <v>0</v>
      </c>
      <c r="P495" s="132">
        <v>0</v>
      </c>
      <c r="Q495" s="135">
        <v>0</v>
      </c>
      <c r="R495" s="133"/>
      <c r="S495" s="134">
        <v>0</v>
      </c>
      <c r="T495" s="132">
        <v>0</v>
      </c>
      <c r="U495" s="135">
        <v>0</v>
      </c>
      <c r="V495" s="133">
        <v>0</v>
      </c>
      <c r="W495" s="134">
        <v>0</v>
      </c>
      <c r="X495" s="132">
        <v>0</v>
      </c>
      <c r="Y495" s="135">
        <v>0</v>
      </c>
      <c r="Z495" s="138">
        <v>0</v>
      </c>
      <c r="AA495" s="2">
        <v>0</v>
      </c>
      <c r="AB495" s="151">
        <f t="shared" ref="AB495:AB497" si="8984">SUM(B495,D495,F495,H495,J495,L495,N495,P495,R495,T495,V495,X495,Z495)</f>
        <v>0</v>
      </c>
      <c r="AC495" s="152">
        <f t="shared" ref="AC495:AC497" si="8985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6">C495/C498</f>
        <v>0</v>
      </c>
      <c r="BL495" s="125">
        <f t="shared" ref="BL495" si="8987">D495/D498</f>
        <v>0</v>
      </c>
      <c r="BM495" s="126">
        <f t="shared" ref="BM495" si="8988">E495/E498</f>
        <v>0</v>
      </c>
      <c r="BN495" s="123">
        <f t="shared" ref="BN495" si="8989">F495/F498</f>
        <v>0</v>
      </c>
      <c r="BO495" s="124">
        <f t="shared" ref="BO495" si="8990">G495/G498</f>
        <v>0</v>
      </c>
      <c r="BP495" s="125">
        <f t="shared" ref="BP495" si="8991">H495/H498</f>
        <v>0</v>
      </c>
      <c r="BQ495" s="126">
        <f t="shared" ref="BQ495" si="8992">I495/I498</f>
        <v>0</v>
      </c>
      <c r="BR495" s="123">
        <f t="shared" ref="BR495" si="8993">J495/J498</f>
        <v>0</v>
      </c>
      <c r="BS495" s="124">
        <f t="shared" ref="BS495" si="8994">K495/K498</f>
        <v>0</v>
      </c>
      <c r="BT495" s="125">
        <f t="shared" ref="BT495" si="8995">L495/L498</f>
        <v>0</v>
      </c>
      <c r="BU495" s="123">
        <f t="shared" ref="BU495" si="8996">M495/M498</f>
        <v>0</v>
      </c>
      <c r="BV495" s="127">
        <f t="shared" ref="BV495" si="8997">N495/N498</f>
        <v>0</v>
      </c>
      <c r="BW495" s="128">
        <f t="shared" ref="BW495" si="8998">O495/O498</f>
        <v>0</v>
      </c>
      <c r="BX495" s="123">
        <f t="shared" ref="BX495" si="8999">P495/P498</f>
        <v>0</v>
      </c>
      <c r="BY495" s="124">
        <f t="shared" ref="BY495" si="9000">Q495/Q498</f>
        <v>0</v>
      </c>
      <c r="BZ495" s="125">
        <f t="shared" ref="BZ495" si="9001">R495/R498</f>
        <v>0</v>
      </c>
      <c r="CA495" s="126">
        <f t="shared" ref="CA495" si="9002">S495/S498</f>
        <v>0</v>
      </c>
      <c r="CB495" s="123">
        <f t="shared" ref="CB495" si="9003">T495/T498</f>
        <v>0</v>
      </c>
      <c r="CC495" s="124">
        <f t="shared" ref="CC495" si="9004">U495/U498</f>
        <v>0</v>
      </c>
      <c r="CD495" s="125">
        <f t="shared" ref="CD495" si="9005">V495/V498</f>
        <v>0</v>
      </c>
      <c r="CE495" s="126">
        <f t="shared" ref="CE495" si="9006">W495/W498</f>
        <v>0</v>
      </c>
      <c r="CF495" s="123">
        <f t="shared" ref="CF495" si="9007">X495/X498</f>
        <v>0</v>
      </c>
      <c r="CG495" s="124">
        <f t="shared" ref="CG495" si="9008">Y495/Y498</f>
        <v>0</v>
      </c>
      <c r="CH495" s="125">
        <f t="shared" ref="CH495" si="9009">Z495/Z498</f>
        <v>0</v>
      </c>
      <c r="CI495" s="123">
        <f t="shared" ref="CI495" si="9010">AA495/AA498</f>
        <v>0</v>
      </c>
      <c r="CJ495" s="129">
        <f t="shared" ref="CJ495" si="9011">AB495/AB498</f>
        <v>0</v>
      </c>
      <c r="CK495" s="130">
        <f t="shared" ref="CK495" si="9012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4"/>
        <v>0</v>
      </c>
      <c r="AC496" s="152">
        <f t="shared" si="8985"/>
        <v>0</v>
      </c>
      <c r="BI496" s="139" t="s">
        <v>38</v>
      </c>
      <c r="BJ496" s="123">
        <f>B496/B498</f>
        <v>0</v>
      </c>
      <c r="BK496" s="124">
        <f t="shared" ref="BK496" si="9013">C496/C498</f>
        <v>0</v>
      </c>
      <c r="BL496" s="125">
        <f t="shared" ref="BL496" si="9014">D496/D498</f>
        <v>0</v>
      </c>
      <c r="BM496" s="126">
        <f t="shared" ref="BM496" si="9015">E496/E498</f>
        <v>0</v>
      </c>
      <c r="BN496" s="123">
        <f t="shared" ref="BN496" si="9016">F496/F498</f>
        <v>0</v>
      </c>
      <c r="BO496" s="124">
        <f t="shared" ref="BO496" si="9017">G496/G498</f>
        <v>0</v>
      </c>
      <c r="BP496" s="125">
        <f t="shared" ref="BP496" si="9018">H496/H498</f>
        <v>0</v>
      </c>
      <c r="BQ496" s="126">
        <f t="shared" ref="BQ496" si="9019">I496/I498</f>
        <v>0</v>
      </c>
      <c r="BR496" s="123">
        <f t="shared" ref="BR496" si="9020">J496/J498</f>
        <v>0</v>
      </c>
      <c r="BS496" s="124">
        <f t="shared" ref="BS496" si="9021">K496/K498</f>
        <v>0</v>
      </c>
      <c r="BT496" s="125">
        <f t="shared" ref="BT496" si="9022">L496/L498</f>
        <v>0</v>
      </c>
      <c r="BU496" s="123">
        <f t="shared" ref="BU496" si="9023">M496/M498</f>
        <v>0</v>
      </c>
      <c r="BV496" s="127">
        <f t="shared" ref="BV496" si="9024">N496/N498</f>
        <v>0</v>
      </c>
      <c r="BW496" s="128">
        <f t="shared" ref="BW496" si="9025">O496/O498</f>
        <v>0</v>
      </c>
      <c r="BX496" s="123">
        <f t="shared" ref="BX496" si="9026">P496/P498</f>
        <v>0</v>
      </c>
      <c r="BY496" s="124">
        <f t="shared" ref="BY496" si="9027">Q496/Q498</f>
        <v>0</v>
      </c>
      <c r="BZ496" s="125">
        <f t="shared" ref="BZ496" si="9028">R496/R498</f>
        <v>0</v>
      </c>
      <c r="CA496" s="126">
        <f t="shared" ref="CA496" si="9029">S496/S498</f>
        <v>0</v>
      </c>
      <c r="CB496" s="123">
        <f t="shared" ref="CB496" si="9030">T496/T498</f>
        <v>0</v>
      </c>
      <c r="CC496" s="124">
        <f t="shared" ref="CC496" si="9031">U496/U498</f>
        <v>0</v>
      </c>
      <c r="CD496" s="125">
        <f t="shared" ref="CD496" si="9032">V496/V498</f>
        <v>0</v>
      </c>
      <c r="CE496" s="126">
        <f t="shared" ref="CE496" si="9033">W496/W498</f>
        <v>0</v>
      </c>
      <c r="CF496" s="123">
        <f t="shared" ref="CF496" si="9034">X496/X498</f>
        <v>0</v>
      </c>
      <c r="CG496" s="124">
        <f t="shared" ref="CG496" si="9035">Y496/Y498</f>
        <v>0</v>
      </c>
      <c r="CH496" s="125">
        <f t="shared" ref="CH496" si="9036">Z496/Z498</f>
        <v>0</v>
      </c>
      <c r="CI496" s="123">
        <f t="shared" ref="CI496" si="9037">AA496/AA498</f>
        <v>0</v>
      </c>
      <c r="CJ496" s="129">
        <f t="shared" ref="CJ496" si="9038">AB496/AB498</f>
        <v>0</v>
      </c>
      <c r="CK496" s="130">
        <f t="shared" ref="CK496" si="9039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4"/>
        <v>0</v>
      </c>
      <c r="AC497" s="152">
        <f t="shared" si="8985"/>
        <v>0</v>
      </c>
      <c r="BI497" s="131" t="s">
        <v>39</v>
      </c>
      <c r="BJ497" s="123">
        <f>B497/B498</f>
        <v>0</v>
      </c>
      <c r="BK497" s="124">
        <f t="shared" ref="BK497" si="9040">C497/C498</f>
        <v>0</v>
      </c>
      <c r="BL497" s="125">
        <f t="shared" ref="BL497" si="9041">D497/D498</f>
        <v>0</v>
      </c>
      <c r="BM497" s="126">
        <f t="shared" ref="BM497" si="9042">E497/E498</f>
        <v>0</v>
      </c>
      <c r="BN497" s="123">
        <f t="shared" ref="BN497" si="9043">F497/F498</f>
        <v>0</v>
      </c>
      <c r="BO497" s="124">
        <f t="shared" ref="BO497" si="9044">G497/G498</f>
        <v>0</v>
      </c>
      <c r="BP497" s="125">
        <f t="shared" ref="BP497" si="9045">H497/H498</f>
        <v>0</v>
      </c>
      <c r="BQ497" s="126">
        <f t="shared" ref="BQ497" si="9046">I497/I498</f>
        <v>0</v>
      </c>
      <c r="BR497" s="123">
        <f t="shared" ref="BR497" si="9047">J497/J498</f>
        <v>0</v>
      </c>
      <c r="BS497" s="124">
        <f t="shared" ref="BS497" si="9048">K497/K498</f>
        <v>0</v>
      </c>
      <c r="BT497" s="125">
        <f t="shared" ref="BT497" si="9049">L497/L498</f>
        <v>0</v>
      </c>
      <c r="BU497" s="123">
        <f t="shared" ref="BU497" si="9050">M497/M498</f>
        <v>0</v>
      </c>
      <c r="BV497" s="127">
        <f t="shared" ref="BV497" si="9051">N497/N498</f>
        <v>0</v>
      </c>
      <c r="BW497" s="128">
        <f t="shared" ref="BW497" si="9052">O497/O498</f>
        <v>0</v>
      </c>
      <c r="BX497" s="123">
        <f t="shared" ref="BX497" si="9053">P497/P498</f>
        <v>0</v>
      </c>
      <c r="BY497" s="124">
        <f t="shared" ref="BY497" si="9054">Q497/Q498</f>
        <v>0</v>
      </c>
      <c r="BZ497" s="125">
        <f t="shared" ref="BZ497" si="9055">R497/R498</f>
        <v>0</v>
      </c>
      <c r="CA497" s="126">
        <f t="shared" ref="CA497" si="9056">S497/S498</f>
        <v>0</v>
      </c>
      <c r="CB497" s="123">
        <f t="shared" ref="CB497" si="9057">T497/T498</f>
        <v>0</v>
      </c>
      <c r="CC497" s="124">
        <f t="shared" ref="CC497" si="9058">U497/U498</f>
        <v>0</v>
      </c>
      <c r="CD497" s="125">
        <f t="shared" ref="CD497" si="9059">V497/V498</f>
        <v>0</v>
      </c>
      <c r="CE497" s="126">
        <f t="shared" ref="CE497" si="9060">W497/W498</f>
        <v>0</v>
      </c>
      <c r="CF497" s="123">
        <f t="shared" ref="CF497" si="9061">X497/X498</f>
        <v>0</v>
      </c>
      <c r="CG497" s="124">
        <f t="shared" ref="CG497" si="9062">Y497/Y498</f>
        <v>0</v>
      </c>
      <c r="CH497" s="125">
        <f t="shared" ref="CH497" si="9063">Z497/Z498</f>
        <v>0</v>
      </c>
      <c r="CI497" s="123">
        <f t="shared" ref="CI497" si="9064">AA497/AA498</f>
        <v>0</v>
      </c>
      <c r="CJ497" s="129">
        <f t="shared" ref="CJ497" si="9065">AB497/AB498</f>
        <v>0</v>
      </c>
      <c r="CK497" s="130">
        <f t="shared" ref="CK497" si="9066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7">SUM(B475:B497)</f>
        <v>27612</v>
      </c>
      <c r="C498" s="1">
        <f t="shared" si="9067"/>
        <v>27907</v>
      </c>
      <c r="D498" s="14">
        <f t="shared" si="9067"/>
        <v>12802</v>
      </c>
      <c r="E498" s="1">
        <f t="shared" si="9067"/>
        <v>12906</v>
      </c>
      <c r="F498" s="14">
        <f t="shared" si="9067"/>
        <v>28632</v>
      </c>
      <c r="G498" s="1">
        <f t="shared" si="9067"/>
        <v>24961</v>
      </c>
      <c r="H498" s="14">
        <f t="shared" si="9067"/>
        <v>40967</v>
      </c>
      <c r="I498" s="1">
        <f t="shared" si="9067"/>
        <v>43840</v>
      </c>
      <c r="J498" s="14">
        <f t="shared" si="9067"/>
        <v>6263</v>
      </c>
      <c r="K498" s="1">
        <f t="shared" si="9067"/>
        <v>6933</v>
      </c>
      <c r="L498" s="14">
        <f t="shared" si="9067"/>
        <v>24551</v>
      </c>
      <c r="M498" s="1">
        <f t="shared" si="9067"/>
        <v>24226</v>
      </c>
      <c r="N498" s="14">
        <f t="shared" si="9067"/>
        <v>42475</v>
      </c>
      <c r="O498" s="1">
        <f t="shared" si="9067"/>
        <v>42102</v>
      </c>
      <c r="P498" s="14">
        <f t="shared" si="9067"/>
        <v>22657</v>
      </c>
      <c r="Q498" s="1">
        <f t="shared" si="9067"/>
        <v>22367</v>
      </c>
      <c r="R498" s="14">
        <f t="shared" si="9067"/>
        <v>26117</v>
      </c>
      <c r="S498" s="1">
        <f t="shared" si="9067"/>
        <v>27734</v>
      </c>
      <c r="T498" s="14">
        <f t="shared" si="9067"/>
        <v>8094</v>
      </c>
      <c r="U498" s="1">
        <f t="shared" si="9067"/>
        <v>8131</v>
      </c>
      <c r="V498" s="14">
        <f t="shared" si="9067"/>
        <v>25789</v>
      </c>
      <c r="W498" s="1">
        <f t="shared" si="9067"/>
        <v>28998</v>
      </c>
      <c r="X498" s="14">
        <f t="shared" si="9067"/>
        <v>21362</v>
      </c>
      <c r="Y498" s="1">
        <f t="shared" si="9067"/>
        <v>13392</v>
      </c>
      <c r="Z498" s="14">
        <f t="shared" si="9067"/>
        <v>42814</v>
      </c>
      <c r="AA498" s="1">
        <f t="shared" si="9067"/>
        <v>45475</v>
      </c>
      <c r="AB498" s="153">
        <f t="shared" ref="AB498:AC498" si="9068">SUM(AB474:AB497)</f>
        <v>330135</v>
      </c>
      <c r="AC498" s="154">
        <f t="shared" si="9068"/>
        <v>328972</v>
      </c>
      <c r="BI498" s="221" t="s">
        <v>13</v>
      </c>
      <c r="BJ498" s="147">
        <f>SUM(BJ474:BJ497)</f>
        <v>1</v>
      </c>
      <c r="BK498" s="148">
        <f t="shared" ref="BK498:CK498" si="9069">SUM(BK474:BK497)</f>
        <v>1</v>
      </c>
      <c r="BL498" s="147">
        <f t="shared" si="9069"/>
        <v>0.99999999999999989</v>
      </c>
      <c r="BM498" s="148">
        <f t="shared" si="9069"/>
        <v>1</v>
      </c>
      <c r="BN498" s="147">
        <f t="shared" si="9069"/>
        <v>1</v>
      </c>
      <c r="BO498" s="148">
        <f t="shared" si="9069"/>
        <v>0.99999999999999989</v>
      </c>
      <c r="BP498" s="147">
        <f t="shared" si="9069"/>
        <v>0.99999999999999989</v>
      </c>
      <c r="BQ498" s="148">
        <f t="shared" si="9069"/>
        <v>1</v>
      </c>
      <c r="BR498" s="147">
        <f t="shared" si="9069"/>
        <v>1</v>
      </c>
      <c r="BS498" s="148">
        <f t="shared" si="9069"/>
        <v>0.99999999999999978</v>
      </c>
      <c r="BT498" s="147">
        <f t="shared" si="9069"/>
        <v>1</v>
      </c>
      <c r="BU498" s="148">
        <f t="shared" si="9069"/>
        <v>0.99999999999999989</v>
      </c>
      <c r="BV498" s="147">
        <f t="shared" si="9069"/>
        <v>1</v>
      </c>
      <c r="BW498" s="148">
        <f t="shared" si="9069"/>
        <v>0.99999999999999989</v>
      </c>
      <c r="BX498" s="147">
        <f t="shared" si="9069"/>
        <v>0.99999999999999989</v>
      </c>
      <c r="BY498" s="148">
        <f t="shared" si="9069"/>
        <v>1.0000000000000002</v>
      </c>
      <c r="BZ498" s="147">
        <f t="shared" si="9069"/>
        <v>1</v>
      </c>
      <c r="CA498" s="148">
        <f t="shared" si="9069"/>
        <v>1</v>
      </c>
      <c r="CB498" s="147">
        <f t="shared" si="9069"/>
        <v>1</v>
      </c>
      <c r="CC498" s="148">
        <f t="shared" si="9069"/>
        <v>0.99999999999999978</v>
      </c>
      <c r="CD498" s="147">
        <f t="shared" si="9069"/>
        <v>1</v>
      </c>
      <c r="CE498" s="148">
        <f t="shared" si="9069"/>
        <v>1</v>
      </c>
      <c r="CF498" s="147">
        <f t="shared" si="9069"/>
        <v>0.99999999999999989</v>
      </c>
      <c r="CG498" s="148">
        <f t="shared" si="9069"/>
        <v>0.99999999999999989</v>
      </c>
      <c r="CH498" s="147">
        <f t="shared" si="9069"/>
        <v>1.0000000000000002</v>
      </c>
      <c r="CI498" s="148">
        <f t="shared" si="9069"/>
        <v>1</v>
      </c>
      <c r="CJ498" s="147">
        <f t="shared" si="9069"/>
        <v>1.0000000000000002</v>
      </c>
      <c r="CK498" s="148">
        <f t="shared" si="9069"/>
        <v>0.99999999999999989</v>
      </c>
    </row>
    <row r="499" spans="1:89" ht="13.5" thickTop="1" x14ac:dyDescent="0.2">
      <c r="A499" s="165"/>
    </row>
    <row r="501" spans="1:89" x14ac:dyDescent="0.2">
      <c r="A501" s="278">
        <f>+A470+1</f>
        <v>44790</v>
      </c>
      <c r="B501" s="278"/>
      <c r="C501" s="278"/>
      <c r="D501" s="278"/>
      <c r="BI501" s="277">
        <f>+BI470+1</f>
        <v>44790</v>
      </c>
      <c r="BJ501" s="277"/>
      <c r="BK501" s="277"/>
      <c r="BL501" s="277"/>
    </row>
    <row r="502" spans="1:89" ht="13.5" thickBot="1" x14ac:dyDescent="0.25">
      <c r="AE502" t="s">
        <v>84</v>
      </c>
    </row>
    <row r="503" spans="1:89" ht="14.25" thickTop="1" thickBot="1" x14ac:dyDescent="0.25">
      <c r="A503" s="275" t="s">
        <v>0</v>
      </c>
      <c r="B503" s="269" t="s">
        <v>1</v>
      </c>
      <c r="C503" s="270"/>
      <c r="D503" s="269" t="s">
        <v>2</v>
      </c>
      <c r="E503" s="270"/>
      <c r="F503" s="269" t="s">
        <v>3</v>
      </c>
      <c r="G503" s="270"/>
      <c r="H503" s="269" t="s">
        <v>4</v>
      </c>
      <c r="I503" s="270"/>
      <c r="J503" s="269" t="s">
        <v>5</v>
      </c>
      <c r="K503" s="270"/>
      <c r="L503" s="269" t="s">
        <v>6</v>
      </c>
      <c r="M503" s="270"/>
      <c r="N503" s="269" t="s">
        <v>7</v>
      </c>
      <c r="O503" s="270"/>
      <c r="P503" s="269" t="s">
        <v>8</v>
      </c>
      <c r="Q503" s="270"/>
      <c r="R503" s="269" t="s">
        <v>9</v>
      </c>
      <c r="S503" s="270"/>
      <c r="T503" s="269" t="s">
        <v>10</v>
      </c>
      <c r="U503" s="270"/>
      <c r="V503" s="269" t="s">
        <v>11</v>
      </c>
      <c r="W503" s="270"/>
      <c r="X503" s="269" t="s">
        <v>12</v>
      </c>
      <c r="Y503" s="270"/>
      <c r="Z503" s="271" t="s">
        <v>40</v>
      </c>
      <c r="AA503" s="272"/>
      <c r="AB503" s="273" t="s">
        <v>41</v>
      </c>
      <c r="AC503" s="274"/>
      <c r="AE503" s="275" t="s">
        <v>0</v>
      </c>
      <c r="AF503" s="269" t="s">
        <v>1</v>
      </c>
      <c r="AG503" s="270"/>
      <c r="AH503" s="269" t="s">
        <v>2</v>
      </c>
      <c r="AI503" s="270"/>
      <c r="AJ503" s="269" t="s">
        <v>3</v>
      </c>
      <c r="AK503" s="270"/>
      <c r="AL503" s="269" t="s">
        <v>4</v>
      </c>
      <c r="AM503" s="270"/>
      <c r="AN503" s="269" t="s">
        <v>5</v>
      </c>
      <c r="AO503" s="270"/>
      <c r="AP503" s="269" t="s">
        <v>6</v>
      </c>
      <c r="AQ503" s="270"/>
      <c r="AR503" s="269" t="s">
        <v>7</v>
      </c>
      <c r="AS503" s="270"/>
      <c r="AT503" s="269" t="s">
        <v>8</v>
      </c>
      <c r="AU503" s="270"/>
      <c r="AV503" s="269" t="s">
        <v>9</v>
      </c>
      <c r="AW503" s="270"/>
      <c r="AX503" s="269" t="s">
        <v>10</v>
      </c>
      <c r="AY503" s="270"/>
      <c r="AZ503" s="269" t="s">
        <v>11</v>
      </c>
      <c r="BA503" s="270"/>
      <c r="BB503" s="269" t="s">
        <v>12</v>
      </c>
      <c r="BC503" s="270"/>
      <c r="BD503" s="271" t="s">
        <v>40</v>
      </c>
      <c r="BE503" s="272"/>
      <c r="BF503" s="273" t="s">
        <v>41</v>
      </c>
      <c r="BG503" s="274"/>
      <c r="BI503" s="275" t="s">
        <v>0</v>
      </c>
      <c r="BJ503" s="269" t="s">
        <v>1</v>
      </c>
      <c r="BK503" s="270"/>
      <c r="BL503" s="269" t="s">
        <v>2</v>
      </c>
      <c r="BM503" s="270"/>
      <c r="BN503" s="269" t="s">
        <v>3</v>
      </c>
      <c r="BO503" s="270"/>
      <c r="BP503" s="269" t="s">
        <v>4</v>
      </c>
      <c r="BQ503" s="270"/>
      <c r="BR503" s="269" t="s">
        <v>5</v>
      </c>
      <c r="BS503" s="270"/>
      <c r="BT503" s="269" t="s">
        <v>6</v>
      </c>
      <c r="BU503" s="270"/>
      <c r="BV503" s="269" t="s">
        <v>7</v>
      </c>
      <c r="BW503" s="270"/>
      <c r="BX503" s="269" t="s">
        <v>8</v>
      </c>
      <c r="BY503" s="270"/>
      <c r="BZ503" s="269" t="s">
        <v>9</v>
      </c>
      <c r="CA503" s="270"/>
      <c r="CB503" s="269" t="s">
        <v>10</v>
      </c>
      <c r="CC503" s="270"/>
      <c r="CD503" s="269" t="s">
        <v>11</v>
      </c>
      <c r="CE503" s="270"/>
      <c r="CF503" s="269" t="s">
        <v>12</v>
      </c>
      <c r="CG503" s="270"/>
      <c r="CH503" s="271" t="s">
        <v>40</v>
      </c>
      <c r="CI503" s="272"/>
      <c r="CJ503" s="269" t="s">
        <v>41</v>
      </c>
      <c r="CK503" s="270"/>
    </row>
    <row r="504" spans="1:89" ht="15" thickTop="1" thickBot="1" x14ac:dyDescent="0.3">
      <c r="A504" s="276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76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76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3670</v>
      </c>
      <c r="AG505" s="164">
        <f t="shared" ref="AG505:AV506" si="9070">SUMIF($A$9:$A$32,$AE505,C$505:C$528)</f>
        <v>1234</v>
      </c>
      <c r="AH505" s="121">
        <f t="shared" si="9070"/>
        <v>1222</v>
      </c>
      <c r="AI505" s="159">
        <f t="shared" si="9070"/>
        <v>1124</v>
      </c>
      <c r="AJ505" s="120">
        <f t="shared" si="9070"/>
        <v>3086</v>
      </c>
      <c r="AK505" s="122">
        <f t="shared" si="9070"/>
        <v>1534</v>
      </c>
      <c r="AL505" s="121">
        <f t="shared" si="9070"/>
        <v>4108</v>
      </c>
      <c r="AM505" s="159">
        <f t="shared" si="9070"/>
        <v>2412</v>
      </c>
      <c r="AN505" s="120">
        <f t="shared" si="9070"/>
        <v>244</v>
      </c>
      <c r="AO505" s="122">
        <f t="shared" si="9070"/>
        <v>1093</v>
      </c>
      <c r="AP505" s="121">
        <f t="shared" si="9070"/>
        <v>1134</v>
      </c>
      <c r="AQ505" s="120">
        <f t="shared" si="9070"/>
        <v>3519</v>
      </c>
      <c r="AR505" s="158">
        <f t="shared" si="9070"/>
        <v>3090</v>
      </c>
      <c r="AS505" s="160">
        <f t="shared" si="9070"/>
        <v>4243</v>
      </c>
      <c r="AT505" s="120">
        <f t="shared" si="9070"/>
        <v>2154</v>
      </c>
      <c r="AU505" s="122">
        <f t="shared" si="9070"/>
        <v>2184</v>
      </c>
      <c r="AV505" s="121">
        <f t="shared" si="9070"/>
        <v>2573</v>
      </c>
      <c r="AW505" s="159">
        <f t="shared" ref="AW505:BE506" si="9071">SUMIF($A$9:$A$32,$AE505,S$505:S$528)</f>
        <v>1862</v>
      </c>
      <c r="AX505" s="120">
        <f t="shared" si="9071"/>
        <v>375</v>
      </c>
      <c r="AY505" s="122">
        <f t="shared" si="9071"/>
        <v>1506</v>
      </c>
      <c r="AZ505" s="121">
        <f t="shared" si="9071"/>
        <v>1162</v>
      </c>
      <c r="BA505" s="159">
        <f t="shared" si="9071"/>
        <v>2945</v>
      </c>
      <c r="BB505" s="120">
        <f t="shared" si="9071"/>
        <v>1943</v>
      </c>
      <c r="BC505" s="122">
        <f t="shared" si="9071"/>
        <v>1703</v>
      </c>
      <c r="BD505" s="21">
        <f t="shared" si="9071"/>
        <v>3982</v>
      </c>
      <c r="BE505" s="163">
        <f t="shared" si="9071"/>
        <v>2657</v>
      </c>
      <c r="BF505" s="149">
        <f>AF505+AH505+AJ505+AL505+AN505+AP505+AR505+AT505+AV505+AX505+AZ505+BB505+BD505</f>
        <v>28743</v>
      </c>
      <c r="BG505" s="150">
        <f>AG505+AI505+AK505+AM505+AO505+AQ505+AS505+AU505+AW505+AY505+BA505+BC505+BE505</f>
        <v>28016</v>
      </c>
      <c r="BI505" s="119" t="s">
        <v>16</v>
      </c>
      <c r="BJ505" s="123">
        <f>B505/B529</f>
        <v>0</v>
      </c>
      <c r="BK505" s="124">
        <f t="shared" ref="BK505" si="9072">C505/C529</f>
        <v>0</v>
      </c>
      <c r="BL505" s="125">
        <f t="shared" ref="BL505" si="9073">D505/D529</f>
        <v>0</v>
      </c>
      <c r="BM505" s="126">
        <f t="shared" ref="BM505" si="9074">E505/E529</f>
        <v>0</v>
      </c>
      <c r="BN505" s="123">
        <f t="shared" ref="BN505" si="9075">F505/F529</f>
        <v>0</v>
      </c>
      <c r="BO505" s="124">
        <f t="shared" ref="BO505" si="9076">G505/G529</f>
        <v>0</v>
      </c>
      <c r="BP505" s="125">
        <f t="shared" ref="BP505" si="9077">H505/H529</f>
        <v>0</v>
      </c>
      <c r="BQ505" s="126">
        <f t="shared" ref="BQ505" si="9078">I505/I529</f>
        <v>0</v>
      </c>
      <c r="BR505" s="123">
        <f t="shared" ref="BR505" si="9079">J505/J529</f>
        <v>0</v>
      </c>
      <c r="BS505" s="124">
        <f t="shared" ref="BS505" si="9080">K505/K529</f>
        <v>0</v>
      </c>
      <c r="BT505" s="125">
        <f t="shared" ref="BT505" si="9081">L505/L529</f>
        <v>0</v>
      </c>
      <c r="BU505" s="123">
        <f t="shared" ref="BU505" si="9082">M505/M529</f>
        <v>0</v>
      </c>
      <c r="BV505" s="127">
        <f t="shared" ref="BV505" si="9083">N505/N529</f>
        <v>0</v>
      </c>
      <c r="BW505" s="128">
        <f t="shared" ref="BW505" si="9084">O505/O529</f>
        <v>0</v>
      </c>
      <c r="BX505" s="123">
        <f t="shared" ref="BX505" si="9085">P505/P529</f>
        <v>0</v>
      </c>
      <c r="BY505" s="124">
        <f t="shared" ref="BY505" si="9086">Q505/Q529</f>
        <v>0</v>
      </c>
      <c r="BZ505" s="125">
        <f t="shared" ref="BZ505" si="9087">R505/R529</f>
        <v>0</v>
      </c>
      <c r="CA505" s="126">
        <f t="shared" ref="CA505" si="9088">S505/S529</f>
        <v>0</v>
      </c>
      <c r="CB505" s="123">
        <f t="shared" ref="CB505" si="9089">T505/T529</f>
        <v>0</v>
      </c>
      <c r="CC505" s="124">
        <f t="shared" ref="CC505" si="9090">U505/U529</f>
        <v>0</v>
      </c>
      <c r="CD505" s="125">
        <f t="shared" ref="CD505" si="9091">V505/V529</f>
        <v>0</v>
      </c>
      <c r="CE505" s="126">
        <f t="shared" ref="CE505" si="9092">W505/W529</f>
        <v>0</v>
      </c>
      <c r="CF505" s="123">
        <f t="shared" ref="CF505" si="9093">X505/X529</f>
        <v>0</v>
      </c>
      <c r="CG505" s="124">
        <f t="shared" ref="CG505" si="9094">Y505/Y529</f>
        <v>0</v>
      </c>
      <c r="CH505" s="125">
        <f t="shared" ref="CH505" si="9095">Z505/Z529</f>
        <v>0</v>
      </c>
      <c r="CI505" s="123">
        <f t="shared" ref="CI505" si="9096">AA505/AA529</f>
        <v>0</v>
      </c>
      <c r="CJ505" s="129">
        <f t="shared" ref="CJ505" si="9097">AB505/AB529</f>
        <v>0</v>
      </c>
      <c r="CK505" s="130">
        <f t="shared" ref="CK505" si="9098">AC505/AC529</f>
        <v>0</v>
      </c>
    </row>
    <row r="506" spans="1:89" x14ac:dyDescent="0.2">
      <c r="A506" s="131" t="s">
        <v>17</v>
      </c>
      <c r="B506" s="167">
        <v>310</v>
      </c>
      <c r="C506" s="168">
        <v>0</v>
      </c>
      <c r="D506" s="169">
        <v>240</v>
      </c>
      <c r="E506" s="170">
        <v>3</v>
      </c>
      <c r="F506" s="167">
        <v>536</v>
      </c>
      <c r="G506" s="171">
        <v>5</v>
      </c>
      <c r="H506" s="169">
        <v>500</v>
      </c>
      <c r="I506" s="170">
        <v>52</v>
      </c>
      <c r="J506" s="167">
        <v>9</v>
      </c>
      <c r="K506" s="171">
        <v>11</v>
      </c>
      <c r="L506" s="169">
        <v>71</v>
      </c>
      <c r="M506" s="167">
        <v>100</v>
      </c>
      <c r="N506" s="172">
        <v>224</v>
      </c>
      <c r="O506" s="173">
        <v>181</v>
      </c>
      <c r="P506" s="167">
        <v>76</v>
      </c>
      <c r="Q506" s="171">
        <v>70</v>
      </c>
      <c r="R506" s="169">
        <v>23</v>
      </c>
      <c r="S506" s="170">
        <v>88</v>
      </c>
      <c r="T506" s="167">
        <v>1</v>
      </c>
      <c r="U506" s="171">
        <v>27</v>
      </c>
      <c r="V506" s="169">
        <v>18</v>
      </c>
      <c r="W506" s="170">
        <v>111</v>
      </c>
      <c r="X506" s="167">
        <v>9</v>
      </c>
      <c r="Y506" s="171">
        <v>65</v>
      </c>
      <c r="Z506" s="169">
        <v>0</v>
      </c>
      <c r="AA506" s="167">
        <v>0</v>
      </c>
      <c r="AB506" s="149">
        <f t="shared" ref="AB506:AB525" si="9099">B506+D506+F506+H506+J506+L506+N506+P506+R506+T506+V506+X506+Z506</f>
        <v>2017</v>
      </c>
      <c r="AC506" s="150">
        <f t="shared" ref="AC506:AC525" si="9100">C506+E506+G506+I506+K506+M506+O506+Q506+S506+U506+W506+Y506+AA506</f>
        <v>713</v>
      </c>
      <c r="AE506" s="226" t="str">
        <f>$AE$10</f>
        <v>08:00 - 08:59</v>
      </c>
      <c r="AF506" s="120">
        <f>SUMIF($A$9:$A$32,$AE506,B$505:B$528)</f>
        <v>2582</v>
      </c>
      <c r="AG506" s="168">
        <f t="shared" si="9070"/>
        <v>1055</v>
      </c>
      <c r="AH506" s="169">
        <f t="shared" si="9070"/>
        <v>979</v>
      </c>
      <c r="AI506" s="170">
        <f t="shared" si="9070"/>
        <v>858</v>
      </c>
      <c r="AJ506" s="167">
        <f t="shared" si="9070"/>
        <v>2572</v>
      </c>
      <c r="AK506" s="171">
        <f t="shared" si="9070"/>
        <v>1142</v>
      </c>
      <c r="AL506" s="169">
        <f t="shared" si="9070"/>
        <v>3245</v>
      </c>
      <c r="AM506" s="170">
        <f t="shared" si="9070"/>
        <v>2114</v>
      </c>
      <c r="AN506" s="167">
        <f t="shared" si="9070"/>
        <v>222</v>
      </c>
      <c r="AO506" s="171">
        <f t="shared" si="9070"/>
        <v>797</v>
      </c>
      <c r="AP506" s="169">
        <f t="shared" si="9070"/>
        <v>881</v>
      </c>
      <c r="AQ506" s="167">
        <f t="shared" si="9070"/>
        <v>3276</v>
      </c>
      <c r="AR506" s="172">
        <f t="shared" si="9070"/>
        <v>2496</v>
      </c>
      <c r="AS506" s="173">
        <f t="shared" si="9070"/>
        <v>3821</v>
      </c>
      <c r="AT506" s="167">
        <f t="shared" si="9070"/>
        <v>1726</v>
      </c>
      <c r="AU506" s="171">
        <f t="shared" si="9070"/>
        <v>1797</v>
      </c>
      <c r="AV506" s="169">
        <f t="shared" si="9070"/>
        <v>2111</v>
      </c>
      <c r="AW506" s="170">
        <f t="shared" si="9071"/>
        <v>1717</v>
      </c>
      <c r="AX506" s="167">
        <f t="shared" si="9071"/>
        <v>252</v>
      </c>
      <c r="AY506" s="171">
        <f t="shared" si="9071"/>
        <v>1149</v>
      </c>
      <c r="AZ506" s="169">
        <f t="shared" si="9071"/>
        <v>834</v>
      </c>
      <c r="BA506" s="170">
        <f t="shared" si="9071"/>
        <v>2625</v>
      </c>
      <c r="BB506" s="167">
        <f t="shared" si="9071"/>
        <v>1445</v>
      </c>
      <c r="BC506" s="171">
        <f t="shared" si="9071"/>
        <v>1631</v>
      </c>
      <c r="BD506" s="169">
        <f t="shared" si="9071"/>
        <v>3212</v>
      </c>
      <c r="BE506" s="167">
        <f t="shared" si="9071"/>
        <v>2567</v>
      </c>
      <c r="BF506" s="151">
        <f>SUM(AF506,AH506,AJ506,AL506,AN506,AP506,AR506,AT506,AV506,AX506,AZ506,BB506,BD506)</f>
        <v>22557</v>
      </c>
      <c r="BG506" s="152">
        <f>SUM(AG506,AI506,AK506,AM506,AO506,AQ506,AS506,AU506,AW506,AY506,BA506,BC506,BE506)</f>
        <v>24549</v>
      </c>
      <c r="BI506" s="131" t="s">
        <v>17</v>
      </c>
      <c r="BJ506" s="123">
        <f>B506/B529</f>
        <v>1.1413423658922721E-2</v>
      </c>
      <c r="BK506" s="124">
        <f t="shared" ref="BK506" si="9101">C506/C529</f>
        <v>0</v>
      </c>
      <c r="BL506" s="125">
        <f t="shared" ref="BL506" si="9102">D506/D529</f>
        <v>1.8918492826738135E-2</v>
      </c>
      <c r="BM506" s="126">
        <f t="shared" ref="BM506" si="9103">E506/E529</f>
        <v>2.3547880690737833E-4</v>
      </c>
      <c r="BN506" s="123">
        <f t="shared" ref="BN506" si="9104">F506/F529</f>
        <v>1.944353756302826E-2</v>
      </c>
      <c r="BO506" s="124">
        <f t="shared" ref="BO506" si="9105">G506/G529</f>
        <v>2.0247833481817446E-4</v>
      </c>
      <c r="BP506" s="125">
        <f t="shared" ref="BP506" si="9106">H506/H529</f>
        <v>1.2323466344613412E-2</v>
      </c>
      <c r="BQ506" s="126">
        <f t="shared" ref="BQ506" si="9107">I506/I529</f>
        <v>1.1784969631039796E-3</v>
      </c>
      <c r="BR506" s="123">
        <f t="shared" ref="BR506" si="9108">J506/J529</f>
        <v>1.5514566454059645E-3</v>
      </c>
      <c r="BS506" s="124">
        <f t="shared" ref="BS506" si="9109">K506/K529</f>
        <v>1.6717325227963526E-3</v>
      </c>
      <c r="BT506" s="125">
        <f t="shared" ref="BT506" si="9110">L506/L529</f>
        <v>2.9677311486373515E-3</v>
      </c>
      <c r="BU506" s="123">
        <f t="shared" ref="BU506" si="9111">M506/M529</f>
        <v>4.185676614624754E-3</v>
      </c>
      <c r="BV506" s="127">
        <f t="shared" ref="BV506" si="9112">N506/N529</f>
        <v>5.3299069645703955E-3</v>
      </c>
      <c r="BW506" s="128">
        <f t="shared" ref="BW506" si="9113">O506/O529</f>
        <v>4.3820360731146347E-3</v>
      </c>
      <c r="BX506" s="123">
        <f t="shared" ref="BX506" si="9114">P506/P529</f>
        <v>3.3711852377572749E-3</v>
      </c>
      <c r="BY506" s="124">
        <f t="shared" ref="BY506" si="9115">Q506/Q529</f>
        <v>3.1401399605239548E-3</v>
      </c>
      <c r="BZ506" s="125">
        <f t="shared" ref="BZ506" si="9116">R506/R529</f>
        <v>8.7689198978230199E-4</v>
      </c>
      <c r="CA506" s="126">
        <f t="shared" ref="CA506" si="9117">S506/S529</f>
        <v>3.2835820895522386E-3</v>
      </c>
      <c r="CB506" s="123">
        <f t="shared" ref="CB506" si="9118">T506/T529</f>
        <v>1.2467273407305821E-4</v>
      </c>
      <c r="CC506" s="124">
        <f t="shared" ref="CC506" si="9119">U506/U529</f>
        <v>3.3210332103321034E-3</v>
      </c>
      <c r="CD506" s="125">
        <f t="shared" ref="CD506" si="9120">V506/V529</f>
        <v>6.9708000929440009E-4</v>
      </c>
      <c r="CE506" s="126">
        <f t="shared" ref="CE506" si="9121">W506/W529</f>
        <v>3.8955569593598651E-3</v>
      </c>
      <c r="CF506" s="123">
        <f t="shared" ref="CF506" si="9122">X506/X529</f>
        <v>4.2211903756859433E-4</v>
      </c>
      <c r="CG506" s="124">
        <f t="shared" ref="CG506" si="9123">Y506/Y529</f>
        <v>4.980461267335836E-3</v>
      </c>
      <c r="CH506" s="125">
        <f t="shared" ref="CH506" si="9124">Z506/Z529</f>
        <v>0</v>
      </c>
      <c r="CI506" s="123">
        <f t="shared" ref="CI506" si="9125">AA506/AA529</f>
        <v>0</v>
      </c>
      <c r="CJ506" s="129">
        <f t="shared" ref="CJ506" si="9126">AB506/AB529</f>
        <v>6.1955737125831273E-3</v>
      </c>
      <c r="CK506" s="130">
        <f t="shared" ref="CK506" si="9127">AC506/AC529</f>
        <v>2.1974296545135144E-3</v>
      </c>
    </row>
    <row r="507" spans="1:89" ht="13.5" thickBot="1" x14ac:dyDescent="0.25">
      <c r="A507" s="139" t="s">
        <v>18</v>
      </c>
      <c r="B507" s="174">
        <v>1573</v>
      </c>
      <c r="C507" s="175">
        <v>257</v>
      </c>
      <c r="D507" s="176">
        <v>889</v>
      </c>
      <c r="E507" s="177">
        <v>218</v>
      </c>
      <c r="F507" s="174">
        <v>2290</v>
      </c>
      <c r="G507" s="178">
        <v>426</v>
      </c>
      <c r="H507" s="176">
        <v>2078</v>
      </c>
      <c r="I507" s="177">
        <v>827</v>
      </c>
      <c r="J507" s="174">
        <v>78</v>
      </c>
      <c r="K507" s="178">
        <v>263</v>
      </c>
      <c r="L507" s="176">
        <v>571</v>
      </c>
      <c r="M507" s="174">
        <v>942</v>
      </c>
      <c r="N507" s="179">
        <v>1632</v>
      </c>
      <c r="O507" s="180">
        <v>1818</v>
      </c>
      <c r="P507" s="174">
        <v>820</v>
      </c>
      <c r="Q507" s="178">
        <v>918</v>
      </c>
      <c r="R507" s="176">
        <v>1045</v>
      </c>
      <c r="S507" s="177">
        <v>912</v>
      </c>
      <c r="T507" s="174">
        <v>156</v>
      </c>
      <c r="U507" s="178">
        <v>524</v>
      </c>
      <c r="V507" s="176">
        <v>713</v>
      </c>
      <c r="W507" s="177">
        <v>1302</v>
      </c>
      <c r="X507" s="174">
        <v>887</v>
      </c>
      <c r="Y507" s="178">
        <v>689</v>
      </c>
      <c r="Z507" s="176">
        <v>1764</v>
      </c>
      <c r="AA507" s="174">
        <v>1273</v>
      </c>
      <c r="AB507" s="149">
        <f t="shared" si="9099"/>
        <v>14496</v>
      </c>
      <c r="AC507" s="150">
        <f t="shared" si="9100"/>
        <v>10369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5.7913920695114321E-2</v>
      </c>
      <c r="BK507" s="124">
        <f t="shared" ref="BK507" si="9128">C507/C529</f>
        <v>9.4984662009831092E-3</v>
      </c>
      <c r="BL507" s="125">
        <f t="shared" ref="BL507" si="9129">D507/D529</f>
        <v>7.0077250512375844E-2</v>
      </c>
      <c r="BM507" s="126">
        <f t="shared" ref="BM507" si="9130">E507/E529</f>
        <v>1.7111459968602825E-2</v>
      </c>
      <c r="BN507" s="123">
        <f t="shared" ref="BN507" si="9131">F507/F529</f>
        <v>8.3070337722639387E-2</v>
      </c>
      <c r="BO507" s="124">
        <f t="shared" ref="BO507" si="9132">G507/G529</f>
        <v>1.7251154126508465E-2</v>
      </c>
      <c r="BP507" s="125">
        <f t="shared" ref="BP507" si="9133">H507/H529</f>
        <v>5.1216326128213342E-2</v>
      </c>
      <c r="BQ507" s="126">
        <f t="shared" ref="BQ507" si="9134">I507/I529</f>
        <v>1.8742634393980599E-2</v>
      </c>
      <c r="BR507" s="123">
        <f t="shared" ref="BR507" si="9135">J507/J529</f>
        <v>1.3445957593518359E-2</v>
      </c>
      <c r="BS507" s="124">
        <f t="shared" ref="BS507" si="9136">K507/K529</f>
        <v>3.9969604863221882E-2</v>
      </c>
      <c r="BT507" s="125">
        <f t="shared" ref="BT507" si="9137">L507/L529</f>
        <v>2.3867246279886307E-2</v>
      </c>
      <c r="BU507" s="123">
        <f t="shared" ref="BU507" si="9138">M507/M529</f>
        <v>3.9429073709765186E-2</v>
      </c>
      <c r="BV507" s="127">
        <f t="shared" ref="BV507" si="9139">N507/N529</f>
        <v>3.8832179313298597E-2</v>
      </c>
      <c r="BW507" s="128">
        <f t="shared" ref="BW507" si="9140">O507/O529</f>
        <v>4.401404188354921E-2</v>
      </c>
      <c r="BX507" s="123">
        <f t="shared" ref="BX507" si="9141">P507/P529</f>
        <v>3.6373314407381119E-2</v>
      </c>
      <c r="BY507" s="124">
        <f t="shared" ref="BY507" si="9142">Q507/Q529</f>
        <v>4.1180692625157007E-2</v>
      </c>
      <c r="BZ507" s="125">
        <f t="shared" ref="BZ507" si="9143">R507/R529</f>
        <v>3.984139692706546E-2</v>
      </c>
      <c r="CA507" s="126">
        <f t="shared" ref="CA507" si="9144">S507/S529</f>
        <v>3.4029850746268658E-2</v>
      </c>
      <c r="CB507" s="123">
        <f t="shared" ref="CB507" si="9145">T507/T529</f>
        <v>1.9448946515397084E-2</v>
      </c>
      <c r="CC507" s="124">
        <f t="shared" ref="CC507" si="9146">U507/U529</f>
        <v>6.4452644526445266E-2</v>
      </c>
      <c r="CD507" s="125">
        <f t="shared" ref="CD507" si="9147">V507/V529</f>
        <v>2.7612113701494849E-2</v>
      </c>
      <c r="CE507" s="126">
        <f t="shared" ref="CE507" si="9148">W507/W529</f>
        <v>4.569383028005896E-2</v>
      </c>
      <c r="CF507" s="123">
        <f t="shared" ref="CF507" si="9149">X507/X529</f>
        <v>4.1602176258149243E-2</v>
      </c>
      <c r="CG507" s="124">
        <f t="shared" ref="CG507" si="9150">Y507/Y529</f>
        <v>5.2792889433759864E-2</v>
      </c>
      <c r="CH507" s="125">
        <f t="shared" ref="CH507" si="9151">Z507/Z529</f>
        <v>4.2121349602426035E-2</v>
      </c>
      <c r="CI507" s="123">
        <f t="shared" ref="CI507" si="9152">AA507/AA529</f>
        <v>2.8094103107344632E-2</v>
      </c>
      <c r="CJ507" s="129">
        <f t="shared" ref="CJ507" si="9153">AB507/AB529</f>
        <v>4.4527038442045121E-2</v>
      </c>
      <c r="CK507" s="130">
        <f t="shared" ref="CK507" si="9154">AC507/AC529</f>
        <v>3.1956729435695136E-2</v>
      </c>
    </row>
    <row r="508" spans="1:89" ht="14.25" thickTop="1" thickBot="1" x14ac:dyDescent="0.25">
      <c r="A508" s="131" t="s">
        <v>19</v>
      </c>
      <c r="B508" s="167">
        <v>2829</v>
      </c>
      <c r="C508" s="168">
        <v>1103</v>
      </c>
      <c r="D508" s="169">
        <v>1180</v>
      </c>
      <c r="E508" s="170">
        <v>714</v>
      </c>
      <c r="F508" s="167">
        <v>3060</v>
      </c>
      <c r="G508" s="171">
        <v>1401</v>
      </c>
      <c r="H508" s="169">
        <v>3335</v>
      </c>
      <c r="I508" s="170">
        <v>2121</v>
      </c>
      <c r="J508" s="167">
        <v>179</v>
      </c>
      <c r="K508" s="171">
        <v>751</v>
      </c>
      <c r="L508" s="169">
        <v>1152</v>
      </c>
      <c r="M508" s="167">
        <v>2306</v>
      </c>
      <c r="N508" s="172">
        <v>3004</v>
      </c>
      <c r="O508" s="173">
        <v>3481</v>
      </c>
      <c r="P508" s="167">
        <v>1937</v>
      </c>
      <c r="Q508" s="171">
        <v>1862</v>
      </c>
      <c r="R508" s="169">
        <v>2083</v>
      </c>
      <c r="S508" s="170">
        <v>1829</v>
      </c>
      <c r="T508" s="167">
        <v>336</v>
      </c>
      <c r="U508" s="171">
        <v>1201</v>
      </c>
      <c r="V508" s="169">
        <v>1351</v>
      </c>
      <c r="W508" s="170">
        <v>2718</v>
      </c>
      <c r="X508" s="167">
        <v>1786</v>
      </c>
      <c r="Y508" s="171">
        <v>1341</v>
      </c>
      <c r="Z508" s="169">
        <v>2981</v>
      </c>
      <c r="AA508" s="167">
        <v>2404</v>
      </c>
      <c r="AB508" s="149">
        <f t="shared" si="9099"/>
        <v>25213</v>
      </c>
      <c r="AC508" s="150">
        <f t="shared" si="9100"/>
        <v>23232</v>
      </c>
      <c r="AE508" s="221" t="s">
        <v>13</v>
      </c>
      <c r="AF508" s="14">
        <f t="shared" ref="AF508:BG508" si="9155">SUM(AF505:AF507)</f>
        <v>6252</v>
      </c>
      <c r="AG508" s="1">
        <f t="shared" si="9155"/>
        <v>2289</v>
      </c>
      <c r="AH508" s="14">
        <f t="shared" si="9155"/>
        <v>2201</v>
      </c>
      <c r="AI508" s="1">
        <f t="shared" si="9155"/>
        <v>1982</v>
      </c>
      <c r="AJ508" s="14">
        <f t="shared" si="9155"/>
        <v>5658</v>
      </c>
      <c r="AK508" s="1">
        <f t="shared" si="9155"/>
        <v>2676</v>
      </c>
      <c r="AL508" s="14">
        <f t="shared" si="9155"/>
        <v>7353</v>
      </c>
      <c r="AM508" s="1">
        <f t="shared" si="9155"/>
        <v>4526</v>
      </c>
      <c r="AN508" s="14">
        <f t="shared" si="9155"/>
        <v>466</v>
      </c>
      <c r="AO508" s="1">
        <f t="shared" si="9155"/>
        <v>1890</v>
      </c>
      <c r="AP508" s="14">
        <f t="shared" si="9155"/>
        <v>2015</v>
      </c>
      <c r="AQ508" s="1">
        <f t="shared" si="9155"/>
        <v>6795</v>
      </c>
      <c r="AR508" s="14">
        <f t="shared" si="9155"/>
        <v>5586</v>
      </c>
      <c r="AS508" s="1">
        <f t="shared" si="9155"/>
        <v>8064</v>
      </c>
      <c r="AT508" s="14">
        <f t="shared" si="9155"/>
        <v>3880</v>
      </c>
      <c r="AU508" s="1">
        <f t="shared" si="9155"/>
        <v>3981</v>
      </c>
      <c r="AV508" s="14">
        <f t="shared" si="9155"/>
        <v>4684</v>
      </c>
      <c r="AW508" s="1">
        <f t="shared" si="9155"/>
        <v>3579</v>
      </c>
      <c r="AX508" s="14">
        <f t="shared" si="9155"/>
        <v>627</v>
      </c>
      <c r="AY508" s="1">
        <f t="shared" si="9155"/>
        <v>2655</v>
      </c>
      <c r="AZ508" s="14">
        <f t="shared" si="9155"/>
        <v>1996</v>
      </c>
      <c r="BA508" s="1">
        <f t="shared" si="9155"/>
        <v>5570</v>
      </c>
      <c r="BB508" s="14">
        <f t="shared" si="9155"/>
        <v>3388</v>
      </c>
      <c r="BC508" s="1">
        <f t="shared" si="9155"/>
        <v>3334</v>
      </c>
      <c r="BD508" s="14">
        <f t="shared" si="9155"/>
        <v>7194</v>
      </c>
      <c r="BE508" s="1">
        <f t="shared" si="9155"/>
        <v>5224</v>
      </c>
      <c r="BF508" s="153">
        <f t="shared" si="9155"/>
        <v>51300</v>
      </c>
      <c r="BG508" s="154">
        <f t="shared" si="9155"/>
        <v>52565</v>
      </c>
      <c r="BI508" s="131" t="s">
        <v>19</v>
      </c>
      <c r="BJ508" s="123">
        <f>B508/B529</f>
        <v>0.1041566952615883</v>
      </c>
      <c r="BK508" s="124">
        <f t="shared" ref="BK508" si="9156">C508/C529</f>
        <v>4.0765790738071482E-2</v>
      </c>
      <c r="BL508" s="125">
        <f t="shared" ref="BL508" si="9157">D508/D529</f>
        <v>9.3015923064795836E-2</v>
      </c>
      <c r="BM508" s="126">
        <f t="shared" ref="BM508" si="9158">E508/E529</f>
        <v>5.6043956043956046E-2</v>
      </c>
      <c r="BN508" s="123">
        <f t="shared" ref="BN508" si="9159">F508/F529</f>
        <v>0.11100228534116879</v>
      </c>
      <c r="BO508" s="124">
        <f t="shared" ref="BO508" si="9160">G508/G529</f>
        <v>5.673442941605248E-2</v>
      </c>
      <c r="BP508" s="125">
        <f t="shared" ref="BP508" si="9161">H508/H529</f>
        <v>8.219752051857146E-2</v>
      </c>
      <c r="BQ508" s="126">
        <f t="shared" ref="BQ508" si="9162">I508/I529</f>
        <v>4.8069078052760401E-2</v>
      </c>
      <c r="BR508" s="123">
        <f t="shared" ref="BR508" si="9163">J508/J529</f>
        <v>3.0856748836407516E-2</v>
      </c>
      <c r="BS508" s="124">
        <f t="shared" ref="BS508" si="9164">K508/K529</f>
        <v>0.11413373860182371</v>
      </c>
      <c r="BT508" s="125">
        <f t="shared" ref="BT508" si="9165">L508/L529</f>
        <v>4.8152482862397594E-2</v>
      </c>
      <c r="BU508" s="123">
        <f t="shared" ref="BU508" si="9166">M508/M529</f>
        <v>9.6521702733246825E-2</v>
      </c>
      <c r="BV508" s="127">
        <f t="shared" ref="BV508" si="9167">N508/N529</f>
        <v>7.147785947129226E-2</v>
      </c>
      <c r="BW508" s="128">
        <f t="shared" ref="BW508" si="9168">O508/O529</f>
        <v>8.4275511439293058E-2</v>
      </c>
      <c r="BX508" s="123">
        <f t="shared" ref="BX508" si="9169">P508/P529</f>
        <v>8.5920865862313692E-2</v>
      </c>
      <c r="BY508" s="124">
        <f t="shared" ref="BY508" si="9170">Q508/Q529</f>
        <v>8.3527722949937197E-2</v>
      </c>
      <c r="BZ508" s="125">
        <f t="shared" ref="BZ508" si="9171">R508/R529</f>
        <v>7.9415913683327621E-2</v>
      </c>
      <c r="CA508" s="126">
        <f t="shared" ref="CA508" si="9172">S508/S529</f>
        <v>6.8246268656716416E-2</v>
      </c>
      <c r="CB508" s="123">
        <f t="shared" ref="CB508" si="9173">T508/T529</f>
        <v>4.189003864854756E-2</v>
      </c>
      <c r="CC508" s="124">
        <f t="shared" ref="CC508" si="9174">U508/U529</f>
        <v>0.14772447724477245</v>
      </c>
      <c r="CD508" s="125">
        <f t="shared" ref="CD508" si="9175">V508/V529</f>
        <v>5.2319727364263033E-2</v>
      </c>
      <c r="CE508" s="126">
        <f t="shared" ref="CE508" si="9176">W508/W529</f>
        <v>9.5388502842703726E-2</v>
      </c>
      <c r="CF508" s="123">
        <f t="shared" ref="CF508" si="9177">X508/X529</f>
        <v>8.376717789972328E-2</v>
      </c>
      <c r="CG508" s="124">
        <f t="shared" ref="CG508" si="9178">Y508/Y529</f>
        <v>0.1027507470691901</v>
      </c>
      <c r="CH508" s="125">
        <f t="shared" ref="CH508" si="9179">Z508/Z529</f>
        <v>7.1181260297523821E-2</v>
      </c>
      <c r="CI508" s="123">
        <f t="shared" ref="CI508" si="9180">AA508/AA529</f>
        <v>5.3054378531073448E-2</v>
      </c>
      <c r="CJ508" s="129">
        <f t="shared" ref="CJ508" si="9181">AB508/AB529</f>
        <v>7.7446207246087445E-2</v>
      </c>
      <c r="CK508" s="130">
        <f t="shared" ref="CK508" si="9182">AC508/AC529</f>
        <v>7.1599839738650722E-2</v>
      </c>
    </row>
    <row r="509" spans="1:89" ht="13.5" thickTop="1" x14ac:dyDescent="0.2">
      <c r="A509" s="139" t="s">
        <v>20</v>
      </c>
      <c r="B509" s="174">
        <v>3670</v>
      </c>
      <c r="C509" s="175">
        <v>1234</v>
      </c>
      <c r="D509" s="176">
        <v>1222</v>
      </c>
      <c r="E509" s="177">
        <v>1124</v>
      </c>
      <c r="F509" s="174">
        <v>3086</v>
      </c>
      <c r="G509" s="178">
        <v>1534</v>
      </c>
      <c r="H509" s="176">
        <v>4108</v>
      </c>
      <c r="I509" s="177">
        <v>2412</v>
      </c>
      <c r="J509" s="174">
        <v>244</v>
      </c>
      <c r="K509" s="178">
        <v>1093</v>
      </c>
      <c r="L509" s="176">
        <v>1134</v>
      </c>
      <c r="M509" s="174">
        <v>3519</v>
      </c>
      <c r="N509" s="179">
        <v>3090</v>
      </c>
      <c r="O509" s="180">
        <v>4243</v>
      </c>
      <c r="P509" s="174">
        <v>2154</v>
      </c>
      <c r="Q509" s="178">
        <v>2184</v>
      </c>
      <c r="R509" s="176">
        <v>2573</v>
      </c>
      <c r="S509" s="177">
        <v>1862</v>
      </c>
      <c r="T509" s="174">
        <v>375</v>
      </c>
      <c r="U509" s="178">
        <v>1506</v>
      </c>
      <c r="V509" s="176">
        <v>1162</v>
      </c>
      <c r="W509" s="177">
        <v>2945</v>
      </c>
      <c r="X509" s="174">
        <v>1943</v>
      </c>
      <c r="Y509" s="178">
        <v>1703</v>
      </c>
      <c r="Z509" s="176">
        <v>3982</v>
      </c>
      <c r="AA509" s="174">
        <v>2657</v>
      </c>
      <c r="AB509" s="149">
        <f t="shared" si="9099"/>
        <v>28743</v>
      </c>
      <c r="AC509" s="150">
        <f t="shared" si="9100"/>
        <v>28016</v>
      </c>
      <c r="BI509" s="139" t="s">
        <v>20</v>
      </c>
      <c r="BJ509" s="123">
        <f>B509/B529</f>
        <v>0.13512020912337544</v>
      </c>
      <c r="BK509" s="124">
        <f t="shared" ref="BK509" si="9183">C509/C529</f>
        <v>4.5607421369701001E-2</v>
      </c>
      <c r="BL509" s="125">
        <f t="shared" ref="BL509" si="9184">D509/D529</f>
        <v>9.632665930947501E-2</v>
      </c>
      <c r="BM509" s="126">
        <f t="shared" ref="BM509" si="9185">E509/E529</f>
        <v>8.8226059654631081E-2</v>
      </c>
      <c r="BN509" s="123">
        <f t="shared" ref="BN509" si="9186">F509/F529</f>
        <v>0.11194544201400225</v>
      </c>
      <c r="BO509" s="124">
        <f t="shared" ref="BO509" si="9187">G509/G529</f>
        <v>6.2120353122215921E-2</v>
      </c>
      <c r="BP509" s="125">
        <f t="shared" ref="BP509" si="9188">H509/H529</f>
        <v>0.1012495994873438</v>
      </c>
      <c r="BQ509" s="126">
        <f t="shared" ref="BQ509" si="9189">I509/I529</f>
        <v>5.4664128365515367E-2</v>
      </c>
      <c r="BR509" s="123">
        <f t="shared" ref="BR509" si="9190">J509/J529</f>
        <v>4.2061713497672813E-2</v>
      </c>
      <c r="BS509" s="124">
        <f t="shared" ref="BS509" si="9191">K509/K529</f>
        <v>0.16610942249240121</v>
      </c>
      <c r="BT509" s="125">
        <f t="shared" ref="BT509" si="9192">L509/L529</f>
        <v>4.7400100317672632E-2</v>
      </c>
      <c r="BU509" s="123">
        <f t="shared" ref="BU509" si="9193">M509/M529</f>
        <v>0.14729396006864509</v>
      </c>
      <c r="BV509" s="127">
        <f t="shared" ref="BV509" si="9194">N509/N529</f>
        <v>7.3524163038046972E-2</v>
      </c>
      <c r="BW509" s="128">
        <f t="shared" ref="BW509" si="9195">O509/O529</f>
        <v>0.10272364120566517</v>
      </c>
      <c r="BX509" s="123">
        <f t="shared" ref="BX509" si="9196">P509/P529</f>
        <v>9.5546486870120656E-2</v>
      </c>
      <c r="BY509" s="124">
        <f t="shared" ref="BY509" si="9197">Q509/Q529</f>
        <v>9.7972366768347391E-2</v>
      </c>
      <c r="BZ509" s="125">
        <f t="shared" ref="BZ509" si="9198">R509/R529</f>
        <v>9.8097525639559272E-2</v>
      </c>
      <c r="CA509" s="126">
        <f t="shared" ref="CA509" si="9199">S509/S529</f>
        <v>6.9477611940298514E-2</v>
      </c>
      <c r="CB509" s="123">
        <f t="shared" ref="CB509" si="9200">T509/T529</f>
        <v>4.6752275277396831E-2</v>
      </c>
      <c r="CC509" s="124">
        <f t="shared" ref="CC509" si="9201">U509/U529</f>
        <v>0.18523985239852397</v>
      </c>
      <c r="CD509" s="125">
        <f t="shared" ref="CD509" si="9202">V509/V529</f>
        <v>4.5000387266671833E-2</v>
      </c>
      <c r="CE509" s="126">
        <f t="shared" ref="CE509" si="9203">W509/W529</f>
        <v>0.10335509230013336</v>
      </c>
      <c r="CF509" s="123">
        <f t="shared" ref="CF509" si="9204">X509/X529</f>
        <v>9.1130809999530979E-2</v>
      </c>
      <c r="CG509" s="124">
        <f t="shared" ref="CG509" si="9205">Y509/Y529</f>
        <v>0.13048808520419891</v>
      </c>
      <c r="CH509" s="125">
        <f t="shared" ref="CH509" si="9206">Z509/Z529</f>
        <v>9.5083454714773516E-2</v>
      </c>
      <c r="CI509" s="123">
        <f t="shared" ref="CI509" si="9207">AA509/AA529</f>
        <v>5.8637888418079098E-2</v>
      </c>
      <c r="CJ509" s="129">
        <f t="shared" ref="CJ509" si="9208">AB509/AB529</f>
        <v>8.8289229162507102E-2</v>
      </c>
      <c r="CK509" s="130">
        <f t="shared" ref="CK509" si="9209">AC509/AC529</f>
        <v>8.6343883872160757E-2</v>
      </c>
    </row>
    <row r="510" spans="1:89" ht="13.5" thickBot="1" x14ac:dyDescent="0.25">
      <c r="A510" s="131" t="s">
        <v>21</v>
      </c>
      <c r="B510" s="167">
        <v>2582</v>
      </c>
      <c r="C510" s="168">
        <v>1055</v>
      </c>
      <c r="D510" s="169">
        <v>979</v>
      </c>
      <c r="E510" s="170">
        <v>858</v>
      </c>
      <c r="F510" s="167">
        <v>2572</v>
      </c>
      <c r="G510" s="171">
        <v>1142</v>
      </c>
      <c r="H510" s="169">
        <v>3245</v>
      </c>
      <c r="I510" s="170">
        <v>2114</v>
      </c>
      <c r="J510" s="167">
        <v>222</v>
      </c>
      <c r="K510" s="171">
        <v>797</v>
      </c>
      <c r="L510" s="169">
        <v>881</v>
      </c>
      <c r="M510" s="167">
        <v>3276</v>
      </c>
      <c r="N510" s="172">
        <v>2496</v>
      </c>
      <c r="O510" s="173">
        <v>3821</v>
      </c>
      <c r="P510" s="167">
        <v>1726</v>
      </c>
      <c r="Q510" s="171">
        <v>1797</v>
      </c>
      <c r="R510" s="169">
        <v>2111</v>
      </c>
      <c r="S510" s="170">
        <v>1717</v>
      </c>
      <c r="T510" s="167">
        <v>252</v>
      </c>
      <c r="U510" s="171">
        <v>1149</v>
      </c>
      <c r="V510" s="169">
        <v>834</v>
      </c>
      <c r="W510" s="170">
        <v>2625</v>
      </c>
      <c r="X510" s="167">
        <v>1445</v>
      </c>
      <c r="Y510" s="171">
        <v>1631</v>
      </c>
      <c r="Z510" s="169">
        <v>3212</v>
      </c>
      <c r="AA510" s="167">
        <v>2567</v>
      </c>
      <c r="AB510" s="149">
        <f t="shared" si="9099"/>
        <v>22557</v>
      </c>
      <c r="AC510" s="150">
        <f t="shared" si="9100"/>
        <v>24549</v>
      </c>
      <c r="AE510" t="s">
        <v>85</v>
      </c>
      <c r="BI510" s="131" t="s">
        <v>21</v>
      </c>
      <c r="BJ510" s="123">
        <f>B510/B529</f>
        <v>9.506277383012407E-2</v>
      </c>
      <c r="BK510" s="124">
        <f t="shared" ref="BK510" si="9210">C510/C529</f>
        <v>3.8991758140222495E-2</v>
      </c>
      <c r="BL510" s="125">
        <f t="shared" ref="BL510" si="9211">D510/D529</f>
        <v>7.717168532240265E-2</v>
      </c>
      <c r="BM510" s="126">
        <f t="shared" ref="BM510" si="9212">E510/E529</f>
        <v>6.7346938775510207E-2</v>
      </c>
      <c r="BN510" s="123">
        <f t="shared" ref="BN510" si="9213">F510/F529</f>
        <v>9.3299960097217693E-2</v>
      </c>
      <c r="BO510" s="124">
        <f t="shared" ref="BO510" si="9214">G510/G529</f>
        <v>4.6246051672471047E-2</v>
      </c>
      <c r="BP510" s="125">
        <f t="shared" ref="BP510" si="9215">H510/H529</f>
        <v>7.9979296576541056E-2</v>
      </c>
      <c r="BQ510" s="126">
        <f t="shared" ref="BQ510" si="9216">I510/I529</f>
        <v>4.79104342308041E-2</v>
      </c>
      <c r="BR510" s="123">
        <f t="shared" ref="BR510" si="9217">J510/J529</f>
        <v>3.8269263920013792E-2</v>
      </c>
      <c r="BS510" s="124">
        <f t="shared" ref="BS510" si="9218">K510/K529</f>
        <v>0.12112462006079028</v>
      </c>
      <c r="BT510" s="125">
        <f t="shared" ref="BT510" si="9219">L510/L529</f>
        <v>3.6824945661260662E-2</v>
      </c>
      <c r="BU510" s="123">
        <f t="shared" ref="BU510" si="9220">M510/M529</f>
        <v>0.13712276589510694</v>
      </c>
      <c r="BV510" s="127">
        <f t="shared" ref="BV510" si="9221">N510/N529</f>
        <v>5.9390391890927263E-2</v>
      </c>
      <c r="BW510" s="128">
        <f t="shared" ref="BW510" si="9222">O510/O529</f>
        <v>9.2506960416414472E-2</v>
      </c>
      <c r="BX510" s="123">
        <f t="shared" ref="BX510" si="9223">P510/P529</f>
        <v>7.6561391057487577E-2</v>
      </c>
      <c r="BY510" s="124">
        <f t="shared" ref="BY510" si="9224">Q510/Q529</f>
        <v>8.0611878700879241E-2</v>
      </c>
      <c r="BZ510" s="125">
        <f t="shared" ref="BZ510" si="9225">R510/R529</f>
        <v>8.0483434366540846E-2</v>
      </c>
      <c r="CA510" s="126">
        <f t="shared" ref="CA510" si="9226">S510/S529</f>
        <v>6.4067164179104477E-2</v>
      </c>
      <c r="CB510" s="123">
        <f t="shared" ref="CB510" si="9227">T510/T529</f>
        <v>3.1417528986410669E-2</v>
      </c>
      <c r="CC510" s="124">
        <f t="shared" ref="CC510" si="9228">U510/U529</f>
        <v>0.14132841328413284</v>
      </c>
      <c r="CD510" s="125">
        <f t="shared" ref="CD510" si="9229">V510/V529</f>
        <v>3.2298040430640537E-2</v>
      </c>
      <c r="CE510" s="126">
        <f t="shared" ref="CE510" si="9230">W510/W529</f>
        <v>9.2124657822699518E-2</v>
      </c>
      <c r="CF510" s="123">
        <f t="shared" ref="CF510" si="9231">X510/X529</f>
        <v>6.7773556587402098E-2</v>
      </c>
      <c r="CG510" s="124">
        <f t="shared" ref="CG510" si="9232">Y510/Y529</f>
        <v>0.12497126656961152</v>
      </c>
      <c r="CH510" s="125">
        <f t="shared" ref="CH510" si="9233">Z510/Z529</f>
        <v>7.6697151316889131E-2</v>
      </c>
      <c r="CI510" s="123">
        <f t="shared" ref="CI510" si="9234">AA510/AA529</f>
        <v>5.6651659604519775E-2</v>
      </c>
      <c r="CJ510" s="129">
        <f t="shared" ref="CJ510" si="9235">AB510/AB529</f>
        <v>6.9287831549200596E-2</v>
      </c>
      <c r="CK510" s="130">
        <f t="shared" ref="CK510" si="9236">AC510/AC529</f>
        <v>7.5658766604000366E-2</v>
      </c>
    </row>
    <row r="511" spans="1:89" ht="14.25" thickTop="1" thickBot="1" x14ac:dyDescent="0.25">
      <c r="A511" s="139" t="s">
        <v>22</v>
      </c>
      <c r="B511" s="174">
        <v>1729</v>
      </c>
      <c r="C511" s="175">
        <v>1108</v>
      </c>
      <c r="D511" s="176">
        <v>702</v>
      </c>
      <c r="E511" s="177">
        <v>671</v>
      </c>
      <c r="F511" s="174">
        <v>2038</v>
      </c>
      <c r="G511" s="178">
        <v>925</v>
      </c>
      <c r="H511" s="176">
        <v>2625</v>
      </c>
      <c r="I511" s="177">
        <v>1994</v>
      </c>
      <c r="J511" s="174">
        <v>206</v>
      </c>
      <c r="K511" s="178">
        <v>733</v>
      </c>
      <c r="L511" s="176">
        <v>872</v>
      </c>
      <c r="M511" s="174">
        <v>2059</v>
      </c>
      <c r="N511" s="179">
        <v>1983</v>
      </c>
      <c r="O511" s="180">
        <v>3152</v>
      </c>
      <c r="P511" s="174">
        <v>1258</v>
      </c>
      <c r="Q511" s="178">
        <v>1219</v>
      </c>
      <c r="R511" s="176">
        <v>1715</v>
      </c>
      <c r="S511" s="177">
        <v>1336</v>
      </c>
      <c r="T511" s="174">
        <v>220</v>
      </c>
      <c r="U511" s="178">
        <v>566</v>
      </c>
      <c r="V511" s="176">
        <v>729</v>
      </c>
      <c r="W511" s="177">
        <v>2038</v>
      </c>
      <c r="X511" s="174">
        <v>1119</v>
      </c>
      <c r="Y511" s="178">
        <v>857</v>
      </c>
      <c r="Z511" s="176">
        <v>2448</v>
      </c>
      <c r="AA511" s="174">
        <v>2625</v>
      </c>
      <c r="AB511" s="149">
        <f t="shared" si="9099"/>
        <v>17644</v>
      </c>
      <c r="AC511" s="150">
        <f t="shared" si="9100"/>
        <v>19283</v>
      </c>
      <c r="AE511" s="275" t="s">
        <v>0</v>
      </c>
      <c r="AF511" s="269" t="s">
        <v>1</v>
      </c>
      <c r="AG511" s="270"/>
      <c r="AH511" s="269" t="s">
        <v>2</v>
      </c>
      <c r="AI511" s="270"/>
      <c r="AJ511" s="269" t="s">
        <v>3</v>
      </c>
      <c r="AK511" s="270"/>
      <c r="AL511" s="269" t="s">
        <v>4</v>
      </c>
      <c r="AM511" s="270"/>
      <c r="AN511" s="269" t="s">
        <v>5</v>
      </c>
      <c r="AO511" s="270"/>
      <c r="AP511" s="269" t="s">
        <v>6</v>
      </c>
      <c r="AQ511" s="270"/>
      <c r="AR511" s="269" t="s">
        <v>7</v>
      </c>
      <c r="AS511" s="270"/>
      <c r="AT511" s="269" t="s">
        <v>8</v>
      </c>
      <c r="AU511" s="270"/>
      <c r="AV511" s="269" t="s">
        <v>9</v>
      </c>
      <c r="AW511" s="270"/>
      <c r="AX511" s="269" t="s">
        <v>10</v>
      </c>
      <c r="AY511" s="270"/>
      <c r="AZ511" s="269" t="s">
        <v>11</v>
      </c>
      <c r="BA511" s="270"/>
      <c r="BB511" s="269" t="s">
        <v>12</v>
      </c>
      <c r="BC511" s="270"/>
      <c r="BD511" s="271" t="s">
        <v>40</v>
      </c>
      <c r="BE511" s="272"/>
      <c r="BF511" s="273" t="s">
        <v>41</v>
      </c>
      <c r="BG511" s="274"/>
      <c r="BI511" s="139" t="s">
        <v>22</v>
      </c>
      <c r="BJ511" s="123">
        <f>B511/B529</f>
        <v>6.3657450020249626E-2</v>
      </c>
      <c r="BK511" s="124">
        <f t="shared" ref="BK511" si="9237">C511/C529</f>
        <v>4.0950585800347418E-2</v>
      </c>
      <c r="BL511" s="125">
        <f t="shared" ref="BL511" si="9238">D511/D529</f>
        <v>5.533659151820905E-2</v>
      </c>
      <c r="BM511" s="126">
        <f t="shared" ref="BM511" si="9239">E511/E529</f>
        <v>5.2668759811616957E-2</v>
      </c>
      <c r="BN511" s="123">
        <f t="shared" ref="BN511" si="9240">F511/F529</f>
        <v>7.3928973047484317E-2</v>
      </c>
      <c r="BO511" s="124">
        <f t="shared" ref="BO511" si="9241">G511/G529</f>
        <v>3.7458491941362276E-2</v>
      </c>
      <c r="BP511" s="125">
        <f t="shared" ref="BP511" si="9242">H511/H529</f>
        <v>6.4698198309220412E-2</v>
      </c>
      <c r="BQ511" s="126">
        <f t="shared" ref="BQ511" si="9243">I511/I529</f>
        <v>4.5190825854410296E-2</v>
      </c>
      <c r="BR511" s="123">
        <f t="shared" ref="BR511" si="9244">J511/J529</f>
        <v>3.5511118772625409E-2</v>
      </c>
      <c r="BS511" s="124">
        <f t="shared" ref="BS511" si="9245">K511/K529</f>
        <v>0.11139817629179331</v>
      </c>
      <c r="BT511" s="125">
        <f t="shared" ref="BT511" si="9246">L511/L529</f>
        <v>3.6448754388898177E-2</v>
      </c>
      <c r="BU511" s="123">
        <f t="shared" ref="BU511" si="9247">M511/M529</f>
        <v>8.6183081495123687E-2</v>
      </c>
      <c r="BV511" s="127">
        <f t="shared" ref="BV511" si="9248">N511/N529</f>
        <v>4.7183953172960237E-2</v>
      </c>
      <c r="BW511" s="128">
        <f t="shared" ref="BW511" si="9249">O511/O529</f>
        <v>7.6310374046725582E-2</v>
      </c>
      <c r="BX511" s="123">
        <f t="shared" ref="BX511" si="9250">P511/P529</f>
        <v>5.5801987224982259E-2</v>
      </c>
      <c r="BY511" s="124">
        <f t="shared" ref="BY511" si="9251">Q511/Q529</f>
        <v>5.4683294455410016E-2</v>
      </c>
      <c r="BZ511" s="125">
        <f t="shared" ref="BZ511" si="9252">R511/R529</f>
        <v>6.5385641846810783E-2</v>
      </c>
      <c r="CA511" s="126">
        <f t="shared" ref="CA511" si="9253">S511/S529</f>
        <v>4.9850746268656716E-2</v>
      </c>
      <c r="CB511" s="123">
        <f t="shared" ref="CB511" si="9254">T511/T529</f>
        <v>2.7428001496072808E-2</v>
      </c>
      <c r="CC511" s="124">
        <f t="shared" ref="CC511" si="9255">U511/U529</f>
        <v>6.961869618696187E-2</v>
      </c>
      <c r="CD511" s="125">
        <f t="shared" ref="CD511" si="9256">V511/V529</f>
        <v>2.8231740376423203E-2</v>
      </c>
      <c r="CE511" s="126">
        <f t="shared" ref="CE511" si="9257">W511/W529</f>
        <v>7.1523829578156811E-2</v>
      </c>
      <c r="CF511" s="123">
        <f t="shared" ref="CF511" si="9258">X511/X529</f>
        <v>5.2483467004361899E-2</v>
      </c>
      <c r="CG511" s="124">
        <f t="shared" ref="CG511" si="9259">Y511/Y529</f>
        <v>6.5665466247797108E-2</v>
      </c>
      <c r="CH511" s="125">
        <f t="shared" ref="CH511" si="9260">Z511/Z529</f>
        <v>5.8454117815611641E-2</v>
      </c>
      <c r="CI511" s="123">
        <f t="shared" ref="CI511" si="9261">AA511/AA529</f>
        <v>5.7931673728813561E-2</v>
      </c>
      <c r="CJ511" s="129">
        <f t="shared" ref="CJ511" si="9262">AB511/AB529</f>
        <v>5.4196679516517944E-2</v>
      </c>
      <c r="CK511" s="130">
        <f t="shared" ref="CK511" si="9263">AC511/AC529</f>
        <v>5.9429223040650909E-2</v>
      </c>
    </row>
    <row r="512" spans="1:89" ht="15" thickTop="1" thickBot="1" x14ac:dyDescent="0.3">
      <c r="A512" s="131" t="s">
        <v>23</v>
      </c>
      <c r="B512" s="167">
        <v>1332</v>
      </c>
      <c r="C512" s="168">
        <v>1044</v>
      </c>
      <c r="D512" s="169">
        <v>555</v>
      </c>
      <c r="E512" s="170">
        <v>494</v>
      </c>
      <c r="F512" s="167">
        <v>1498</v>
      </c>
      <c r="G512" s="171">
        <v>747</v>
      </c>
      <c r="H512" s="169">
        <v>2108</v>
      </c>
      <c r="I512" s="170">
        <v>1699</v>
      </c>
      <c r="J512" s="167">
        <v>233</v>
      </c>
      <c r="K512" s="171">
        <v>497</v>
      </c>
      <c r="L512" s="169">
        <v>714</v>
      </c>
      <c r="M512" s="167">
        <v>1365</v>
      </c>
      <c r="N512" s="172">
        <v>1656</v>
      </c>
      <c r="O512" s="173">
        <v>2073</v>
      </c>
      <c r="P512" s="167">
        <v>1008</v>
      </c>
      <c r="Q512" s="171">
        <v>864</v>
      </c>
      <c r="R512" s="169">
        <v>1473</v>
      </c>
      <c r="S512" s="170">
        <v>1133</v>
      </c>
      <c r="T512" s="167">
        <v>274</v>
      </c>
      <c r="U512" s="171">
        <v>306</v>
      </c>
      <c r="V512" s="169">
        <v>628</v>
      </c>
      <c r="W512" s="170">
        <v>1560</v>
      </c>
      <c r="X512" s="167">
        <v>932</v>
      </c>
      <c r="Y512" s="171">
        <v>554</v>
      </c>
      <c r="Z512" s="169">
        <v>2189</v>
      </c>
      <c r="AA512" s="167">
        <v>2340</v>
      </c>
      <c r="AB512" s="149">
        <f t="shared" si="9099"/>
        <v>14600</v>
      </c>
      <c r="AC512" s="150">
        <f t="shared" si="9100"/>
        <v>14676</v>
      </c>
      <c r="AE512" s="276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4.904090423769375E-2</v>
      </c>
      <c r="BK512" s="124">
        <f t="shared" ref="BK512" si="9264">C512/C529</f>
        <v>3.8585209003215437E-2</v>
      </c>
      <c r="BL512" s="125">
        <f t="shared" ref="BL512" si="9265">D512/D529</f>
        <v>4.3749014661831939E-2</v>
      </c>
      <c r="BM512" s="126">
        <f t="shared" ref="BM512" si="9266">E512/E529</f>
        <v>3.8775510204081633E-2</v>
      </c>
      <c r="BN512" s="123">
        <f t="shared" ref="BN512" si="9267">F512/F529</f>
        <v>5.4340334457866291E-2</v>
      </c>
      <c r="BO512" s="124">
        <f t="shared" ref="BO512" si="9268">G512/G529</f>
        <v>3.0250263221835265E-2</v>
      </c>
      <c r="BP512" s="125">
        <f t="shared" ref="BP512" si="9269">H512/H529</f>
        <v>5.195573410889015E-2</v>
      </c>
      <c r="BQ512" s="126">
        <f t="shared" ref="BQ512" si="9270">I512/I529</f>
        <v>3.8505121929108876E-2</v>
      </c>
      <c r="BR512" s="123">
        <f t="shared" ref="BR512" si="9271">J512/J529</f>
        <v>4.0165488708843303E-2</v>
      </c>
      <c r="BS512" s="124">
        <f t="shared" ref="BS512" si="9272">K512/K529</f>
        <v>7.5531914893617019E-2</v>
      </c>
      <c r="BT512" s="125">
        <f t="shared" ref="BT512" si="9273">L512/L529</f>
        <v>2.9844507607423507E-2</v>
      </c>
      <c r="BU512" s="123">
        <f t="shared" ref="BU512" si="9274">M512/M529</f>
        <v>5.7134485789627897E-2</v>
      </c>
      <c r="BV512" s="127">
        <f t="shared" ref="BV512" si="9275">N512/N529</f>
        <v>3.9403240773788276E-2</v>
      </c>
      <c r="BW512" s="128">
        <f t="shared" ref="BW512" si="9276">O512/O529</f>
        <v>5.018762861639027E-2</v>
      </c>
      <c r="BX512" s="123">
        <f t="shared" ref="BX512" si="9277">P512/P529</f>
        <v>4.4712562100780694E-2</v>
      </c>
      <c r="BY512" s="124">
        <f t="shared" ref="BY512" si="9278">Q512/Q529</f>
        <v>3.8758298941324244E-2</v>
      </c>
      <c r="BZ512" s="125">
        <f t="shared" ref="BZ512" si="9279">R512/R529</f>
        <v>5.6159213084753516E-2</v>
      </c>
      <c r="CA512" s="126">
        <f t="shared" ref="CA512" si="9280">S512/S529</f>
        <v>4.2276119402985077E-2</v>
      </c>
      <c r="CB512" s="123">
        <f t="shared" ref="CB512" si="9281">T512/T529</f>
        <v>3.416032913601795E-2</v>
      </c>
      <c r="CC512" s="124">
        <f t="shared" ref="CC512" si="9282">U512/U529</f>
        <v>3.7638376383763834E-2</v>
      </c>
      <c r="CD512" s="125">
        <f t="shared" ref="CD512" si="9283">V512/V529</f>
        <v>2.432034699093796E-2</v>
      </c>
      <c r="CE512" s="126">
        <f t="shared" ref="CE512" si="9284">W512/W529</f>
        <v>5.4748368077489999E-2</v>
      </c>
      <c r="CF512" s="123">
        <f t="shared" ref="CF512" si="9285">X512/X529</f>
        <v>4.3712771445992213E-2</v>
      </c>
      <c r="CG512" s="124">
        <f t="shared" ref="CG512" si="9286">Y512/Y529</f>
        <v>4.2448854493908512E-2</v>
      </c>
      <c r="CH512" s="125">
        <f t="shared" ref="CH512" si="9287">Z512/Z529</f>
        <v>5.2269633945414166E-2</v>
      </c>
      <c r="CI512" s="123">
        <f t="shared" ref="CI512" si="9288">AA512/AA529</f>
        <v>5.1641949152542374E-2</v>
      </c>
      <c r="CJ512" s="129">
        <f t="shared" ref="CJ512" si="9289">AB512/AB529</f>
        <v>4.4846492912103943E-2</v>
      </c>
      <c r="CK512" s="130">
        <f t="shared" ref="CK512" si="9290">AC512/AC529</f>
        <v>4.5230683884488553E-2</v>
      </c>
    </row>
    <row r="513" spans="1:89" ht="13.5" thickTop="1" x14ac:dyDescent="0.2">
      <c r="A513" s="139" t="s">
        <v>24</v>
      </c>
      <c r="B513" s="181">
        <v>1190</v>
      </c>
      <c r="C513" s="175">
        <v>1083</v>
      </c>
      <c r="D513" s="176">
        <v>569</v>
      </c>
      <c r="E513" s="177">
        <v>408</v>
      </c>
      <c r="F513" s="174">
        <v>1511</v>
      </c>
      <c r="G513" s="178">
        <v>673</v>
      </c>
      <c r="H513" s="176">
        <v>2084</v>
      </c>
      <c r="I513" s="177">
        <v>1746</v>
      </c>
      <c r="J513" s="174">
        <v>251</v>
      </c>
      <c r="K513" s="178">
        <v>335</v>
      </c>
      <c r="L513" s="176">
        <v>751</v>
      </c>
      <c r="M513" s="174">
        <v>1316</v>
      </c>
      <c r="N513" s="179">
        <v>1660</v>
      </c>
      <c r="O513" s="182">
        <v>2066</v>
      </c>
      <c r="P513" s="174">
        <v>915</v>
      </c>
      <c r="Q513" s="178">
        <v>887</v>
      </c>
      <c r="R513" s="176">
        <v>1345</v>
      </c>
      <c r="S513" s="177">
        <v>1119</v>
      </c>
      <c r="T513" s="174">
        <v>241</v>
      </c>
      <c r="U513" s="178">
        <v>309</v>
      </c>
      <c r="V513" s="176">
        <v>709</v>
      </c>
      <c r="W513" s="183">
        <v>1584</v>
      </c>
      <c r="X513" s="174">
        <v>791</v>
      </c>
      <c r="Y513" s="178">
        <v>533</v>
      </c>
      <c r="Z513" s="176">
        <v>2202</v>
      </c>
      <c r="AA513" s="174">
        <v>2206</v>
      </c>
      <c r="AB513" s="149">
        <f t="shared" si="9099"/>
        <v>14219</v>
      </c>
      <c r="AC513" s="150">
        <f t="shared" si="9100"/>
        <v>14265</v>
      </c>
      <c r="AE513" s="224" t="str">
        <f>$AE$17</f>
        <v>17:00 - 17:59</v>
      </c>
      <c r="AF513" s="120">
        <f t="shared" ref="AF513:AU514" si="9291">SUMIF($A$9:$A$32,$AE513,B$505:B$528)</f>
        <v>1395</v>
      </c>
      <c r="AG513" s="164">
        <f t="shared" si="9291"/>
        <v>3532</v>
      </c>
      <c r="AH513" s="121">
        <f t="shared" si="9291"/>
        <v>1173</v>
      </c>
      <c r="AI513" s="159">
        <f t="shared" si="9291"/>
        <v>1239</v>
      </c>
      <c r="AJ513" s="120">
        <f t="shared" si="9291"/>
        <v>1451</v>
      </c>
      <c r="AK513" s="122">
        <f t="shared" si="9291"/>
        <v>2883</v>
      </c>
      <c r="AL513" s="121">
        <f t="shared" si="9291"/>
        <v>2625</v>
      </c>
      <c r="AM513" s="159">
        <f t="shared" si="9291"/>
        <v>4816</v>
      </c>
      <c r="AN513" s="120">
        <f t="shared" si="9291"/>
        <v>1086</v>
      </c>
      <c r="AO513" s="122">
        <f t="shared" si="9291"/>
        <v>250</v>
      </c>
      <c r="AP513" s="121">
        <f t="shared" si="9291"/>
        <v>3270</v>
      </c>
      <c r="AQ513" s="120">
        <f t="shared" si="9291"/>
        <v>850</v>
      </c>
      <c r="AR513" s="158">
        <f t="shared" si="9291"/>
        <v>4204</v>
      </c>
      <c r="AS513" s="160">
        <f t="shared" si="9291"/>
        <v>2646</v>
      </c>
      <c r="AT513" s="120">
        <f t="shared" si="9291"/>
        <v>2175</v>
      </c>
      <c r="AU513" s="122">
        <f t="shared" si="9291"/>
        <v>1738</v>
      </c>
      <c r="AV513" s="121">
        <f t="shared" ref="AP513:BE514" si="9292">SUMIF($A$9:$A$32,$AE513,R$505:R$528)</f>
        <v>1816</v>
      </c>
      <c r="AW513" s="159">
        <f t="shared" si="9292"/>
        <v>2466</v>
      </c>
      <c r="AX513" s="120">
        <f t="shared" si="9292"/>
        <v>1407</v>
      </c>
      <c r="AY513" s="122">
        <f t="shared" si="9292"/>
        <v>275</v>
      </c>
      <c r="AZ513" s="121">
        <f t="shared" si="9292"/>
        <v>3179</v>
      </c>
      <c r="BA513" s="159">
        <f t="shared" si="9292"/>
        <v>1658</v>
      </c>
      <c r="BB513" s="120">
        <f t="shared" si="9292"/>
        <v>2355</v>
      </c>
      <c r="BC513" s="122">
        <f t="shared" si="9292"/>
        <v>749</v>
      </c>
      <c r="BD513" s="21">
        <f t="shared" si="9292"/>
        <v>3144</v>
      </c>
      <c r="BE513" s="163">
        <f t="shared" si="9292"/>
        <v>4642</v>
      </c>
      <c r="BF513" s="149">
        <f>AF513+AH513+AJ513+AL513+AN513+AP513+AR513+AT513+AV513+AX513+AZ513+BB513+BD513</f>
        <v>29280</v>
      </c>
      <c r="BG513" s="150">
        <f>AG513+AI513+AK513+AM513+AO513+AQ513+AS513+AU513+AW513+AY513+BA513+BC513+BE513</f>
        <v>27744</v>
      </c>
      <c r="BI513" s="139" t="s">
        <v>24</v>
      </c>
      <c r="BJ513" s="123">
        <f>B513/B529</f>
        <v>4.3812819851993666E-2</v>
      </c>
      <c r="BK513" s="124">
        <f t="shared" ref="BK513" si="9293">C513/C529</f>
        <v>4.0026610488967732E-2</v>
      </c>
      <c r="BL513" s="125">
        <f t="shared" ref="BL513" si="9294">D513/D529</f>
        <v>4.4852593410058331E-2</v>
      </c>
      <c r="BM513" s="126">
        <f t="shared" ref="BM513" si="9295">E513/E529</f>
        <v>3.2025117739403454E-2</v>
      </c>
      <c r="BN513" s="123">
        <f t="shared" ref="BN513" si="9296">F513/F529</f>
        <v>5.4811912794283019E-2</v>
      </c>
      <c r="BO513" s="124">
        <f t="shared" ref="BO513" si="9297">G513/G529</f>
        <v>2.7253583866526283E-2</v>
      </c>
      <c r="BP513" s="125">
        <f t="shared" ref="BP513" si="9298">H513/H529</f>
        <v>5.1364207724348708E-2</v>
      </c>
      <c r="BQ513" s="126">
        <f t="shared" ref="BQ513" si="9299">I513/I529</f>
        <v>3.9570301876529781E-2</v>
      </c>
      <c r="BR513" s="123">
        <f t="shared" ref="BR513" si="9300">J513/J529</f>
        <v>4.3268401999655232E-2</v>
      </c>
      <c r="BS513" s="124">
        <f t="shared" ref="BS513" si="9301">K513/K529</f>
        <v>5.0911854103343465E-2</v>
      </c>
      <c r="BT513" s="125">
        <f t="shared" ref="BT513" si="9302">L513/L529</f>
        <v>3.1391071727135927E-2</v>
      </c>
      <c r="BU513" s="123">
        <f t="shared" ref="BU513" si="9303">M513/M529</f>
        <v>5.5083504248461763E-2</v>
      </c>
      <c r="BV513" s="127">
        <f t="shared" ref="BV513" si="9304">N513/N529</f>
        <v>3.9498417683869892E-2</v>
      </c>
      <c r="BW513" s="128">
        <f t="shared" ref="BW513" si="9305">O513/O529</f>
        <v>5.0018157608037767E-2</v>
      </c>
      <c r="BX513" s="123">
        <f t="shared" ref="BX513" si="9306">P513/P529</f>
        <v>4.0587295954577718E-2</v>
      </c>
      <c r="BY513" s="124">
        <f t="shared" ref="BY513" si="9307">Q513/Q529</f>
        <v>3.9790059214067829E-2</v>
      </c>
      <c r="BZ513" s="125">
        <f t="shared" ref="BZ513" si="9308">R513/R529</f>
        <v>5.1279118532921573E-2</v>
      </c>
      <c r="CA513" s="126">
        <f t="shared" ref="CA513" si="9309">S513/S529</f>
        <v>4.1753731343283584E-2</v>
      </c>
      <c r="CB513" s="123">
        <f t="shared" ref="CB513" si="9310">T513/T529</f>
        <v>3.0046128911607031E-2</v>
      </c>
      <c r="CC513" s="124">
        <f t="shared" ref="CC513" si="9311">U513/U529</f>
        <v>3.8007380073800737E-2</v>
      </c>
      <c r="CD513" s="125">
        <f t="shared" ref="CD513" si="9312">V513/V529</f>
        <v>2.7457207032762762E-2</v>
      </c>
      <c r="CE513" s="126">
        <f t="shared" ref="CE513" si="9313">W513/W529</f>
        <v>5.5590650663297533E-2</v>
      </c>
      <c r="CF513" s="123">
        <f t="shared" ref="CF513" si="9314">X513/X529</f>
        <v>3.7099573190750905E-2</v>
      </c>
      <c r="CG513" s="124">
        <f t="shared" ref="CG513" si="9315">Y513/Y529</f>
        <v>4.0839782392153856E-2</v>
      </c>
      <c r="CH513" s="125">
        <f t="shared" ref="CH513" si="9316">Z513/Z529</f>
        <v>5.2580052054729098E-2</v>
      </c>
      <c r="CI513" s="123">
        <f t="shared" ref="CI513" si="9317">AA513/AA529</f>
        <v>4.8684675141242938E-2</v>
      </c>
      <c r="CJ513" s="129">
        <f t="shared" ref="CJ513" si="9318">AB513/AB529</f>
        <v>4.3676183747753838E-2</v>
      </c>
      <c r="CK513" s="130">
        <f t="shared" ref="CK513" si="9319">AC513/AC529</f>
        <v>4.3964002835393104E-2</v>
      </c>
    </row>
    <row r="514" spans="1:89" x14ac:dyDescent="0.2">
      <c r="A514" s="131" t="s">
        <v>25</v>
      </c>
      <c r="B514" s="184">
        <v>1286</v>
      </c>
      <c r="C514" s="168">
        <v>1149</v>
      </c>
      <c r="D514" s="169">
        <v>541</v>
      </c>
      <c r="E514" s="170">
        <v>493</v>
      </c>
      <c r="F514" s="167">
        <v>1317</v>
      </c>
      <c r="G514" s="171">
        <v>922</v>
      </c>
      <c r="H514" s="169">
        <v>2026</v>
      </c>
      <c r="I514" s="170">
        <v>1976</v>
      </c>
      <c r="J514" s="167">
        <v>238</v>
      </c>
      <c r="K514" s="168">
        <v>259</v>
      </c>
      <c r="L514" s="169">
        <v>839</v>
      </c>
      <c r="M514" s="167">
        <v>1280</v>
      </c>
      <c r="N514" s="172">
        <v>1534</v>
      </c>
      <c r="O514" s="185">
        <v>1908</v>
      </c>
      <c r="P514" s="167">
        <v>989</v>
      </c>
      <c r="Q514" s="168">
        <v>753</v>
      </c>
      <c r="R514" s="169">
        <v>1316</v>
      </c>
      <c r="S514" s="170">
        <v>1130</v>
      </c>
      <c r="T514" s="176">
        <v>213</v>
      </c>
      <c r="U514" s="167">
        <v>305</v>
      </c>
      <c r="V514" s="169">
        <v>769</v>
      </c>
      <c r="W514" s="186">
        <v>1344</v>
      </c>
      <c r="X514" s="167">
        <v>870</v>
      </c>
      <c r="Y514" s="171">
        <v>420</v>
      </c>
      <c r="Z514" s="169">
        <v>2109</v>
      </c>
      <c r="AA514" s="167">
        <v>2286</v>
      </c>
      <c r="AB514" s="149">
        <f t="shared" si="9099"/>
        <v>14047</v>
      </c>
      <c r="AC514" s="150">
        <f t="shared" si="9100"/>
        <v>14225</v>
      </c>
      <c r="AE514" s="226" t="str">
        <f>$AE$18</f>
        <v>18:00 - 18:59</v>
      </c>
      <c r="AF514" s="120">
        <f t="shared" si="9291"/>
        <v>1607</v>
      </c>
      <c r="AG514" s="168">
        <f t="shared" si="9291"/>
        <v>3614</v>
      </c>
      <c r="AH514" s="169">
        <f t="shared" si="9291"/>
        <v>959</v>
      </c>
      <c r="AI514" s="170">
        <f t="shared" si="9291"/>
        <v>1427</v>
      </c>
      <c r="AJ514" s="167">
        <f t="shared" si="9291"/>
        <v>1238</v>
      </c>
      <c r="AK514" s="171">
        <f t="shared" si="9291"/>
        <v>2825</v>
      </c>
      <c r="AL514" s="169">
        <f t="shared" si="9291"/>
        <v>2546</v>
      </c>
      <c r="AM514" s="170">
        <f t="shared" si="9291"/>
        <v>5278</v>
      </c>
      <c r="AN514" s="167">
        <f t="shared" si="9291"/>
        <v>645</v>
      </c>
      <c r="AO514" s="171">
        <f t="shared" si="9291"/>
        <v>304</v>
      </c>
      <c r="AP514" s="169">
        <f t="shared" si="9292"/>
        <v>3207</v>
      </c>
      <c r="AQ514" s="167">
        <f t="shared" si="9292"/>
        <v>861</v>
      </c>
      <c r="AR514" s="172">
        <f t="shared" si="9292"/>
        <v>4263</v>
      </c>
      <c r="AS514" s="173">
        <f t="shared" si="9292"/>
        <v>2448</v>
      </c>
      <c r="AT514" s="167">
        <f t="shared" si="9292"/>
        <v>2006</v>
      </c>
      <c r="AU514" s="171">
        <f t="shared" si="9292"/>
        <v>1913</v>
      </c>
      <c r="AV514" s="169">
        <f t="shared" si="9292"/>
        <v>1838</v>
      </c>
      <c r="AW514" s="170">
        <f t="shared" si="9292"/>
        <v>2811</v>
      </c>
      <c r="AX514" s="167">
        <f t="shared" si="9292"/>
        <v>1354</v>
      </c>
      <c r="AY514" s="171">
        <f t="shared" si="9292"/>
        <v>251</v>
      </c>
      <c r="AZ514" s="169">
        <f t="shared" si="9292"/>
        <v>3488</v>
      </c>
      <c r="BA514" s="170">
        <f t="shared" si="9292"/>
        <v>1682</v>
      </c>
      <c r="BB514" s="167">
        <f t="shared" si="9292"/>
        <v>2177</v>
      </c>
      <c r="BC514" s="171">
        <f t="shared" si="9292"/>
        <v>867</v>
      </c>
      <c r="BD514" s="169">
        <f t="shared" si="9292"/>
        <v>2927</v>
      </c>
      <c r="BE514" s="167">
        <f t="shared" si="9292"/>
        <v>4626</v>
      </c>
      <c r="BF514" s="151">
        <f>SUM(AF514,AH514,AJ514,AL514,AN514,AP514,AR514,AT514,AV514,AX514,AZ514,BB514,BD514)</f>
        <v>28255</v>
      </c>
      <c r="BG514" s="152">
        <f>SUM(AG514,AI514,AK514,AM514,AO514,AQ514,AS514,AU514,AW514,AY514,BA514,BC514,BE514)</f>
        <v>28907</v>
      </c>
      <c r="BI514" s="131" t="s">
        <v>25</v>
      </c>
      <c r="BJ514" s="123">
        <f>B514/B529</f>
        <v>4.7347299436692317E-2</v>
      </c>
      <c r="BK514" s="124">
        <f t="shared" ref="BK514" si="9320">C514/C529</f>
        <v>4.2465905311010091E-2</v>
      </c>
      <c r="BL514" s="125">
        <f t="shared" ref="BL514" si="9321">D514/D529</f>
        <v>4.2645435913605548E-2</v>
      </c>
      <c r="BM514" s="126">
        <f t="shared" ref="BM514" si="9322">E514/E529</f>
        <v>3.8697017268445842E-2</v>
      </c>
      <c r="BN514" s="123">
        <f t="shared" ref="BN514" si="9323">F514/F529</f>
        <v>4.7774513004679511E-2</v>
      </c>
      <c r="BO514" s="124">
        <f t="shared" ref="BO514" si="9324">G514/G529</f>
        <v>3.7337004940471367E-2</v>
      </c>
      <c r="BP514" s="125">
        <f t="shared" ref="BP514" si="9325">H514/H529</f>
        <v>4.9934685628373547E-2</v>
      </c>
      <c r="BQ514" s="126">
        <f t="shared" ref="BQ514" si="9326">I514/I529</f>
        <v>4.4782884597951225E-2</v>
      </c>
      <c r="BR514" s="123">
        <f t="shared" ref="BR514" si="9327">J514/J529</f>
        <v>4.1027409067402175E-2</v>
      </c>
      <c r="BS514" s="124">
        <f t="shared" ref="BS514" si="9328">K514/K529</f>
        <v>3.9361702127659576E-2</v>
      </c>
      <c r="BT514" s="125">
        <f t="shared" ref="BT514" si="9329">L514/L529</f>
        <v>3.5069386390235747E-2</v>
      </c>
      <c r="BU514" s="123">
        <f t="shared" ref="BU514" si="9330">M514/M529</f>
        <v>5.3576660667196851E-2</v>
      </c>
      <c r="BV514" s="127">
        <f t="shared" ref="BV514" si="9331">N514/N529</f>
        <v>3.6500345016299049E-2</v>
      </c>
      <c r="BW514" s="128">
        <f t="shared" ref="BW514" si="9332">O514/O529</f>
        <v>4.619295484808135E-2</v>
      </c>
      <c r="BX514" s="123">
        <f t="shared" ref="BX514" si="9333">P514/P529</f>
        <v>4.3869765791341379E-2</v>
      </c>
      <c r="BY514" s="124">
        <f t="shared" ref="BY514" si="9334">Q514/Q529</f>
        <v>3.3778934146779113E-2</v>
      </c>
      <c r="BZ514" s="125">
        <f t="shared" ref="BZ514" si="9335">R514/R529</f>
        <v>5.0173472111022153E-2</v>
      </c>
      <c r="CA514" s="126">
        <f t="shared" ref="CA514" si="9336">S514/S529</f>
        <v>4.216417910447761E-2</v>
      </c>
      <c r="CB514" s="123">
        <f t="shared" ref="CB514" si="9337">T514/T529</f>
        <v>2.6555292357561402E-2</v>
      </c>
      <c r="CC514" s="124">
        <f t="shared" ref="CC514" si="9338">U514/U529</f>
        <v>3.7515375153751536E-2</v>
      </c>
      <c r="CD514" s="125">
        <f t="shared" ref="CD514" si="9339">V514/V529</f>
        <v>2.9780807063744093E-2</v>
      </c>
      <c r="CE514" s="126">
        <f t="shared" ref="CE514" si="9340">W514/W529</f>
        <v>4.716782480522215E-2</v>
      </c>
      <c r="CF514" s="123">
        <f t="shared" ref="CF514" si="9341">X514/X529</f>
        <v>4.0804840298297451E-2</v>
      </c>
      <c r="CG514" s="124">
        <f t="shared" ref="CG514" si="9342">Y514/Y529</f>
        <v>3.21814420350931E-2</v>
      </c>
      <c r="CH514" s="125">
        <f t="shared" ref="CH514" si="9343">Z514/Z529</f>
        <v>5.0359368657322288E-2</v>
      </c>
      <c r="CI514" s="123">
        <f t="shared" ref="CI514" si="9344">AA514/AA529</f>
        <v>5.0450211864406777E-2</v>
      </c>
      <c r="CJ514" s="129">
        <f t="shared" ref="CJ514" si="9345">AB514/AB529</f>
        <v>4.3147855201118093E-2</v>
      </c>
      <c r="CK514" s="130">
        <f t="shared" ref="CK514" si="9346">AC514/AC529</f>
        <v>4.3840724874410576E-2</v>
      </c>
    </row>
    <row r="515" spans="1:89" ht="13.5" thickBot="1" x14ac:dyDescent="0.25">
      <c r="A515" s="139" t="s">
        <v>26</v>
      </c>
      <c r="B515" s="181">
        <v>1035</v>
      </c>
      <c r="C515" s="175">
        <v>1058</v>
      </c>
      <c r="D515" s="176">
        <v>431</v>
      </c>
      <c r="E515" s="177">
        <v>523</v>
      </c>
      <c r="F515" s="174">
        <v>1115</v>
      </c>
      <c r="G515" s="178">
        <v>724</v>
      </c>
      <c r="H515" s="176">
        <v>1813</v>
      </c>
      <c r="I515" s="177">
        <v>1705</v>
      </c>
      <c r="J515" s="174">
        <v>241</v>
      </c>
      <c r="K515" s="175">
        <v>217</v>
      </c>
      <c r="L515" s="176">
        <v>809</v>
      </c>
      <c r="M515" s="174">
        <v>1038</v>
      </c>
      <c r="N515" s="179">
        <v>1521</v>
      </c>
      <c r="O515" s="182">
        <v>1661</v>
      </c>
      <c r="P515" s="174">
        <v>948</v>
      </c>
      <c r="Q515" s="175">
        <v>800</v>
      </c>
      <c r="R515" s="176">
        <v>1069</v>
      </c>
      <c r="S515" s="177">
        <v>1065</v>
      </c>
      <c r="T515" s="174">
        <v>233</v>
      </c>
      <c r="U515" s="178">
        <v>274</v>
      </c>
      <c r="V515" s="176">
        <v>791</v>
      </c>
      <c r="W515" s="183">
        <v>1281</v>
      </c>
      <c r="X515" s="174">
        <v>709</v>
      </c>
      <c r="Y515" s="178">
        <v>461</v>
      </c>
      <c r="Z515" s="176">
        <v>2176</v>
      </c>
      <c r="AA515" s="174">
        <v>1939</v>
      </c>
      <c r="AB515" s="149">
        <f t="shared" si="9099"/>
        <v>12891</v>
      </c>
      <c r="AC515" s="150">
        <f t="shared" si="9100"/>
        <v>12746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3.8106108022532309E-2</v>
      </c>
      <c r="BK515" s="124">
        <f t="shared" ref="BK515" si="9347">C515/C529</f>
        <v>3.9102635177588052E-2</v>
      </c>
      <c r="BL515" s="125">
        <f t="shared" ref="BL515" si="9348">D515/D529</f>
        <v>3.3974460034683907E-2</v>
      </c>
      <c r="BM515" s="126">
        <f t="shared" ref="BM515" si="9349">E515/E529</f>
        <v>4.105180533751962E-2</v>
      </c>
      <c r="BN515" s="123">
        <f t="shared" ref="BN515" si="9350">F515/F529</f>
        <v>4.0446911161896471E-2</v>
      </c>
      <c r="BO515" s="124">
        <f t="shared" ref="BO515" si="9351">G515/G529</f>
        <v>2.931886288167166E-2</v>
      </c>
      <c r="BP515" s="125">
        <f t="shared" ref="BP515" si="9352">H515/H529</f>
        <v>4.4684888965568235E-2</v>
      </c>
      <c r="BQ515" s="126">
        <f t="shared" ref="BQ515" si="9353">I515/I529</f>
        <v>3.8641102347928565E-2</v>
      </c>
      <c r="BR515" s="123">
        <f t="shared" ref="BR515" si="9354">J515/J529</f>
        <v>4.1544561282537494E-2</v>
      </c>
      <c r="BS515" s="124">
        <f t="shared" ref="BS515" si="9355">K515/K529</f>
        <v>3.2978723404255318E-2</v>
      </c>
      <c r="BT515" s="125">
        <f t="shared" ref="BT515" si="9356">L515/L529</f>
        <v>3.3815415482360812E-2</v>
      </c>
      <c r="BU515" s="123">
        <f t="shared" ref="BU515" si="9357">M515/M529</f>
        <v>4.3447323259804944E-2</v>
      </c>
      <c r="BV515" s="127">
        <f t="shared" ref="BV515" si="9358">N515/N529</f>
        <v>3.61910200585338E-2</v>
      </c>
      <c r="BW515" s="128">
        <f t="shared" ref="BW515" si="9359">O515/O529</f>
        <v>4.0213049267643144E-2</v>
      </c>
      <c r="BX515" s="123">
        <f t="shared" ref="BX515" si="9360">P515/P529</f>
        <v>4.2051100070972319E-2</v>
      </c>
      <c r="BY515" s="124">
        <f t="shared" ref="BY515" si="9361">Q515/Q529</f>
        <v>3.5887313834559481E-2</v>
      </c>
      <c r="BZ515" s="125">
        <f t="shared" ref="BZ515" si="9362">R515/R529</f>
        <v>4.0756414655533951E-2</v>
      </c>
      <c r="CA515" s="126">
        <f t="shared" ref="CA515" si="9363">S515/S529</f>
        <v>3.9738805970149255E-2</v>
      </c>
      <c r="CB515" s="123">
        <f t="shared" ref="CB515" si="9364">T515/T529</f>
        <v>2.9048747039022566E-2</v>
      </c>
      <c r="CC515" s="124">
        <f t="shared" ref="CC515" si="9365">U515/U529</f>
        <v>3.3702337023370235E-2</v>
      </c>
      <c r="CD515" s="125">
        <f t="shared" ref="CD515" si="9366">V515/V529</f>
        <v>3.0632793741770584E-2</v>
      </c>
      <c r="CE515" s="126">
        <f t="shared" ref="CE515" si="9367">W515/W529</f>
        <v>4.4956833017477361E-2</v>
      </c>
      <c r="CF515" s="123">
        <f t="shared" ref="CF515" si="9368">X515/X529</f>
        <v>3.3253599737348156E-2</v>
      </c>
      <c r="CG515" s="124">
        <f t="shared" ref="CG515" si="9369">Y515/Y529</f>
        <v>3.5322963757566467E-2</v>
      </c>
      <c r="CH515" s="125">
        <f t="shared" ref="CH515" si="9370">Z515/Z529</f>
        <v>5.1959215836099241E-2</v>
      </c>
      <c r="CI515" s="123">
        <f t="shared" ref="CI515" si="9371">AA515/AA529</f>
        <v>4.2792196327683614E-2</v>
      </c>
      <c r="CJ515" s="129">
        <f t="shared" ref="CJ515" si="9372">AB515/AB529</f>
        <v>3.9596995899310407E-2</v>
      </c>
      <c r="CK515" s="130">
        <f t="shared" ref="CK515" si="9373">AC515/AC529</f>
        <v>3.9282522267081704E-2</v>
      </c>
    </row>
    <row r="516" spans="1:89" ht="14.25" thickTop="1" thickBot="1" x14ac:dyDescent="0.25">
      <c r="A516" s="131" t="s">
        <v>27</v>
      </c>
      <c r="B516" s="184">
        <v>959</v>
      </c>
      <c r="C516" s="168">
        <v>1187</v>
      </c>
      <c r="D516" s="169">
        <v>486</v>
      </c>
      <c r="E516" s="170">
        <v>528</v>
      </c>
      <c r="F516" s="167">
        <v>1008</v>
      </c>
      <c r="G516" s="171">
        <v>904</v>
      </c>
      <c r="H516" s="169">
        <v>1779</v>
      </c>
      <c r="I516" s="170">
        <v>1862</v>
      </c>
      <c r="J516" s="167">
        <v>244</v>
      </c>
      <c r="K516" s="168">
        <v>203</v>
      </c>
      <c r="L516" s="169">
        <v>874</v>
      </c>
      <c r="M516" s="167">
        <v>867</v>
      </c>
      <c r="N516" s="172">
        <v>1712</v>
      </c>
      <c r="O516" s="185">
        <v>1479</v>
      </c>
      <c r="P516" s="167">
        <v>919</v>
      </c>
      <c r="Q516" s="168">
        <v>710</v>
      </c>
      <c r="R516" s="169">
        <v>1223</v>
      </c>
      <c r="S516" s="170">
        <v>1112</v>
      </c>
      <c r="T516" s="167">
        <v>273</v>
      </c>
      <c r="U516" s="171">
        <v>220</v>
      </c>
      <c r="V516" s="169">
        <v>985</v>
      </c>
      <c r="W516" s="186">
        <v>1178</v>
      </c>
      <c r="X516" s="167">
        <v>756</v>
      </c>
      <c r="Y516" s="171">
        <v>402</v>
      </c>
      <c r="Z516" s="169">
        <v>2120</v>
      </c>
      <c r="AA516" s="167">
        <v>2517</v>
      </c>
      <c r="AB516" s="149">
        <f t="shared" si="9099"/>
        <v>13338</v>
      </c>
      <c r="AC516" s="150">
        <f t="shared" si="9100"/>
        <v>13169</v>
      </c>
      <c r="AE516" s="221" t="s">
        <v>13</v>
      </c>
      <c r="AF516" s="14">
        <f t="shared" ref="AF516:BG516" si="9374">SUM(AF513:AF515)</f>
        <v>3002</v>
      </c>
      <c r="AG516" s="1">
        <f t="shared" si="9374"/>
        <v>7146</v>
      </c>
      <c r="AH516" s="14">
        <f t="shared" si="9374"/>
        <v>2132</v>
      </c>
      <c r="AI516" s="1">
        <f t="shared" si="9374"/>
        <v>2666</v>
      </c>
      <c r="AJ516" s="14">
        <f t="shared" si="9374"/>
        <v>2689</v>
      </c>
      <c r="AK516" s="1">
        <f t="shared" si="9374"/>
        <v>5708</v>
      </c>
      <c r="AL516" s="14">
        <f t="shared" si="9374"/>
        <v>5171</v>
      </c>
      <c r="AM516" s="1">
        <f t="shared" si="9374"/>
        <v>10094</v>
      </c>
      <c r="AN516" s="14">
        <f t="shared" si="9374"/>
        <v>1731</v>
      </c>
      <c r="AO516" s="1">
        <f t="shared" si="9374"/>
        <v>554</v>
      </c>
      <c r="AP516" s="14">
        <f t="shared" si="9374"/>
        <v>6477</v>
      </c>
      <c r="AQ516" s="1">
        <f t="shared" si="9374"/>
        <v>1711</v>
      </c>
      <c r="AR516" s="14">
        <f t="shared" si="9374"/>
        <v>8467</v>
      </c>
      <c r="AS516" s="1">
        <f t="shared" si="9374"/>
        <v>5094</v>
      </c>
      <c r="AT516" s="14">
        <f t="shared" si="9374"/>
        <v>4181</v>
      </c>
      <c r="AU516" s="1">
        <f t="shared" si="9374"/>
        <v>3651</v>
      </c>
      <c r="AV516" s="14">
        <f t="shared" si="9374"/>
        <v>3654</v>
      </c>
      <c r="AW516" s="1">
        <f t="shared" si="9374"/>
        <v>5277</v>
      </c>
      <c r="AX516" s="14">
        <f t="shared" si="9374"/>
        <v>2761</v>
      </c>
      <c r="AY516" s="1">
        <f t="shared" si="9374"/>
        <v>526</v>
      </c>
      <c r="AZ516" s="14">
        <f t="shared" si="9374"/>
        <v>6667</v>
      </c>
      <c r="BA516" s="1">
        <f t="shared" si="9374"/>
        <v>3340</v>
      </c>
      <c r="BB516" s="14">
        <f t="shared" si="9374"/>
        <v>4532</v>
      </c>
      <c r="BC516" s="1">
        <f t="shared" si="9374"/>
        <v>1616</v>
      </c>
      <c r="BD516" s="14">
        <f t="shared" si="9374"/>
        <v>6071</v>
      </c>
      <c r="BE516" s="1">
        <f t="shared" si="9374"/>
        <v>9268</v>
      </c>
      <c r="BF516" s="153">
        <f t="shared" si="9374"/>
        <v>57535</v>
      </c>
      <c r="BG516" s="154">
        <f t="shared" si="9374"/>
        <v>56651</v>
      </c>
      <c r="BI516" s="131" t="s">
        <v>27</v>
      </c>
      <c r="BJ516" s="123">
        <f>B516/B529</f>
        <v>3.5307978351312545E-2</v>
      </c>
      <c r="BK516" s="124">
        <f t="shared" ref="BK516" si="9375">C516/C529</f>
        <v>4.3870347784307206E-2</v>
      </c>
      <c r="BL516" s="125">
        <f t="shared" ref="BL516" si="9376">D516/D529</f>
        <v>3.8309947974144727E-2</v>
      </c>
      <c r="BM516" s="126">
        <f t="shared" ref="BM516" si="9377">E516/E529</f>
        <v>4.1444270015698587E-2</v>
      </c>
      <c r="BN516" s="123">
        <f t="shared" ref="BN516" si="9378">F516/F529</f>
        <v>3.6565458700620307E-2</v>
      </c>
      <c r="BO516" s="124">
        <f t="shared" ref="BO516" si="9379">G516/G529</f>
        <v>3.6608082935125942E-2</v>
      </c>
      <c r="BP516" s="125">
        <f t="shared" ref="BP516" si="9380">H516/H529</f>
        <v>4.3846893254134524E-2</v>
      </c>
      <c r="BQ516" s="126">
        <f t="shared" ref="BQ516" si="9381">I516/I529</f>
        <v>4.2199256640377117E-2</v>
      </c>
      <c r="BR516" s="123">
        <f t="shared" ref="BR516" si="9382">J516/J529</f>
        <v>4.2061713497672813E-2</v>
      </c>
      <c r="BS516" s="124">
        <f t="shared" ref="BS516" si="9383">K516/K529</f>
        <v>3.0851063829787233E-2</v>
      </c>
      <c r="BT516" s="125">
        <f t="shared" ref="BT516" si="9384">L516/L529</f>
        <v>3.6532352449423176E-2</v>
      </c>
      <c r="BU516" s="123">
        <f t="shared" ref="BU516" si="9385">M516/M529</f>
        <v>3.6289816248796618E-2</v>
      </c>
      <c r="BV516" s="127">
        <f t="shared" ref="BV516" si="9386">N516/N529</f>
        <v>4.073571751493088E-2</v>
      </c>
      <c r="BW516" s="128">
        <f t="shared" ref="BW516" si="9387">O516/O529</f>
        <v>3.5806803050478148E-2</v>
      </c>
      <c r="BX516" s="123">
        <f t="shared" ref="BX516" si="9388">P516/P529</f>
        <v>4.0764726756564937E-2</v>
      </c>
      <c r="BY516" s="124">
        <f t="shared" ref="BY516" si="9389">Q516/Q529</f>
        <v>3.1849991028171543E-2</v>
      </c>
      <c r="BZ516" s="125">
        <f t="shared" ref="BZ516" si="9390">R516/R529</f>
        <v>4.6627778413206755E-2</v>
      </c>
      <c r="CA516" s="126">
        <f t="shared" ref="CA516" si="9391">S516/S529</f>
        <v>4.1492537313432838E-2</v>
      </c>
      <c r="CB516" s="123">
        <f t="shared" ref="CB516" si="9392">T516/T529</f>
        <v>3.4035656401944892E-2</v>
      </c>
      <c r="CC516" s="124">
        <f t="shared" ref="CC516" si="9393">U516/U529</f>
        <v>2.7060270602706028E-2</v>
      </c>
      <c r="CD516" s="125">
        <f t="shared" ref="CD516" si="9394">V516/V529</f>
        <v>3.8145767175276894E-2</v>
      </c>
      <c r="CE516" s="126">
        <f t="shared" ref="CE516" si="9395">W516/W529</f>
        <v>4.1342036920053345E-2</v>
      </c>
      <c r="CF516" s="123">
        <f t="shared" ref="CF516" si="9396">X516/X529</f>
        <v>3.5457999155761928E-2</v>
      </c>
      <c r="CG516" s="124">
        <f t="shared" ref="CG516" si="9397">Y516/Y529</f>
        <v>3.0802237376446249E-2</v>
      </c>
      <c r="CH516" s="125">
        <f t="shared" ref="CH516" si="9398">Z516/Z529</f>
        <v>5.062203013443492E-2</v>
      </c>
      <c r="CI516" s="123">
        <f t="shared" ref="CI516" si="9399">AA516/AA529</f>
        <v>5.5548199152542374E-2</v>
      </c>
      <c r="CJ516" s="129">
        <f t="shared" ref="CJ516" si="9400">AB516/AB529</f>
        <v>4.0970035785044004E-2</v>
      </c>
      <c r="CK516" s="130">
        <f t="shared" ref="CK516" si="9401">AC516/AC529</f>
        <v>4.0586186704471908E-2</v>
      </c>
    </row>
    <row r="517" spans="1:89" ht="13.5" thickTop="1" x14ac:dyDescent="0.2">
      <c r="A517" s="139" t="s">
        <v>28</v>
      </c>
      <c r="B517" s="181">
        <v>969</v>
      </c>
      <c r="C517" s="175">
        <v>1279</v>
      </c>
      <c r="D517" s="176">
        <v>589</v>
      </c>
      <c r="E517" s="177">
        <v>528</v>
      </c>
      <c r="F517" s="174">
        <v>974</v>
      </c>
      <c r="G517" s="178">
        <v>1328</v>
      </c>
      <c r="H517" s="176">
        <v>2018</v>
      </c>
      <c r="I517" s="177">
        <v>2461</v>
      </c>
      <c r="J517" s="174">
        <v>342</v>
      </c>
      <c r="K517" s="175">
        <v>181</v>
      </c>
      <c r="L517" s="176">
        <v>1562</v>
      </c>
      <c r="M517" s="174">
        <v>777</v>
      </c>
      <c r="N517" s="179">
        <v>2173</v>
      </c>
      <c r="O517" s="182">
        <v>1686</v>
      </c>
      <c r="P517" s="174">
        <v>1057</v>
      </c>
      <c r="Q517" s="175">
        <v>843</v>
      </c>
      <c r="R517" s="176">
        <v>1246</v>
      </c>
      <c r="S517" s="177">
        <v>1467</v>
      </c>
      <c r="T517" s="174">
        <v>436</v>
      </c>
      <c r="U517" s="178">
        <v>202</v>
      </c>
      <c r="V517" s="176">
        <v>1529</v>
      </c>
      <c r="W517" s="183">
        <v>1058</v>
      </c>
      <c r="X517" s="174">
        <v>1046</v>
      </c>
      <c r="Y517" s="178">
        <v>426</v>
      </c>
      <c r="Z517" s="176">
        <v>2263</v>
      </c>
      <c r="AA517" s="174">
        <v>2385</v>
      </c>
      <c r="AB517" s="149">
        <f t="shared" si="9099"/>
        <v>16204</v>
      </c>
      <c r="AC517" s="150">
        <f t="shared" si="9100"/>
        <v>14621</v>
      </c>
      <c r="BI517" s="139" t="s">
        <v>28</v>
      </c>
      <c r="BJ517" s="123">
        <f>B517/B529</f>
        <v>3.5676153308051989E-2</v>
      </c>
      <c r="BK517" s="124">
        <f t="shared" ref="BK517" si="9402">C517/C529</f>
        <v>4.7270576930184424E-2</v>
      </c>
      <c r="BL517" s="125">
        <f t="shared" ref="BL517" si="9403">D517/D529</f>
        <v>4.642913447895318E-2</v>
      </c>
      <c r="BM517" s="126">
        <f t="shared" ref="BM517" si="9404">E517/E529</f>
        <v>4.1444270015698587E-2</v>
      </c>
      <c r="BN517" s="123">
        <f t="shared" ref="BN517" si="9405">F517/F529</f>
        <v>3.5332099974607317E-2</v>
      </c>
      <c r="BO517" s="124">
        <f t="shared" ref="BO517" si="9406">G517/G529</f>
        <v>5.3778245727707133E-2</v>
      </c>
      <c r="BP517" s="125">
        <f t="shared" ref="BP517" si="9407">H517/H529</f>
        <v>4.9737510166859733E-2</v>
      </c>
      <c r="BQ517" s="126">
        <f t="shared" ref="BQ517" si="9408">I517/I529</f>
        <v>5.5774635119209499E-2</v>
      </c>
      <c r="BR517" s="123">
        <f t="shared" ref="BR517" si="9409">J517/J529</f>
        <v>5.8955352525426649E-2</v>
      </c>
      <c r="BS517" s="124">
        <f t="shared" ref="BS517" si="9410">K517/K529</f>
        <v>2.750759878419453E-2</v>
      </c>
      <c r="BT517" s="125">
        <f t="shared" ref="BT517" si="9411">L517/L529</f>
        <v>6.5290085270021739E-2</v>
      </c>
      <c r="BU517" s="123">
        <f t="shared" ref="BU517" si="9412">M517/M529</f>
        <v>3.2522707295634341E-2</v>
      </c>
      <c r="BV517" s="127">
        <f t="shared" ref="BV517" si="9413">N517/N529</f>
        <v>5.1704856401836911E-2</v>
      </c>
      <c r="BW517" s="128">
        <f t="shared" ref="BW517" si="9414">O517/O529</f>
        <v>4.0818302868902069E-2</v>
      </c>
      <c r="BX517" s="123">
        <f t="shared" ref="BX517" si="9415">P517/P529</f>
        <v>4.6886089425124199E-2</v>
      </c>
      <c r="BY517" s="124">
        <f t="shared" ref="BY517" si="9416">Q517/Q529</f>
        <v>3.7816256953167059E-2</v>
      </c>
      <c r="BZ517" s="125">
        <f t="shared" ref="BZ517" si="9417">R517/R529</f>
        <v>4.7504670402989058E-2</v>
      </c>
      <c r="CA517" s="126">
        <f t="shared" ref="CA517" si="9418">S517/S529</f>
        <v>5.4738805970149254E-2</v>
      </c>
      <c r="CB517" s="123">
        <f t="shared" ref="CB517" si="9419">T517/T529</f>
        <v>5.4357312055853382E-2</v>
      </c>
      <c r="CC517" s="124">
        <f t="shared" ref="CC517" si="9420">U517/U529</f>
        <v>2.4846248462484625E-2</v>
      </c>
      <c r="CD517" s="125">
        <f t="shared" ref="CD517" si="9421">V517/V529</f>
        <v>5.9213074122840985E-2</v>
      </c>
      <c r="CE517" s="126">
        <f t="shared" ref="CE517" si="9422">W517/W529</f>
        <v>3.7130623991015653E-2</v>
      </c>
      <c r="CF517" s="123">
        <f t="shared" ref="CF517" si="9423">X517/X529</f>
        <v>4.9059612588527743E-2</v>
      </c>
      <c r="CG517" s="124">
        <f t="shared" ref="CG517" si="9424">Y517/Y529</f>
        <v>3.2641176921308711E-2</v>
      </c>
      <c r="CH517" s="125">
        <f t="shared" ref="CH517" si="9425">Z517/Z529</f>
        <v>5.4036629336899164E-2</v>
      </c>
      <c r="CI517" s="123">
        <f t="shared" ref="CI517" si="9426">AA517/AA529</f>
        <v>5.2635063559322036E-2</v>
      </c>
      <c r="CJ517" s="129">
        <f t="shared" ref="CJ517" si="9427">AB517/AB529</f>
        <v>4.9773463777241941E-2</v>
      </c>
      <c r="CK517" s="130">
        <f t="shared" ref="CK517" si="9428">AC517/AC529</f>
        <v>4.5061176688137576E-2</v>
      </c>
    </row>
    <row r="518" spans="1:89" x14ac:dyDescent="0.2">
      <c r="A518" s="131" t="s">
        <v>29</v>
      </c>
      <c r="B518" s="184">
        <v>1223</v>
      </c>
      <c r="C518" s="168">
        <v>2499</v>
      </c>
      <c r="D518" s="169">
        <v>897</v>
      </c>
      <c r="E518" s="170">
        <v>824</v>
      </c>
      <c r="F518" s="167">
        <v>1225</v>
      </c>
      <c r="G518" s="171">
        <v>2163</v>
      </c>
      <c r="H518" s="169">
        <v>2177</v>
      </c>
      <c r="I518" s="170">
        <v>3519</v>
      </c>
      <c r="J518" s="167">
        <v>622</v>
      </c>
      <c r="K518" s="168">
        <v>229</v>
      </c>
      <c r="L518" s="169">
        <v>2414</v>
      </c>
      <c r="M518" s="167">
        <v>715</v>
      </c>
      <c r="N518" s="172">
        <v>3223</v>
      </c>
      <c r="O518" s="185">
        <v>2015</v>
      </c>
      <c r="P518" s="167">
        <v>1659</v>
      </c>
      <c r="Q518" s="168">
        <v>1131</v>
      </c>
      <c r="R518" s="169">
        <v>1627</v>
      </c>
      <c r="S518" s="170">
        <v>1756</v>
      </c>
      <c r="T518" s="167">
        <v>1088</v>
      </c>
      <c r="U518" s="171">
        <v>185</v>
      </c>
      <c r="V518" s="169">
        <v>2456</v>
      </c>
      <c r="W518" s="186">
        <v>1333</v>
      </c>
      <c r="X518" s="167">
        <v>1731</v>
      </c>
      <c r="Y518" s="171">
        <v>511</v>
      </c>
      <c r="Z518" s="169">
        <v>2517</v>
      </c>
      <c r="AA518" s="167">
        <v>3338</v>
      </c>
      <c r="AB518" s="149">
        <f t="shared" si="9099"/>
        <v>22859</v>
      </c>
      <c r="AC518" s="150">
        <f t="shared" si="9100"/>
        <v>20218</v>
      </c>
      <c r="BI518" s="131" t="s">
        <v>29</v>
      </c>
      <c r="BJ518" s="123">
        <f>B518/B529</f>
        <v>4.5027797209233826E-2</v>
      </c>
      <c r="BK518" s="124">
        <f t="shared" ref="BK518" si="9429">C518/C529</f>
        <v>9.236057212551281E-2</v>
      </c>
      <c r="BL518" s="125">
        <f t="shared" ref="BL518" si="9430">D518/D529</f>
        <v>7.0707866939933792E-2</v>
      </c>
      <c r="BM518" s="126">
        <f t="shared" ref="BM518" si="9431">E518/E529</f>
        <v>6.4678178963893246E-2</v>
      </c>
      <c r="BN518" s="123">
        <f t="shared" ref="BN518" si="9432">F518/F529</f>
        <v>4.4437189393114959E-2</v>
      </c>
      <c r="BO518" s="124">
        <f t="shared" ref="BO518" si="9433">G518/G529</f>
        <v>8.7592127642342268E-2</v>
      </c>
      <c r="BP518" s="125">
        <f t="shared" ref="BP518" si="9434">H518/H529</f>
        <v>5.3656372464446801E-2</v>
      </c>
      <c r="BQ518" s="126">
        <f t="shared" ref="BQ518" si="9435">I518/I529</f>
        <v>7.975251563774817E-2</v>
      </c>
      <c r="BR518" s="123">
        <f t="shared" ref="BR518" si="9436">J518/J529</f>
        <v>0.10722289260472333</v>
      </c>
      <c r="BS518" s="124">
        <f t="shared" ref="BS518" si="9437">K518/K529</f>
        <v>3.480243161094225E-2</v>
      </c>
      <c r="BT518" s="125">
        <f t="shared" ref="BT518" si="9438">L518/L529</f>
        <v>0.10090285905366995</v>
      </c>
      <c r="BU518" s="123">
        <f t="shared" ref="BU518" si="9439">M518/M529</f>
        <v>2.9927587794566991E-2</v>
      </c>
      <c r="BV518" s="127">
        <f t="shared" ref="BV518" si="9440">N518/N529</f>
        <v>7.6688795298260642E-2</v>
      </c>
      <c r="BW518" s="128">
        <f t="shared" ref="BW518" si="9441">O518/O529</f>
        <v>4.8783440261469559E-2</v>
      </c>
      <c r="BX518" s="123">
        <f t="shared" ref="BX518" si="9442">P518/P529</f>
        <v>7.3589425124201566E-2</v>
      </c>
      <c r="BY518" s="124">
        <f t="shared" ref="BY518" si="9443">Q518/Q529</f>
        <v>5.0735689933608469E-2</v>
      </c>
      <c r="BZ518" s="125">
        <f t="shared" ref="BZ518" si="9444">R518/R529</f>
        <v>6.203057684242632E-2</v>
      </c>
      <c r="CA518" s="126">
        <f t="shared" ref="CA518" si="9445">S518/S529</f>
        <v>6.5522388059701495E-2</v>
      </c>
      <c r="CB518" s="123">
        <f t="shared" ref="CB518" si="9446">T518/T529</f>
        <v>0.13564393467148736</v>
      </c>
      <c r="CC518" s="124">
        <f t="shared" ref="CC518" si="9447">U518/U529</f>
        <v>2.2755227552275523E-2</v>
      </c>
      <c r="CD518" s="125">
        <f t="shared" ref="CD518" si="9448">V518/V529</f>
        <v>9.5112694601502595E-2</v>
      </c>
      <c r="CE518" s="126">
        <f t="shared" ref="CE518" si="9449">W518/W529</f>
        <v>4.678177862006036E-2</v>
      </c>
      <c r="CF518" s="123">
        <f t="shared" ref="CF518" si="9450">X518/X529</f>
        <v>8.1187561559026317E-2</v>
      </c>
      <c r="CG518" s="124">
        <f t="shared" ref="CG518" si="9451">Y518/Y529</f>
        <v>3.9154087809363268E-2</v>
      </c>
      <c r="CH518" s="125">
        <f t="shared" ref="CH518" si="9452">Z518/Z529</f>
        <v>6.0101721626590894E-2</v>
      </c>
      <c r="CI518" s="123">
        <f t="shared" ref="CI518" si="9453">AA518/AA529</f>
        <v>7.36670197740113E-2</v>
      </c>
      <c r="CJ518" s="129">
        <f t="shared" ref="CJ518" si="9454">AB518/AB529</f>
        <v>7.0215478183409868E-2</v>
      </c>
      <c r="CK518" s="130">
        <f t="shared" ref="CK518" si="9455">AC518/AC529</f>
        <v>6.231084537861744E-2</v>
      </c>
    </row>
    <row r="519" spans="1:89" x14ac:dyDescent="0.2">
      <c r="A519" s="139" t="s">
        <v>30</v>
      </c>
      <c r="B519" s="181">
        <v>1395</v>
      </c>
      <c r="C519" s="175">
        <v>3532</v>
      </c>
      <c r="D519" s="176">
        <v>1173</v>
      </c>
      <c r="E519" s="177">
        <v>1239</v>
      </c>
      <c r="F519" s="174">
        <v>1451</v>
      </c>
      <c r="G519" s="178">
        <v>2883</v>
      </c>
      <c r="H519" s="176">
        <v>2625</v>
      </c>
      <c r="I519" s="177">
        <v>4816</v>
      </c>
      <c r="J519" s="174">
        <v>1086</v>
      </c>
      <c r="K519" s="175">
        <v>250</v>
      </c>
      <c r="L519" s="176">
        <v>3270</v>
      </c>
      <c r="M519" s="174">
        <v>850</v>
      </c>
      <c r="N519" s="179">
        <v>4204</v>
      </c>
      <c r="O519" s="182">
        <v>2646</v>
      </c>
      <c r="P519" s="174">
        <v>2175</v>
      </c>
      <c r="Q519" s="175">
        <v>1738</v>
      </c>
      <c r="R519" s="176">
        <v>1816</v>
      </c>
      <c r="S519" s="177">
        <v>2466</v>
      </c>
      <c r="T519" s="174">
        <v>1407</v>
      </c>
      <c r="U519" s="178">
        <v>275</v>
      </c>
      <c r="V519" s="176">
        <v>3179</v>
      </c>
      <c r="W519" s="183">
        <v>1658</v>
      </c>
      <c r="X519" s="174">
        <v>2355</v>
      </c>
      <c r="Y519" s="178">
        <v>749</v>
      </c>
      <c r="Z519" s="176">
        <v>3144</v>
      </c>
      <c r="AA519" s="174">
        <v>4642</v>
      </c>
      <c r="AB519" s="149">
        <f t="shared" si="9099"/>
        <v>29280</v>
      </c>
      <c r="AC519" s="150">
        <f t="shared" si="9100"/>
        <v>27744</v>
      </c>
      <c r="BI519" s="139" t="s">
        <v>30</v>
      </c>
      <c r="BJ519" s="123">
        <f>B519/B529</f>
        <v>5.136040646515224E-2</v>
      </c>
      <c r="BK519" s="124">
        <f t="shared" ref="BK519" si="9456">C519/C529</f>
        <v>0.13053923199172118</v>
      </c>
      <c r="BL519" s="125">
        <f t="shared" ref="BL519" si="9457">D519/D529</f>
        <v>9.246413369068264E-2</v>
      </c>
      <c r="BM519" s="126">
        <f t="shared" ref="BM519" si="9458">E519/E529</f>
        <v>9.7252747252747254E-2</v>
      </c>
      <c r="BN519" s="123">
        <f t="shared" ref="BN519" si="9459">F519/F529</f>
        <v>5.2635397395436573E-2</v>
      </c>
      <c r="BO519" s="124">
        <f t="shared" ref="BO519" si="9460">G519/G529</f>
        <v>0.1167490078561594</v>
      </c>
      <c r="BP519" s="125">
        <f t="shared" ref="BP519" si="9461">H519/H529</f>
        <v>6.4698198309220412E-2</v>
      </c>
      <c r="BQ519" s="126">
        <f t="shared" ref="BQ519" si="9462">I519/I529</f>
        <v>0.10914694950593781</v>
      </c>
      <c r="BR519" s="123">
        <f t="shared" ref="BR519" si="9463">J519/J529</f>
        <v>0.18720910187898637</v>
      </c>
      <c r="BS519" s="124">
        <f t="shared" ref="BS519" si="9464">K519/K529</f>
        <v>3.7993920972644375E-2</v>
      </c>
      <c r="BT519" s="125">
        <f t="shared" ref="BT519" si="9465">L519/L529</f>
        <v>0.13668282895836817</v>
      </c>
      <c r="BU519" s="123">
        <f t="shared" ref="BU519" si="9466">M519/M529</f>
        <v>3.5578251224310409E-2</v>
      </c>
      <c r="BV519" s="127">
        <f t="shared" ref="BV519" si="9467">N519/N529</f>
        <v>0.10003093249577652</v>
      </c>
      <c r="BW519" s="128">
        <f t="shared" ref="BW519" si="9468">O519/O529</f>
        <v>6.4060041157244882E-2</v>
      </c>
      <c r="BX519" s="123">
        <f t="shared" ref="BX519" si="9469">P519/P529</f>
        <v>9.6477998580553587E-2</v>
      </c>
      <c r="BY519" s="124">
        <f t="shared" ref="BY519" si="9470">Q519/Q529</f>
        <v>7.7965189305580482E-2</v>
      </c>
      <c r="BZ519" s="125">
        <f t="shared" ref="BZ519" si="9471">R519/R529</f>
        <v>6.9236341454115669E-2</v>
      </c>
      <c r="CA519" s="126">
        <f t="shared" ref="CA519" si="9472">S519/S529</f>
        <v>9.2014925373134326E-2</v>
      </c>
      <c r="CB519" s="123">
        <f t="shared" ref="CB519" si="9473">T519/T529</f>
        <v>0.17541453684079292</v>
      </c>
      <c r="CC519" s="124">
        <f t="shared" ref="CC519" si="9474">U519/U529</f>
        <v>3.3825338253382534E-2</v>
      </c>
      <c r="CD519" s="125">
        <f t="shared" ref="CD519" si="9475">V519/V529</f>
        <v>0.12311207497482766</v>
      </c>
      <c r="CE519" s="126">
        <f t="shared" ref="CE519" si="9476">W519/W529</f>
        <v>5.8187688636204112E-2</v>
      </c>
      <c r="CF519" s="123">
        <f t="shared" ref="CF519" si="9477">X519/X529</f>
        <v>0.11045448149711552</v>
      </c>
      <c r="CG519" s="124">
        <f t="shared" ref="CG519" si="9478">Y519/Y529</f>
        <v>5.7390238295916024E-2</v>
      </c>
      <c r="CH519" s="125">
        <f t="shared" ref="CH519" si="9479">Z519/Z529</f>
        <v>7.5073425822011028E-2</v>
      </c>
      <c r="CI519" s="123">
        <f t="shared" ref="CI519" si="9480">AA519/AA529</f>
        <v>0.10244526836158192</v>
      </c>
      <c r="CJ519" s="129">
        <f t="shared" ref="CJ519" si="9481">AB519/AB529</f>
        <v>8.9938720031945446E-2</v>
      </c>
      <c r="CK519" s="130">
        <f t="shared" ref="CK519" si="9482">AC519/AC529</f>
        <v>8.5505593737479582E-2</v>
      </c>
    </row>
    <row r="520" spans="1:89" x14ac:dyDescent="0.2">
      <c r="A520" s="131" t="s">
        <v>31</v>
      </c>
      <c r="B520" s="184">
        <v>1607</v>
      </c>
      <c r="C520" s="168">
        <v>3614</v>
      </c>
      <c r="D520" s="169">
        <v>959</v>
      </c>
      <c r="E520" s="170">
        <v>1427</v>
      </c>
      <c r="F520" s="167">
        <v>1238</v>
      </c>
      <c r="G520" s="171">
        <v>2825</v>
      </c>
      <c r="H520" s="169">
        <v>2546</v>
      </c>
      <c r="I520" s="170">
        <v>5278</v>
      </c>
      <c r="J520" s="167">
        <v>645</v>
      </c>
      <c r="K520" s="168">
        <v>304</v>
      </c>
      <c r="L520" s="169">
        <v>3207</v>
      </c>
      <c r="M520" s="167">
        <v>861</v>
      </c>
      <c r="N520" s="172">
        <v>4263</v>
      </c>
      <c r="O520" s="185">
        <v>2448</v>
      </c>
      <c r="P520" s="167">
        <v>2006</v>
      </c>
      <c r="Q520" s="168">
        <v>1913</v>
      </c>
      <c r="R520" s="169">
        <v>1838</v>
      </c>
      <c r="S520" s="170">
        <v>2811</v>
      </c>
      <c r="T520" s="167">
        <v>1354</v>
      </c>
      <c r="U520" s="171">
        <v>251</v>
      </c>
      <c r="V520" s="169">
        <v>3488</v>
      </c>
      <c r="W520" s="186">
        <v>1682</v>
      </c>
      <c r="X520" s="167">
        <v>2177</v>
      </c>
      <c r="Y520" s="171">
        <v>867</v>
      </c>
      <c r="Z520" s="169">
        <v>2927</v>
      </c>
      <c r="AA520" s="167">
        <v>4626</v>
      </c>
      <c r="AB520" s="149">
        <f t="shared" si="9099"/>
        <v>28255</v>
      </c>
      <c r="AC520" s="150">
        <f t="shared" si="9100"/>
        <v>28907</v>
      </c>
      <c r="BI520" s="131" t="s">
        <v>31</v>
      </c>
      <c r="BJ520" s="123">
        <f>B520/B529</f>
        <v>5.9165715548028422E-2</v>
      </c>
      <c r="BK520" s="124">
        <f t="shared" ref="BK520" si="9483">C520/C529</f>
        <v>0.13356987101304654</v>
      </c>
      <c r="BL520" s="125">
        <f t="shared" ref="BL520" si="9484">D520/D529</f>
        <v>7.5595144253507801E-2</v>
      </c>
      <c r="BM520" s="126">
        <f t="shared" ref="BM520" si="9485">E520/E529</f>
        <v>0.1120094191522763</v>
      </c>
      <c r="BN520" s="123">
        <f t="shared" ref="BN520" si="9486">F520/F529</f>
        <v>4.4908767729531687E-2</v>
      </c>
      <c r="BO520" s="124">
        <f t="shared" ref="BO520" si="9487">G520/G529</f>
        <v>0.11440025917226856</v>
      </c>
      <c r="BP520" s="125">
        <f t="shared" ref="BP520" si="9488">H520/H529</f>
        <v>6.2751090626771505E-2</v>
      </c>
      <c r="BQ520" s="126">
        <f t="shared" ref="BQ520" si="9489">I520/I529</f>
        <v>0.11961744175505394</v>
      </c>
      <c r="BR520" s="123">
        <f t="shared" ref="BR520" si="9490">J520/J529</f>
        <v>0.11118772625409412</v>
      </c>
      <c r="BS520" s="124">
        <f t="shared" ref="BS520" si="9491">K520/K529</f>
        <v>4.6200607902735565E-2</v>
      </c>
      <c r="BT520" s="125">
        <f t="shared" ref="BT520" si="9492">L520/L529</f>
        <v>0.13404949005183081</v>
      </c>
      <c r="BU520" s="123">
        <f t="shared" ref="BU520" si="9493">M520/M529</f>
        <v>3.6038675651919136E-2</v>
      </c>
      <c r="BV520" s="127">
        <f t="shared" ref="BV520" si="9494">N520/N529</f>
        <v>0.10143479191948034</v>
      </c>
      <c r="BW520" s="128">
        <f t="shared" ref="BW520" si="9495">O520/O529</f>
        <v>5.9266432635274181E-2</v>
      </c>
      <c r="BX520" s="123">
        <f t="shared" ref="BX520" si="9496">P520/P529</f>
        <v>8.8981547196593333E-2</v>
      </c>
      <c r="BY520" s="124">
        <f t="shared" ref="BY520" si="9497">Q520/Q529</f>
        <v>8.5815539206890362E-2</v>
      </c>
      <c r="BZ520" s="125">
        <f t="shared" ref="BZ520" si="9498">R520/R529</f>
        <v>7.0075107705211789E-2</v>
      </c>
      <c r="CA520" s="126">
        <f t="shared" ref="CA520" si="9499">S520/S529</f>
        <v>0.10488805970149254</v>
      </c>
      <c r="CB520" s="123">
        <f t="shared" ref="CB520" si="9500">T520/T529</f>
        <v>0.16880688193492083</v>
      </c>
      <c r="CC520" s="124">
        <f t="shared" ref="CC520" si="9501">U520/U529</f>
        <v>3.0873308733087333E-2</v>
      </c>
      <c r="CD520" s="125">
        <f t="shared" ref="CD520" si="9502">V520/V529</f>
        <v>0.13507861513438155</v>
      </c>
      <c r="CE520" s="126">
        <f t="shared" ref="CE520" si="9503">W520/W529</f>
        <v>5.9029971222011653E-2</v>
      </c>
      <c r="CF520" s="123">
        <f t="shared" ref="CF520" si="9504">X520/X529</f>
        <v>0.10210590497631443</v>
      </c>
      <c r="CG520" s="124">
        <f t="shared" ref="CG520" si="9505">Y520/Y529</f>
        <v>6.6431691058156467E-2</v>
      </c>
      <c r="CH520" s="125">
        <f t="shared" ref="CH520" si="9506">Z520/Z529</f>
        <v>6.9891831228061793E-2</v>
      </c>
      <c r="CI520" s="123">
        <f t="shared" ref="CI520" si="9507">AA520/AA529</f>
        <v>0.10209216101694915</v>
      </c>
      <c r="CJ520" s="129">
        <f t="shared" ref="CJ520" si="9508">AB520/AB529</f>
        <v>8.6790250495308016E-2</v>
      </c>
      <c r="CK520" s="130">
        <f t="shared" ref="CK520" si="9509">AC520/AC529</f>
        <v>8.9089900453046503E-2</v>
      </c>
    </row>
    <row r="521" spans="1:89" x14ac:dyDescent="0.2">
      <c r="A521" s="139" t="s">
        <v>32</v>
      </c>
      <c r="B521" s="181">
        <v>1609</v>
      </c>
      <c r="C521" s="175">
        <v>2783</v>
      </c>
      <c r="D521" s="176">
        <v>626</v>
      </c>
      <c r="E521" s="177">
        <v>1069</v>
      </c>
      <c r="F521" s="174">
        <v>1099</v>
      </c>
      <c r="G521" s="178">
        <v>2517</v>
      </c>
      <c r="H521" s="176">
        <v>2299</v>
      </c>
      <c r="I521" s="177">
        <v>4095</v>
      </c>
      <c r="J521" s="174">
        <v>421</v>
      </c>
      <c r="K521" s="175">
        <v>210</v>
      </c>
      <c r="L521" s="176">
        <v>2129</v>
      </c>
      <c r="M521" s="174">
        <v>967</v>
      </c>
      <c r="N521" s="179">
        <v>3202</v>
      </c>
      <c r="O521" s="182">
        <v>2675</v>
      </c>
      <c r="P521" s="174">
        <v>1306</v>
      </c>
      <c r="Q521" s="175">
        <v>1840</v>
      </c>
      <c r="R521" s="176">
        <v>1529</v>
      </c>
      <c r="S521" s="177">
        <v>2183</v>
      </c>
      <c r="T521" s="174">
        <v>593</v>
      </c>
      <c r="U521" s="178">
        <v>347</v>
      </c>
      <c r="V521" s="176">
        <v>2951</v>
      </c>
      <c r="W521" s="183">
        <v>1760</v>
      </c>
      <c r="X521" s="174">
        <v>1365</v>
      </c>
      <c r="Y521" s="178">
        <v>719</v>
      </c>
      <c r="Z521" s="176">
        <v>2658</v>
      </c>
      <c r="AA521" s="174">
        <v>3431</v>
      </c>
      <c r="AB521" s="149">
        <f t="shared" si="9099"/>
        <v>21787</v>
      </c>
      <c r="AC521" s="150">
        <f t="shared" si="9100"/>
        <v>24596</v>
      </c>
      <c r="BI521" s="139" t="s">
        <v>32</v>
      </c>
      <c r="BJ521" s="123">
        <f>B521/B529</f>
        <v>5.9239350539376311E-2</v>
      </c>
      <c r="BK521" s="124">
        <f t="shared" ref="BK521" si="9510">C521/C529</f>
        <v>0.10285693166278596</v>
      </c>
      <c r="BL521" s="125">
        <f t="shared" ref="BL521" si="9511">D521/D529</f>
        <v>4.9345735456408642E-2</v>
      </c>
      <c r="BM521" s="126">
        <f t="shared" ref="BM521" si="9512">E521/E529</f>
        <v>8.3908948194662478E-2</v>
      </c>
      <c r="BN521" s="123">
        <f t="shared" ref="BN521" si="9513">F521/F529</f>
        <v>3.9866507055537417E-2</v>
      </c>
      <c r="BO521" s="124">
        <f t="shared" ref="BO521" si="9514">G521/G529</f>
        <v>0.10192759374746901</v>
      </c>
      <c r="BP521" s="125">
        <f t="shared" ref="BP521" si="9515">H521/H529</f>
        <v>5.6663298252532475E-2</v>
      </c>
      <c r="BQ521" s="126">
        <f t="shared" ref="BQ521" si="9516">I521/I529</f>
        <v>9.2806635844438407E-2</v>
      </c>
      <c r="BR521" s="123">
        <f t="shared" ref="BR521" si="9517">J521/J529</f>
        <v>7.257369419065679E-2</v>
      </c>
      <c r="BS521" s="124">
        <f t="shared" ref="BS521" si="9518">K521/K529</f>
        <v>3.1914893617021274E-2</v>
      </c>
      <c r="BT521" s="125">
        <f t="shared" ref="BT521" si="9519">L521/L529</f>
        <v>8.8990135428858044E-2</v>
      </c>
      <c r="BU521" s="123">
        <f t="shared" ref="BU521" si="9520">M521/M529</f>
        <v>4.0475492863421371E-2</v>
      </c>
      <c r="BV521" s="127">
        <f t="shared" ref="BV521" si="9521">N521/N529</f>
        <v>7.6189116520332167E-2</v>
      </c>
      <c r="BW521" s="128">
        <f t="shared" ref="BW521" si="9522">O521/O529</f>
        <v>6.4762135334705248E-2</v>
      </c>
      <c r="BX521" s="123">
        <f t="shared" ref="BX521" si="9523">P521/P529</f>
        <v>5.7931156848828956E-2</v>
      </c>
      <c r="BY521" s="124">
        <f t="shared" ref="BY521" si="9524">Q521/Q529</f>
        <v>8.2540821819486812E-2</v>
      </c>
      <c r="BZ521" s="125">
        <f t="shared" ref="BZ521" si="9525">R521/R529</f>
        <v>5.8294254451179993E-2</v>
      </c>
      <c r="CA521" s="126">
        <f t="shared" ref="CA521" si="9526">S521/S529</f>
        <v>8.1455223880597019E-2</v>
      </c>
      <c r="CB521" s="123">
        <f t="shared" ref="CB521" si="9527">T521/T529</f>
        <v>7.3930931305323522E-2</v>
      </c>
      <c r="CC521" s="124">
        <f t="shared" ref="CC521" si="9528">U521/U529</f>
        <v>4.2681426814268141E-2</v>
      </c>
      <c r="CD521" s="125">
        <f t="shared" ref="CD521" si="9529">V521/V529</f>
        <v>0.1142823948570986</v>
      </c>
      <c r="CE521" s="126">
        <f t="shared" ref="CE521" si="9530">W521/W529</f>
        <v>6.1767389625886154E-2</v>
      </c>
      <c r="CF521" s="123">
        <f t="shared" ref="CF521" si="9531">X521/X529</f>
        <v>6.4021387364570137E-2</v>
      </c>
      <c r="CG521" s="124">
        <f t="shared" ref="CG521" si="9532">Y521/Y529</f>
        <v>5.509156386483794E-2</v>
      </c>
      <c r="CH521" s="125">
        <f t="shared" ref="CH521" si="9533">Z521/Z529</f>
        <v>6.3468564196852845E-2</v>
      </c>
      <c r="CI521" s="123">
        <f t="shared" ref="CI521" si="9534">AA521/AA529</f>
        <v>7.5719456214689271E-2</v>
      </c>
      <c r="CJ521" s="129">
        <f t="shared" ref="CJ521" si="9535">AB521/AB529</f>
        <v>6.6922639799726624E-2</v>
      </c>
      <c r="CK521" s="130">
        <f t="shared" ref="CK521" si="9536">AC521/AC529</f>
        <v>7.5803618208154844E-2</v>
      </c>
    </row>
    <row r="522" spans="1:89" x14ac:dyDescent="0.2">
      <c r="A522" s="131" t="s">
        <v>33</v>
      </c>
      <c r="B522" s="184">
        <v>1458</v>
      </c>
      <c r="C522" s="168">
        <v>1691</v>
      </c>
      <c r="D522" s="169">
        <v>469</v>
      </c>
      <c r="E522" s="170">
        <v>786</v>
      </c>
      <c r="F522" s="167">
        <v>1001</v>
      </c>
      <c r="G522" s="171">
        <v>1683</v>
      </c>
      <c r="H522" s="169">
        <v>2088</v>
      </c>
      <c r="I522" s="170">
        <v>2777</v>
      </c>
      <c r="J522" s="167">
        <v>378</v>
      </c>
      <c r="K522" s="168">
        <v>138</v>
      </c>
      <c r="L522" s="169">
        <v>1220</v>
      </c>
      <c r="M522" s="167">
        <v>897</v>
      </c>
      <c r="N522" s="172">
        <v>2120</v>
      </c>
      <c r="O522" s="185">
        <v>2088</v>
      </c>
      <c r="P522" s="167">
        <v>916</v>
      </c>
      <c r="Q522" s="168">
        <v>1586</v>
      </c>
      <c r="R522" s="169">
        <v>1177</v>
      </c>
      <c r="S522" s="170">
        <v>1586</v>
      </c>
      <c r="T522" s="167">
        <v>357</v>
      </c>
      <c r="U522" s="171">
        <v>259</v>
      </c>
      <c r="V522" s="169">
        <v>1949</v>
      </c>
      <c r="W522" s="186">
        <v>1446</v>
      </c>
      <c r="X522" s="167">
        <v>836</v>
      </c>
      <c r="Y522" s="171">
        <v>625</v>
      </c>
      <c r="Z522" s="169">
        <v>1862</v>
      </c>
      <c r="AA522" s="167">
        <v>2337</v>
      </c>
      <c r="AB522" s="149">
        <f t="shared" si="9099"/>
        <v>15831</v>
      </c>
      <c r="AC522" s="150">
        <f t="shared" si="9100"/>
        <v>17899</v>
      </c>
      <c r="BI522" s="131" t="s">
        <v>33</v>
      </c>
      <c r="BJ522" s="123">
        <f>B522/B529</f>
        <v>5.3679908692610731E-2</v>
      </c>
      <c r="BK522" s="124">
        <f t="shared" ref="BK522" si="9537">C522/C529</f>
        <v>6.2497690061721553E-2</v>
      </c>
      <c r="BL522" s="125">
        <f t="shared" ref="BL522" si="9538">D522/D529</f>
        <v>3.6969888065584107E-2</v>
      </c>
      <c r="BM522" s="126">
        <f t="shared" ref="BM522" si="9539">E522/E529</f>
        <v>6.1695447409733123E-2</v>
      </c>
      <c r="BN522" s="123">
        <f t="shared" ref="BN522" si="9540">F522/F529</f>
        <v>3.6311531904088222E-2</v>
      </c>
      <c r="BO522" s="124">
        <f t="shared" ref="BO522" si="9541">G522/G529</f>
        <v>6.8154207499797517E-2</v>
      </c>
      <c r="BP522" s="125">
        <f t="shared" ref="BP522" si="9542">H522/H529</f>
        <v>5.1462795455105612E-2</v>
      </c>
      <c r="BQ522" s="126">
        <f t="shared" ref="BQ522" si="9543">I522/I529</f>
        <v>6.2936270510379838E-2</v>
      </c>
      <c r="BR522" s="123">
        <f t="shared" ref="BR522" si="9544">J522/J529</f>
        <v>6.5161179107050507E-2</v>
      </c>
      <c r="BS522" s="124">
        <f t="shared" ref="BS522" si="9545">K522/K529</f>
        <v>2.0972644376899698E-2</v>
      </c>
      <c r="BT522" s="125">
        <f t="shared" ref="BT522" si="9546">L522/L529</f>
        <v>5.0994816920247453E-2</v>
      </c>
      <c r="BU522" s="123">
        <f t="shared" ref="BU522" si="9547">M522/M529</f>
        <v>3.7545519233184041E-2</v>
      </c>
      <c r="BV522" s="127">
        <f t="shared" ref="BV522" si="9548">N522/N529</f>
        <v>5.0443762343255524E-2</v>
      </c>
      <c r="BW522" s="128">
        <f t="shared" ref="BW522" si="9549">O522/O529</f>
        <v>5.0550780777145622E-2</v>
      </c>
      <c r="BX522" s="123">
        <f t="shared" ref="BX522" si="9550">P522/P529</f>
        <v>4.0631653655074519E-2</v>
      </c>
      <c r="BY522" s="124">
        <f t="shared" ref="BY522" si="9551">Q522/Q529</f>
        <v>7.1146599677014172E-2</v>
      </c>
      <c r="BZ522" s="125">
        <f t="shared" ref="BZ522" si="9552">R522/R529</f>
        <v>4.487399443364215E-2</v>
      </c>
      <c r="CA522" s="126">
        <f t="shared" ref="CA522" si="9553">S522/S529</f>
        <v>5.9179104477611939E-2</v>
      </c>
      <c r="CB522" s="123">
        <f t="shared" ref="CB522" si="9554">T522/T529</f>
        <v>4.4508166064081783E-2</v>
      </c>
      <c r="CC522" s="124">
        <f t="shared" ref="CC522" si="9555">U522/U529</f>
        <v>3.1857318573185731E-2</v>
      </c>
      <c r="CD522" s="125">
        <f t="shared" ref="CD522" si="9556">V522/V529</f>
        <v>7.5478274339710327E-2</v>
      </c>
      <c r="CE522" s="126">
        <f t="shared" ref="CE522" si="9557">W522/W529</f>
        <v>5.0747525794904193E-2</v>
      </c>
      <c r="CF522" s="123">
        <f t="shared" ref="CF522" si="9558">X522/X529</f>
        <v>3.9210168378593875E-2</v>
      </c>
      <c r="CG522" s="124">
        <f t="shared" ref="CG522" si="9559">Y522/Y529</f>
        <v>4.7889050647459963E-2</v>
      </c>
      <c r="CH522" s="125">
        <f t="shared" ref="CH522" si="9560">Z522/Z529</f>
        <v>4.4461424580338596E-2</v>
      </c>
      <c r="CI522" s="123">
        <f t="shared" ref="CI522" si="9561">AA522/AA529</f>
        <v>5.1575741525423727E-2</v>
      </c>
      <c r="CJ522" s="129">
        <f t="shared" ref="CJ522" si="9562">AB522/AB529</f>
        <v>4.8627728033665586E-2</v>
      </c>
      <c r="CK522" s="130">
        <f t="shared" ref="CK522" si="9563">AC522/AC529</f>
        <v>5.5163805590655528E-2</v>
      </c>
    </row>
    <row r="523" spans="1:89" x14ac:dyDescent="0.2">
      <c r="A523" s="139" t="s">
        <v>34</v>
      </c>
      <c r="B523" s="181">
        <v>405</v>
      </c>
      <c r="C523" s="175">
        <v>960</v>
      </c>
      <c r="D523" s="176">
        <v>175</v>
      </c>
      <c r="E523" s="177">
        <v>523</v>
      </c>
      <c r="F523" s="174">
        <v>531</v>
      </c>
      <c r="G523" s="178">
        <v>1208</v>
      </c>
      <c r="H523" s="176">
        <v>1034</v>
      </c>
      <c r="I523" s="177">
        <v>1830</v>
      </c>
      <c r="J523" s="174">
        <v>122</v>
      </c>
      <c r="K523" s="175">
        <v>74</v>
      </c>
      <c r="L523" s="176">
        <v>912</v>
      </c>
      <c r="M523" s="174">
        <v>659</v>
      </c>
      <c r="N523" s="179">
        <v>1894</v>
      </c>
      <c r="O523" s="182">
        <v>1643</v>
      </c>
      <c r="P523" s="174">
        <v>577</v>
      </c>
      <c r="Q523" s="175">
        <v>1008</v>
      </c>
      <c r="R523" s="176">
        <v>854</v>
      </c>
      <c r="S523" s="177">
        <v>1140</v>
      </c>
      <c r="T523" s="174">
        <v>184</v>
      </c>
      <c r="U523" s="178">
        <v>196</v>
      </c>
      <c r="V523" s="176">
        <v>1449</v>
      </c>
      <c r="W523" s="183">
        <v>835</v>
      </c>
      <c r="X523" s="174">
        <v>506</v>
      </c>
      <c r="Y523" s="178">
        <v>488</v>
      </c>
      <c r="Z523" s="176">
        <v>1246</v>
      </c>
      <c r="AA523" s="174">
        <v>1683</v>
      </c>
      <c r="AB523" s="149">
        <f t="shared" si="9099"/>
        <v>9889</v>
      </c>
      <c r="AC523" s="150">
        <f t="shared" si="9100"/>
        <v>12247</v>
      </c>
      <c r="BI523" s="139" t="s">
        <v>34</v>
      </c>
      <c r="BJ523" s="123">
        <f>B523/B529</f>
        <v>1.4911085747947424E-2</v>
      </c>
      <c r="BK523" s="124">
        <f t="shared" ref="BK523" si="9564">C523/C529</f>
        <v>3.5480651956979713E-2</v>
      </c>
      <c r="BL523" s="125">
        <f t="shared" ref="BL523" si="9565">D523/D529</f>
        <v>1.3794734352829892E-2</v>
      </c>
      <c r="BM523" s="126">
        <f t="shared" ref="BM523" si="9566">E523/E529</f>
        <v>4.105180533751962E-2</v>
      </c>
      <c r="BN523" s="123">
        <f t="shared" ref="BN523" si="9567">F523/F529</f>
        <v>1.9262161279791055E-2</v>
      </c>
      <c r="BO523" s="124">
        <f t="shared" ref="BO523" si="9568">G523/G529</f>
        <v>4.8918765692070945E-2</v>
      </c>
      <c r="BP523" s="125">
        <f t="shared" ref="BP523" si="9569">H523/H529</f>
        <v>2.5484928400660536E-2</v>
      </c>
      <c r="BQ523" s="126">
        <f t="shared" ref="BQ523" si="9570">I523/I529</f>
        <v>4.1474027740005442E-2</v>
      </c>
      <c r="BR523" s="123">
        <f t="shared" ref="BR523" si="9571">J523/J529</f>
        <v>2.1030856748836407E-2</v>
      </c>
      <c r="BS523" s="124">
        <f t="shared" ref="BS523" si="9572">K523/K529</f>
        <v>1.1246200607902736E-2</v>
      </c>
      <c r="BT523" s="125">
        <f t="shared" ref="BT523" si="9573">L523/L529</f>
        <v>3.8120715599398093E-2</v>
      </c>
      <c r="BU523" s="123">
        <f t="shared" ref="BU523" si="9574">M523/M529</f>
        <v>2.7583608890377129E-2</v>
      </c>
      <c r="BV523" s="127">
        <f t="shared" ref="BV523" si="9575">N523/N529</f>
        <v>4.5066266923644321E-2</v>
      </c>
      <c r="BW523" s="128">
        <f t="shared" ref="BW523" si="9576">O523/O529</f>
        <v>3.9777266674736717E-2</v>
      </c>
      <c r="BX523" s="123">
        <f t="shared" ref="BX523" si="9577">P523/P529</f>
        <v>2.5594393186657204E-2</v>
      </c>
      <c r="BY523" s="124">
        <f t="shared" ref="BY523" si="9578">Q523/Q529</f>
        <v>4.5218015431544946E-2</v>
      </c>
      <c r="BZ523" s="125">
        <f t="shared" ref="BZ523" si="9579">R523/R529</f>
        <v>3.2559380838003735E-2</v>
      </c>
      <c r="CA523" s="126">
        <f t="shared" ref="CA523" si="9580">S523/S529</f>
        <v>4.2537313432835823E-2</v>
      </c>
      <c r="CB523" s="123">
        <f t="shared" ref="CB523" si="9581">T523/T529</f>
        <v>2.2939783069442714E-2</v>
      </c>
      <c r="CC523" s="124">
        <f t="shared" ref="CC523" si="9582">U523/U529</f>
        <v>2.4108241082410824E-2</v>
      </c>
      <c r="CD523" s="125">
        <f t="shared" ref="CD523" si="9583">V523/V529</f>
        <v>5.6114940748199213E-2</v>
      </c>
      <c r="CE523" s="126">
        <f t="shared" ref="CE523" si="9584">W523/W529</f>
        <v>2.9304414964553941E-2</v>
      </c>
      <c r="CF523" s="123">
        <f t="shared" ref="CF523" si="9585">X523/X529</f>
        <v>2.3732470334412083E-2</v>
      </c>
      <c r="CG523" s="124">
        <f t="shared" ref="CG523" si="9586">Y523/Y529</f>
        <v>3.7391770745536741E-2</v>
      </c>
      <c r="CH523" s="125">
        <f t="shared" ref="CH523" si="9587">Z523/Z529</f>
        <v>2.975238186203109E-2</v>
      </c>
      <c r="CI523" s="123">
        <f t="shared" ref="CI523" si="9588">AA523/AA529</f>
        <v>3.7142478813559324E-2</v>
      </c>
      <c r="CJ523" s="129">
        <f t="shared" ref="CJ523" si="9589">AB523/AB529</f>
        <v>3.0375819753958623E-2</v>
      </c>
      <c r="CK523" s="130">
        <f t="shared" ref="CK523" si="9590">AC523/AC529</f>
        <v>3.7744629703824702E-2</v>
      </c>
    </row>
    <row r="524" spans="1:89" x14ac:dyDescent="0.2">
      <c r="A524" s="131" t="s">
        <v>35</v>
      </c>
      <c r="B524" s="184">
        <v>0</v>
      </c>
      <c r="C524" s="168">
        <v>421</v>
      </c>
      <c r="D524" s="169">
        <v>4</v>
      </c>
      <c r="E524" s="170">
        <v>310</v>
      </c>
      <c r="F524" s="167">
        <v>17</v>
      </c>
      <c r="G524" s="171">
        <v>684</v>
      </c>
      <c r="H524" s="169">
        <v>85</v>
      </c>
      <c r="I524" s="170">
        <v>840</v>
      </c>
      <c r="J524" s="167">
        <v>40</v>
      </c>
      <c r="K524" s="168">
        <v>35</v>
      </c>
      <c r="L524" s="169">
        <v>542</v>
      </c>
      <c r="M524" s="167">
        <v>97</v>
      </c>
      <c r="N524" s="172">
        <v>436</v>
      </c>
      <c r="O524" s="185">
        <v>221</v>
      </c>
      <c r="P524" s="167">
        <v>98</v>
      </c>
      <c r="Q524" s="168">
        <v>169</v>
      </c>
      <c r="R524" s="169">
        <v>166</v>
      </c>
      <c r="S524" s="170">
        <v>88</v>
      </c>
      <c r="T524" s="167">
        <v>28</v>
      </c>
      <c r="U524" s="171">
        <v>28</v>
      </c>
      <c r="V524" s="169">
        <v>132</v>
      </c>
      <c r="W524" s="186">
        <v>36</v>
      </c>
      <c r="X524" s="167">
        <v>58</v>
      </c>
      <c r="Y524" s="171">
        <v>10</v>
      </c>
      <c r="Z524" s="169">
        <v>79</v>
      </c>
      <c r="AA524" s="167">
        <v>56</v>
      </c>
      <c r="AB524" s="149">
        <f t="shared" si="9099"/>
        <v>1685</v>
      </c>
      <c r="AC524" s="150">
        <f t="shared" si="9100"/>
        <v>2995</v>
      </c>
      <c r="BI524" s="131" t="s">
        <v>35</v>
      </c>
      <c r="BJ524" s="123">
        <f>B524/B529</f>
        <v>0</v>
      </c>
      <c r="BK524" s="124">
        <f t="shared" ref="BK524" si="9591">C524/C529</f>
        <v>1.555974424363381E-2</v>
      </c>
      <c r="BL524" s="125">
        <f t="shared" ref="BL524" si="9592">D524/D529</f>
        <v>3.1530821377896896E-4</v>
      </c>
      <c r="BM524" s="126">
        <f t="shared" ref="BM524" si="9593">E524/E529</f>
        <v>2.4332810047095761E-2</v>
      </c>
      <c r="BN524" s="123">
        <f t="shared" ref="BN524" si="9594">F524/F529</f>
        <v>6.1667936300649332E-4</v>
      </c>
      <c r="BO524" s="124">
        <f t="shared" ref="BO524" si="9595">G524/G529</f>
        <v>2.7699036203126266E-2</v>
      </c>
      <c r="BP524" s="125">
        <f t="shared" ref="BP524" si="9596">H524/H529</f>
        <v>2.09498927858428E-3</v>
      </c>
      <c r="BQ524" s="126">
        <f t="shared" ref="BQ524" si="9597">I524/I529</f>
        <v>1.9037258634756596E-2</v>
      </c>
      <c r="BR524" s="123">
        <f t="shared" ref="BR524" si="9598">J524/J529</f>
        <v>6.8953628684709535E-3</v>
      </c>
      <c r="BS524" s="124">
        <f t="shared" ref="BS524" si="9599">K524/K529</f>
        <v>5.3191489361702126E-3</v>
      </c>
      <c r="BT524" s="125">
        <f t="shared" ref="BT524" si="9600">L524/L529</f>
        <v>2.2655074402273868E-2</v>
      </c>
      <c r="BU524" s="123">
        <f t="shared" ref="BU524" si="9601">M524/M529</f>
        <v>4.0601063161860114E-3</v>
      </c>
      <c r="BV524" s="127">
        <f t="shared" ref="BV524" si="9602">N524/N529</f>
        <v>1.0374283198895948E-2</v>
      </c>
      <c r="BW524" s="128">
        <f t="shared" ref="BW524" si="9603">O524/O529</f>
        <v>5.3504418351289192E-3</v>
      </c>
      <c r="BX524" s="123">
        <f t="shared" ref="BX524" si="9604">P524/P529</f>
        <v>4.3470546486870125E-3</v>
      </c>
      <c r="BY524" s="124">
        <f t="shared" ref="BY524" si="9605">Q524/Q529</f>
        <v>7.5811950475506906E-3</v>
      </c>
      <c r="BZ524" s="125">
        <f t="shared" ref="BZ524" si="9606">R524/R529</f>
        <v>6.3288726219070494E-3</v>
      </c>
      <c r="CA524" s="126">
        <f t="shared" ref="CA524" si="9607">S524/S529</f>
        <v>3.2835820895522386E-3</v>
      </c>
      <c r="CB524" s="123">
        <f t="shared" ref="CB524" si="9608">T524/T529</f>
        <v>3.4908365540456303E-3</v>
      </c>
      <c r="CC524" s="124">
        <f t="shared" ref="CC524" si="9609">U524/U529</f>
        <v>3.4440344403444036E-3</v>
      </c>
      <c r="CD524" s="125">
        <f t="shared" ref="CD524" si="9610">V524/V529</f>
        <v>5.1119200681589341E-3</v>
      </c>
      <c r="CE524" s="126">
        <f t="shared" ref="CE524" si="9611">W524/W529</f>
        <v>1.2634238787113076E-3</v>
      </c>
      <c r="CF524" s="123">
        <f t="shared" ref="CF524" si="9612">X524/X529</f>
        <v>2.7203226865531636E-3</v>
      </c>
      <c r="CG524" s="124">
        <f t="shared" ref="CG524" si="9613">Y524/Y529</f>
        <v>7.662248103593594E-4</v>
      </c>
      <c r="CH524" s="125">
        <f t="shared" ref="CH524" si="9614">Z524/Z529</f>
        <v>1.8863869719907352E-3</v>
      </c>
      <c r="CI524" s="123">
        <f t="shared" ref="CI524" si="9615">AA524/AA529</f>
        <v>1.2358757062146894E-3</v>
      </c>
      <c r="CJ524" s="129">
        <f t="shared" ref="CJ524" si="9616">AB524/AB529</f>
        <v>5.1757767504722703E-3</v>
      </c>
      <c r="CK524" s="130">
        <f t="shared" ref="CK524" si="9617">AC524/AC529</f>
        <v>9.2304373285665847E-3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0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099"/>
        <v>0</v>
      </c>
      <c r="AC525" s="150">
        <f t="shared" si="9100"/>
        <v>0</v>
      </c>
      <c r="BI525" s="139" t="s">
        <v>36</v>
      </c>
      <c r="BJ525" s="123">
        <f>B525/B529</f>
        <v>0</v>
      </c>
      <c r="BK525" s="124">
        <f t="shared" ref="BK525" si="9618">C525/C529</f>
        <v>0</v>
      </c>
      <c r="BL525" s="125">
        <f t="shared" ref="BL525" si="9619">D525/D529</f>
        <v>0</v>
      </c>
      <c r="BM525" s="126">
        <f t="shared" ref="BM525" si="9620">E525/E529</f>
        <v>0</v>
      </c>
      <c r="BN525" s="123">
        <f t="shared" ref="BN525" si="9621">F525/F529</f>
        <v>0</v>
      </c>
      <c r="BO525" s="124">
        <f t="shared" ref="BO525" si="9622">G525/G529</f>
        <v>0</v>
      </c>
      <c r="BP525" s="125">
        <f t="shared" ref="BP525" si="9623">H525/H529</f>
        <v>0</v>
      </c>
      <c r="BQ525" s="126">
        <f t="shared" ref="BQ525" si="9624">I525/I529</f>
        <v>0</v>
      </c>
      <c r="BR525" s="123">
        <f t="shared" ref="BR525" si="9625">J525/J529</f>
        <v>0</v>
      </c>
      <c r="BS525" s="124">
        <f t="shared" ref="BS525" si="9626">K525/K529</f>
        <v>0</v>
      </c>
      <c r="BT525" s="125">
        <f t="shared" ref="BT525" si="9627">L525/L529</f>
        <v>0</v>
      </c>
      <c r="BU525" s="123">
        <f t="shared" ref="BU525" si="9628">M525/M529</f>
        <v>0</v>
      </c>
      <c r="BV525" s="127">
        <f t="shared" ref="BV525" si="9629">N525/N529</f>
        <v>0</v>
      </c>
      <c r="BW525" s="128">
        <f t="shared" ref="BW525" si="9630">O525/O529</f>
        <v>0</v>
      </c>
      <c r="BX525" s="123">
        <f t="shared" ref="BX525" si="9631">P525/P529</f>
        <v>0</v>
      </c>
      <c r="BY525" s="124">
        <f t="shared" ref="BY525" si="9632">Q525/Q529</f>
        <v>0</v>
      </c>
      <c r="BZ525" s="125">
        <f t="shared" ref="BZ525" si="9633">R525/R529</f>
        <v>0</v>
      </c>
      <c r="CA525" s="126">
        <f t="shared" ref="CA525" si="9634">S525/S529</f>
        <v>0</v>
      </c>
      <c r="CB525" s="123">
        <f t="shared" ref="CB525" si="9635">T525/T529</f>
        <v>0</v>
      </c>
      <c r="CC525" s="124">
        <f t="shared" ref="CC525" si="9636">U525/U529</f>
        <v>0</v>
      </c>
      <c r="CD525" s="125">
        <f t="shared" ref="CD525" si="9637">V525/V529</f>
        <v>0</v>
      </c>
      <c r="CE525" s="126">
        <f t="shared" ref="CE525" si="9638">W525/W529</f>
        <v>0</v>
      </c>
      <c r="CF525" s="123">
        <f t="shared" ref="CF525" si="9639">X525/X529</f>
        <v>0</v>
      </c>
      <c r="CG525" s="124">
        <f t="shared" ref="CG525" si="9640">Y525/Y529</f>
        <v>0</v>
      </c>
      <c r="CH525" s="125">
        <f t="shared" ref="CH525" si="9641">Z525/Z529</f>
        <v>0</v>
      </c>
      <c r="CI525" s="123">
        <f t="shared" ref="CI525" si="9642">AA525/AA529</f>
        <v>0</v>
      </c>
      <c r="CJ525" s="129">
        <f t="shared" ref="CJ525" si="9643">AB525/AB529</f>
        <v>0</v>
      </c>
      <c r="CK525" s="130">
        <f t="shared" ref="CK525" si="9644">AC525/AC529</f>
        <v>0</v>
      </c>
    </row>
    <row r="526" spans="1:89" x14ac:dyDescent="0.2">
      <c r="A526" s="131" t="s">
        <v>37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/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/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0</v>
      </c>
      <c r="Y526" s="135">
        <v>0</v>
      </c>
      <c r="Z526" s="138">
        <v>0</v>
      </c>
      <c r="AA526" s="2">
        <v>0</v>
      </c>
      <c r="AB526" s="151">
        <v>0</v>
      </c>
      <c r="AC526" s="152">
        <f t="shared" ref="AC526:AC528" si="9645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6">C526/C529</f>
        <v>0</v>
      </c>
      <c r="BL526" s="125">
        <f t="shared" ref="BL526" si="9647">D526/D529</f>
        <v>0</v>
      </c>
      <c r="BM526" s="126">
        <f t="shared" ref="BM526" si="9648">E526/E529</f>
        <v>0</v>
      </c>
      <c r="BN526" s="123">
        <f t="shared" ref="BN526" si="9649">F526/F529</f>
        <v>0</v>
      </c>
      <c r="BO526" s="124">
        <f t="shared" ref="BO526" si="9650">G526/G529</f>
        <v>0</v>
      </c>
      <c r="BP526" s="125">
        <f t="shared" ref="BP526" si="9651">H526/H529</f>
        <v>0</v>
      </c>
      <c r="BQ526" s="126">
        <f t="shared" ref="BQ526" si="9652">I526/I529</f>
        <v>0</v>
      </c>
      <c r="BR526" s="123">
        <f t="shared" ref="BR526" si="9653">J526/J529</f>
        <v>0</v>
      </c>
      <c r="BS526" s="124">
        <f t="shared" ref="BS526" si="9654">K526/K529</f>
        <v>0</v>
      </c>
      <c r="BT526" s="125">
        <f t="shared" ref="BT526" si="9655">L526/L529</f>
        <v>0</v>
      </c>
      <c r="BU526" s="123">
        <f t="shared" ref="BU526" si="9656">M526/M529</f>
        <v>0</v>
      </c>
      <c r="BV526" s="127">
        <f t="shared" ref="BV526" si="9657">N526/N529</f>
        <v>0</v>
      </c>
      <c r="BW526" s="128">
        <f t="shared" ref="BW526" si="9658">O526/O529</f>
        <v>0</v>
      </c>
      <c r="BX526" s="123">
        <f t="shared" ref="BX526" si="9659">P526/P529</f>
        <v>0</v>
      </c>
      <c r="BY526" s="124">
        <f t="shared" ref="BY526" si="9660">Q526/Q529</f>
        <v>0</v>
      </c>
      <c r="BZ526" s="125">
        <f t="shared" ref="BZ526" si="9661">R526/R529</f>
        <v>0</v>
      </c>
      <c r="CA526" s="126">
        <f t="shared" ref="CA526" si="9662">S526/S529</f>
        <v>0</v>
      </c>
      <c r="CB526" s="123">
        <f t="shared" ref="CB526" si="9663">T526/T529</f>
        <v>0</v>
      </c>
      <c r="CC526" s="124">
        <f t="shared" ref="CC526" si="9664">U526/U529</f>
        <v>0</v>
      </c>
      <c r="CD526" s="125">
        <f t="shared" ref="CD526" si="9665">V526/V529</f>
        <v>0</v>
      </c>
      <c r="CE526" s="126">
        <f t="shared" ref="CE526" si="9666">W526/W529</f>
        <v>0</v>
      </c>
      <c r="CF526" s="123">
        <f t="shared" ref="CF526" si="9667">X526/X529</f>
        <v>0</v>
      </c>
      <c r="CG526" s="124">
        <f t="shared" ref="CG526" si="9668">Y526/Y529</f>
        <v>0</v>
      </c>
      <c r="CH526" s="125">
        <f t="shared" ref="CH526" si="9669">Z526/Z529</f>
        <v>0</v>
      </c>
      <c r="CI526" s="123">
        <f t="shared" ref="CI526" si="9670">AA526/AA529</f>
        <v>0</v>
      </c>
      <c r="CJ526" s="129">
        <f t="shared" ref="CJ526" si="9671">AB526/AB529</f>
        <v>0</v>
      </c>
      <c r="CK526" s="130">
        <f t="shared" ref="CK526" si="9672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73">SUM(B527,D527,F527,H527,J527,L527,N527,P527,R527,T527,V527,X527,Z527)</f>
        <v>0</v>
      </c>
      <c r="AC527" s="152">
        <f t="shared" si="9645"/>
        <v>0</v>
      </c>
      <c r="BI527" s="139" t="s">
        <v>38</v>
      </c>
      <c r="BJ527" s="123">
        <f>B527/B529</f>
        <v>0</v>
      </c>
      <c r="BK527" s="124">
        <f t="shared" ref="BK527" si="9674">C527/C529</f>
        <v>0</v>
      </c>
      <c r="BL527" s="125">
        <f t="shared" ref="BL527" si="9675">D527/D529</f>
        <v>0</v>
      </c>
      <c r="BM527" s="126">
        <f t="shared" ref="BM527" si="9676">E527/E529</f>
        <v>0</v>
      </c>
      <c r="BN527" s="123">
        <f t="shared" ref="BN527" si="9677">F527/F529</f>
        <v>0</v>
      </c>
      <c r="BO527" s="124">
        <f t="shared" ref="BO527" si="9678">G527/G529</f>
        <v>0</v>
      </c>
      <c r="BP527" s="125">
        <f t="shared" ref="BP527" si="9679">H527/H529</f>
        <v>0</v>
      </c>
      <c r="BQ527" s="126">
        <f t="shared" ref="BQ527" si="9680">I527/I529</f>
        <v>0</v>
      </c>
      <c r="BR527" s="123">
        <f t="shared" ref="BR527" si="9681">J527/J529</f>
        <v>0</v>
      </c>
      <c r="BS527" s="124">
        <f t="shared" ref="BS527" si="9682">K527/K529</f>
        <v>0</v>
      </c>
      <c r="BT527" s="125">
        <f t="shared" ref="BT527" si="9683">L527/L529</f>
        <v>0</v>
      </c>
      <c r="BU527" s="123">
        <f t="shared" ref="BU527" si="9684">M527/M529</f>
        <v>0</v>
      </c>
      <c r="BV527" s="127">
        <f t="shared" ref="BV527" si="9685">N527/N529</f>
        <v>0</v>
      </c>
      <c r="BW527" s="128">
        <f t="shared" ref="BW527" si="9686">O527/O529</f>
        <v>0</v>
      </c>
      <c r="BX527" s="123">
        <f t="shared" ref="BX527" si="9687">P527/P529</f>
        <v>0</v>
      </c>
      <c r="BY527" s="124">
        <f t="shared" ref="BY527" si="9688">Q527/Q529</f>
        <v>0</v>
      </c>
      <c r="BZ527" s="125">
        <f t="shared" ref="BZ527" si="9689">R527/R529</f>
        <v>0</v>
      </c>
      <c r="CA527" s="126">
        <f t="shared" ref="CA527" si="9690">S527/S529</f>
        <v>0</v>
      </c>
      <c r="CB527" s="123">
        <f t="shared" ref="CB527" si="9691">T527/T529</f>
        <v>0</v>
      </c>
      <c r="CC527" s="124">
        <f t="shared" ref="CC527" si="9692">U527/U529</f>
        <v>0</v>
      </c>
      <c r="CD527" s="125">
        <f t="shared" ref="CD527" si="9693">V527/V529</f>
        <v>0</v>
      </c>
      <c r="CE527" s="126">
        <f t="shared" ref="CE527" si="9694">W527/W529</f>
        <v>0</v>
      </c>
      <c r="CF527" s="123">
        <f t="shared" ref="CF527" si="9695">X527/X529</f>
        <v>0</v>
      </c>
      <c r="CG527" s="124">
        <f t="shared" ref="CG527" si="9696">Y527/Y529</f>
        <v>0</v>
      </c>
      <c r="CH527" s="125">
        <f t="shared" ref="CH527" si="9697">Z527/Z529</f>
        <v>0</v>
      </c>
      <c r="CI527" s="123">
        <f t="shared" ref="CI527" si="9698">AA527/AA529</f>
        <v>0</v>
      </c>
      <c r="CJ527" s="129">
        <f t="shared" ref="CJ527" si="9699">AB527/AB529</f>
        <v>0</v>
      </c>
      <c r="CK527" s="130">
        <f t="shared" ref="CK527" si="9700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73"/>
        <v>0</v>
      </c>
      <c r="AC528" s="152">
        <f t="shared" si="9645"/>
        <v>0</v>
      </c>
      <c r="BI528" s="131" t="s">
        <v>39</v>
      </c>
      <c r="BJ528" s="123">
        <f>B528/B529</f>
        <v>0</v>
      </c>
      <c r="BK528" s="124">
        <f t="shared" ref="BK528" si="9701">C528/C529</f>
        <v>0</v>
      </c>
      <c r="BL528" s="125">
        <f t="shared" ref="BL528" si="9702">D528/D529</f>
        <v>0</v>
      </c>
      <c r="BM528" s="126">
        <f t="shared" ref="BM528" si="9703">E528/E529</f>
        <v>0</v>
      </c>
      <c r="BN528" s="123">
        <f t="shared" ref="BN528" si="9704">F528/F529</f>
        <v>0</v>
      </c>
      <c r="BO528" s="124">
        <f t="shared" ref="BO528" si="9705">G528/G529</f>
        <v>0</v>
      </c>
      <c r="BP528" s="125">
        <f t="shared" ref="BP528" si="9706">H528/H529</f>
        <v>0</v>
      </c>
      <c r="BQ528" s="126">
        <f t="shared" ref="BQ528" si="9707">I528/I529</f>
        <v>0</v>
      </c>
      <c r="BR528" s="123">
        <f t="shared" ref="BR528" si="9708">J528/J529</f>
        <v>0</v>
      </c>
      <c r="BS528" s="124">
        <f t="shared" ref="BS528" si="9709">K528/K529</f>
        <v>0</v>
      </c>
      <c r="BT528" s="125">
        <f t="shared" ref="BT528" si="9710">L528/L529</f>
        <v>0</v>
      </c>
      <c r="BU528" s="123">
        <f t="shared" ref="BU528" si="9711">M528/M529</f>
        <v>0</v>
      </c>
      <c r="BV528" s="127">
        <f t="shared" ref="BV528" si="9712">N528/N529</f>
        <v>0</v>
      </c>
      <c r="BW528" s="128">
        <f t="shared" ref="BW528" si="9713">O528/O529</f>
        <v>0</v>
      </c>
      <c r="BX528" s="123">
        <f t="shared" ref="BX528" si="9714">P528/P529</f>
        <v>0</v>
      </c>
      <c r="BY528" s="124">
        <f t="shared" ref="BY528" si="9715">Q528/Q529</f>
        <v>0</v>
      </c>
      <c r="BZ528" s="125">
        <f t="shared" ref="BZ528" si="9716">R528/R529</f>
        <v>0</v>
      </c>
      <c r="CA528" s="126">
        <f t="shared" ref="CA528" si="9717">S528/S529</f>
        <v>0</v>
      </c>
      <c r="CB528" s="123">
        <f t="shared" ref="CB528" si="9718">T528/T529</f>
        <v>0</v>
      </c>
      <c r="CC528" s="124">
        <f t="shared" ref="CC528" si="9719">U528/U529</f>
        <v>0</v>
      </c>
      <c r="CD528" s="125">
        <f t="shared" ref="CD528" si="9720">V528/V529</f>
        <v>0</v>
      </c>
      <c r="CE528" s="126">
        <f t="shared" ref="CE528" si="9721">W528/W529</f>
        <v>0</v>
      </c>
      <c r="CF528" s="123">
        <f t="shared" ref="CF528" si="9722">X528/X529</f>
        <v>0</v>
      </c>
      <c r="CG528" s="124">
        <f t="shared" ref="CG528" si="9723">Y528/Y529</f>
        <v>0</v>
      </c>
      <c r="CH528" s="125">
        <f t="shared" ref="CH528" si="9724">Z528/Z529</f>
        <v>0</v>
      </c>
      <c r="CI528" s="123">
        <f t="shared" ref="CI528" si="9725">AA528/AA529</f>
        <v>0</v>
      </c>
      <c r="CJ528" s="129">
        <f t="shared" ref="CJ528" si="9726">AB528/AB529</f>
        <v>0</v>
      </c>
      <c r="CK528" s="130">
        <f t="shared" ref="CK528" si="9727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8">SUM(B506:B528)</f>
        <v>27161</v>
      </c>
      <c r="C529" s="1">
        <f t="shared" si="9728"/>
        <v>27057</v>
      </c>
      <c r="D529" s="14">
        <f t="shared" si="9728"/>
        <v>12686</v>
      </c>
      <c r="E529" s="1">
        <f t="shared" si="9728"/>
        <v>12740</v>
      </c>
      <c r="F529" s="14">
        <f t="shared" si="9728"/>
        <v>27567</v>
      </c>
      <c r="G529" s="1">
        <f t="shared" si="9728"/>
        <v>24694</v>
      </c>
      <c r="H529" s="14">
        <f t="shared" si="9728"/>
        <v>40573</v>
      </c>
      <c r="I529" s="1">
        <f t="shared" si="9728"/>
        <v>44124</v>
      </c>
      <c r="J529" s="14">
        <f t="shared" si="9728"/>
        <v>5801</v>
      </c>
      <c r="K529" s="1">
        <f t="shared" si="9728"/>
        <v>6580</v>
      </c>
      <c r="L529" s="14">
        <f t="shared" si="9728"/>
        <v>23924</v>
      </c>
      <c r="M529" s="1">
        <f t="shared" si="9728"/>
        <v>23891</v>
      </c>
      <c r="N529" s="14">
        <f t="shared" si="9728"/>
        <v>42027</v>
      </c>
      <c r="O529" s="1">
        <f t="shared" si="9728"/>
        <v>41305</v>
      </c>
      <c r="P529" s="14">
        <f t="shared" si="9728"/>
        <v>22544</v>
      </c>
      <c r="Q529" s="1">
        <f t="shared" si="9728"/>
        <v>22292</v>
      </c>
      <c r="R529" s="14">
        <f t="shared" si="9728"/>
        <v>26229</v>
      </c>
      <c r="S529" s="1">
        <f t="shared" si="9728"/>
        <v>26800</v>
      </c>
      <c r="T529" s="14">
        <f t="shared" si="9728"/>
        <v>8021</v>
      </c>
      <c r="U529" s="1">
        <f t="shared" si="9728"/>
        <v>8130</v>
      </c>
      <c r="V529" s="14">
        <f t="shared" si="9728"/>
        <v>25822</v>
      </c>
      <c r="W529" s="1">
        <f t="shared" si="9728"/>
        <v>28494</v>
      </c>
      <c r="X529" s="14">
        <f t="shared" si="9728"/>
        <v>21321</v>
      </c>
      <c r="Y529" s="1">
        <f t="shared" si="9728"/>
        <v>13051</v>
      </c>
      <c r="Z529" s="14">
        <f t="shared" si="9728"/>
        <v>41879</v>
      </c>
      <c r="AA529" s="1">
        <f t="shared" si="9728"/>
        <v>45312</v>
      </c>
      <c r="AB529" s="153">
        <f>SUM(AB505:AB528)</f>
        <v>325555</v>
      </c>
      <c r="AC529" s="154">
        <f t="shared" ref="AC529" si="9729">SUM(AC505:AC528)</f>
        <v>324470</v>
      </c>
      <c r="BI529" s="221" t="s">
        <v>13</v>
      </c>
      <c r="BJ529" s="147">
        <f>SUM(BJ505:BJ528)</f>
        <v>1</v>
      </c>
      <c r="BK529" s="148">
        <f t="shared" ref="BK529:CK529" si="9730">SUM(BK505:BK528)</f>
        <v>1</v>
      </c>
      <c r="BL529" s="147">
        <f t="shared" si="9730"/>
        <v>0.99999999999999989</v>
      </c>
      <c r="BM529" s="148">
        <f t="shared" si="9730"/>
        <v>1</v>
      </c>
      <c r="BN529" s="147">
        <f t="shared" si="9730"/>
        <v>0.99999999999999989</v>
      </c>
      <c r="BO529" s="148">
        <f t="shared" si="9730"/>
        <v>1</v>
      </c>
      <c r="BP529" s="147">
        <f t="shared" si="9730"/>
        <v>0.99999999999999978</v>
      </c>
      <c r="BQ529" s="148">
        <f t="shared" si="9730"/>
        <v>1</v>
      </c>
      <c r="BR529" s="147">
        <f t="shared" si="9730"/>
        <v>1</v>
      </c>
      <c r="BS529" s="148">
        <f t="shared" si="9730"/>
        <v>0.99999999999999989</v>
      </c>
      <c r="BT529" s="147">
        <f t="shared" si="9730"/>
        <v>0.99999999999999989</v>
      </c>
      <c r="BU529" s="148">
        <f t="shared" si="9730"/>
        <v>0.99999999999999978</v>
      </c>
      <c r="BV529" s="147">
        <f t="shared" si="9730"/>
        <v>1</v>
      </c>
      <c r="BW529" s="148">
        <f t="shared" si="9730"/>
        <v>0.99999999999999989</v>
      </c>
      <c r="BX529" s="147">
        <f t="shared" si="9730"/>
        <v>1</v>
      </c>
      <c r="BY529" s="148">
        <f t="shared" si="9730"/>
        <v>1</v>
      </c>
      <c r="BZ529" s="147">
        <f t="shared" si="9730"/>
        <v>1</v>
      </c>
      <c r="CA529" s="148">
        <f t="shared" si="9730"/>
        <v>1</v>
      </c>
      <c r="CB529" s="147">
        <f t="shared" si="9730"/>
        <v>0.99999999999999978</v>
      </c>
      <c r="CC529" s="148">
        <f t="shared" si="9730"/>
        <v>1.0000000000000002</v>
      </c>
      <c r="CD529" s="147">
        <f t="shared" si="9730"/>
        <v>1</v>
      </c>
      <c r="CE529" s="148">
        <f t="shared" si="9730"/>
        <v>1</v>
      </c>
      <c r="CF529" s="147">
        <f t="shared" si="9730"/>
        <v>1.0000000000000002</v>
      </c>
      <c r="CG529" s="148">
        <f t="shared" si="9730"/>
        <v>1.0000000000000002</v>
      </c>
      <c r="CH529" s="147">
        <f t="shared" si="9730"/>
        <v>1</v>
      </c>
      <c r="CI529" s="148">
        <f t="shared" si="9730"/>
        <v>1.0000000000000002</v>
      </c>
      <c r="CJ529" s="147">
        <f t="shared" si="9730"/>
        <v>1</v>
      </c>
      <c r="CK529" s="148">
        <f t="shared" si="9730"/>
        <v>1</v>
      </c>
    </row>
    <row r="530" spans="1:89" ht="13.5" thickTop="1" x14ac:dyDescent="0.2">
      <c r="A530" s="165"/>
    </row>
    <row r="532" spans="1:89" x14ac:dyDescent="0.2">
      <c r="A532" s="278">
        <f>+A501+1</f>
        <v>44791</v>
      </c>
      <c r="B532" s="278"/>
      <c r="C532" s="278"/>
      <c r="D532" s="278"/>
      <c r="BI532" s="277">
        <f>+BI470+2</f>
        <v>44791</v>
      </c>
      <c r="BJ532" s="277"/>
      <c r="BK532" s="277"/>
      <c r="BL532" s="277"/>
    </row>
    <row r="533" spans="1:89" ht="13.5" thickBot="1" x14ac:dyDescent="0.25">
      <c r="AE533" t="s">
        <v>84</v>
      </c>
    </row>
    <row r="534" spans="1:89" ht="14.25" thickTop="1" thickBot="1" x14ac:dyDescent="0.25">
      <c r="A534" s="275" t="s">
        <v>0</v>
      </c>
      <c r="B534" s="269" t="s">
        <v>1</v>
      </c>
      <c r="C534" s="270"/>
      <c r="D534" s="269" t="s">
        <v>2</v>
      </c>
      <c r="E534" s="270"/>
      <c r="F534" s="269" t="s">
        <v>3</v>
      </c>
      <c r="G534" s="270"/>
      <c r="H534" s="269" t="s">
        <v>4</v>
      </c>
      <c r="I534" s="270"/>
      <c r="J534" s="269" t="s">
        <v>5</v>
      </c>
      <c r="K534" s="270"/>
      <c r="L534" s="269" t="s">
        <v>6</v>
      </c>
      <c r="M534" s="270"/>
      <c r="N534" s="269" t="s">
        <v>7</v>
      </c>
      <c r="O534" s="270"/>
      <c r="P534" s="269" t="s">
        <v>8</v>
      </c>
      <c r="Q534" s="270"/>
      <c r="R534" s="269" t="s">
        <v>9</v>
      </c>
      <c r="S534" s="270"/>
      <c r="T534" s="269" t="s">
        <v>10</v>
      </c>
      <c r="U534" s="270"/>
      <c r="V534" s="269" t="s">
        <v>11</v>
      </c>
      <c r="W534" s="270"/>
      <c r="X534" s="269" t="s">
        <v>12</v>
      </c>
      <c r="Y534" s="270"/>
      <c r="Z534" s="271" t="s">
        <v>40</v>
      </c>
      <c r="AA534" s="272"/>
      <c r="AB534" s="273" t="s">
        <v>41</v>
      </c>
      <c r="AC534" s="274"/>
      <c r="AE534" s="275" t="s">
        <v>0</v>
      </c>
      <c r="AF534" s="269" t="s">
        <v>1</v>
      </c>
      <c r="AG534" s="270"/>
      <c r="AH534" s="269" t="s">
        <v>2</v>
      </c>
      <c r="AI534" s="270"/>
      <c r="AJ534" s="269" t="s">
        <v>3</v>
      </c>
      <c r="AK534" s="270"/>
      <c r="AL534" s="269" t="s">
        <v>4</v>
      </c>
      <c r="AM534" s="270"/>
      <c r="AN534" s="269" t="s">
        <v>5</v>
      </c>
      <c r="AO534" s="270"/>
      <c r="AP534" s="269" t="s">
        <v>6</v>
      </c>
      <c r="AQ534" s="270"/>
      <c r="AR534" s="269" t="s">
        <v>7</v>
      </c>
      <c r="AS534" s="270"/>
      <c r="AT534" s="269" t="s">
        <v>8</v>
      </c>
      <c r="AU534" s="270"/>
      <c r="AV534" s="269" t="s">
        <v>9</v>
      </c>
      <c r="AW534" s="270"/>
      <c r="AX534" s="269" t="s">
        <v>10</v>
      </c>
      <c r="AY534" s="270"/>
      <c r="AZ534" s="269" t="s">
        <v>11</v>
      </c>
      <c r="BA534" s="270"/>
      <c r="BB534" s="269" t="s">
        <v>12</v>
      </c>
      <c r="BC534" s="270"/>
      <c r="BD534" s="271" t="s">
        <v>40</v>
      </c>
      <c r="BE534" s="272"/>
      <c r="BF534" s="273" t="s">
        <v>41</v>
      </c>
      <c r="BG534" s="274"/>
      <c r="BI534" s="275" t="s">
        <v>0</v>
      </c>
      <c r="BJ534" s="269" t="s">
        <v>1</v>
      </c>
      <c r="BK534" s="270"/>
      <c r="BL534" s="269" t="s">
        <v>2</v>
      </c>
      <c r="BM534" s="270"/>
      <c r="BN534" s="269" t="s">
        <v>3</v>
      </c>
      <c r="BO534" s="270"/>
      <c r="BP534" s="269" t="s">
        <v>4</v>
      </c>
      <c r="BQ534" s="270"/>
      <c r="BR534" s="269" t="s">
        <v>5</v>
      </c>
      <c r="BS534" s="270"/>
      <c r="BT534" s="269" t="s">
        <v>6</v>
      </c>
      <c r="BU534" s="270"/>
      <c r="BV534" s="269" t="s">
        <v>7</v>
      </c>
      <c r="BW534" s="270"/>
      <c r="BX534" s="269" t="s">
        <v>8</v>
      </c>
      <c r="BY534" s="270"/>
      <c r="BZ534" s="269" t="s">
        <v>9</v>
      </c>
      <c r="CA534" s="270"/>
      <c r="CB534" s="269" t="s">
        <v>10</v>
      </c>
      <c r="CC534" s="270"/>
      <c r="CD534" s="269" t="s">
        <v>11</v>
      </c>
      <c r="CE534" s="270"/>
      <c r="CF534" s="269" t="s">
        <v>12</v>
      </c>
      <c r="CG534" s="270"/>
      <c r="CH534" s="271" t="s">
        <v>40</v>
      </c>
      <c r="CI534" s="272"/>
      <c r="CJ534" s="269" t="s">
        <v>41</v>
      </c>
      <c r="CK534" s="270"/>
    </row>
    <row r="535" spans="1:89" ht="15" thickTop="1" thickBot="1" x14ac:dyDescent="0.3">
      <c r="A535" s="276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76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76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3450</v>
      </c>
      <c r="AG536" s="164">
        <f t="shared" ref="AG536:AV537" si="9731">SUMIF($A$9:$A$32,$AE536,C$536:C$559)</f>
        <v>1103</v>
      </c>
      <c r="AH536" s="121">
        <f t="shared" si="9731"/>
        <v>1205</v>
      </c>
      <c r="AI536" s="159">
        <f t="shared" si="9731"/>
        <v>1055</v>
      </c>
      <c r="AJ536" s="120">
        <f t="shared" si="9731"/>
        <v>3064</v>
      </c>
      <c r="AK536" s="122">
        <f t="shared" si="9731"/>
        <v>1488</v>
      </c>
      <c r="AL536" s="121">
        <f t="shared" si="9731"/>
        <v>4039</v>
      </c>
      <c r="AM536" s="159">
        <f t="shared" si="9731"/>
        <v>2438</v>
      </c>
      <c r="AN536" s="120">
        <f t="shared" si="9731"/>
        <v>258</v>
      </c>
      <c r="AO536" s="122">
        <f t="shared" si="9731"/>
        <v>1050</v>
      </c>
      <c r="AP536" s="121">
        <f t="shared" si="9731"/>
        <v>1118</v>
      </c>
      <c r="AQ536" s="120">
        <f t="shared" si="9731"/>
        <v>3267</v>
      </c>
      <c r="AR536" s="158">
        <f t="shared" si="9731"/>
        <v>3178</v>
      </c>
      <c r="AS536" s="160">
        <f t="shared" si="9731"/>
        <v>4311</v>
      </c>
      <c r="AT536" s="120">
        <f t="shared" si="9731"/>
        <v>2190</v>
      </c>
      <c r="AU536" s="122">
        <f t="shared" si="9731"/>
        <v>2294</v>
      </c>
      <c r="AV536" s="121">
        <f t="shared" si="9731"/>
        <v>2535</v>
      </c>
      <c r="AW536" s="159">
        <f t="shared" ref="AW536:BE537" si="9732">SUMIF($A$9:$A$32,$AE536,S$536:S$559)</f>
        <v>1792</v>
      </c>
      <c r="AX536" s="120">
        <f t="shared" si="9732"/>
        <v>366</v>
      </c>
      <c r="AY536" s="122">
        <f t="shared" si="9732"/>
        <v>1487</v>
      </c>
      <c r="AZ536" s="121">
        <f t="shared" si="9732"/>
        <v>1221</v>
      </c>
      <c r="BA536" s="159">
        <f t="shared" si="9732"/>
        <v>2840</v>
      </c>
      <c r="BB536" s="120">
        <f t="shared" si="9732"/>
        <v>1844</v>
      </c>
      <c r="BC536" s="122">
        <f t="shared" si="9732"/>
        <v>1746</v>
      </c>
      <c r="BD536" s="21">
        <f t="shared" si="9732"/>
        <v>3883</v>
      </c>
      <c r="BE536" s="163">
        <f t="shared" si="9732"/>
        <v>2656</v>
      </c>
      <c r="BF536" s="149">
        <f>AF536+AH536+AJ536+AL536+AN536+AP536+AR536+AT536+AV536+AX536+AZ536+BB536+BD536</f>
        <v>28351</v>
      </c>
      <c r="BG536" s="150">
        <f>AG536+AI536+AK536+AM536+AO536+AQ536+AS536+AU536+AW536+AY536+BA536+BC536+BE536</f>
        <v>27527</v>
      </c>
      <c r="BH536" s="192"/>
      <c r="BI536" s="119" t="s">
        <v>16</v>
      </c>
      <c r="BJ536" s="123">
        <f>B536/B560</f>
        <v>0</v>
      </c>
      <c r="BK536" s="124">
        <f t="shared" ref="BK536" si="9733">C536/C560</f>
        <v>0</v>
      </c>
      <c r="BL536" s="125">
        <f t="shared" ref="BL536" si="9734">D536/D560</f>
        <v>0</v>
      </c>
      <c r="BM536" s="126">
        <f t="shared" ref="BM536" si="9735">E536/E560</f>
        <v>0</v>
      </c>
      <c r="BN536" s="123">
        <f t="shared" ref="BN536" si="9736">F536/F560</f>
        <v>0</v>
      </c>
      <c r="BO536" s="124">
        <f t="shared" ref="BO536" si="9737">G536/G560</f>
        <v>0</v>
      </c>
      <c r="BP536" s="125">
        <f t="shared" ref="BP536" si="9738">H536/H560</f>
        <v>0</v>
      </c>
      <c r="BQ536" s="126">
        <f t="shared" ref="BQ536" si="9739">I536/I560</f>
        <v>0</v>
      </c>
      <c r="BR536" s="123">
        <f t="shared" ref="BR536" si="9740">J536/J560</f>
        <v>0</v>
      </c>
      <c r="BS536" s="124">
        <f t="shared" ref="BS536" si="9741">K536/K560</f>
        <v>0</v>
      </c>
      <c r="BT536" s="125">
        <f t="shared" ref="BT536" si="9742">L536/L560</f>
        <v>0</v>
      </c>
      <c r="BU536" s="123">
        <f t="shared" ref="BU536" si="9743">M536/M560</f>
        <v>0</v>
      </c>
      <c r="BV536" s="127">
        <f t="shared" ref="BV536" si="9744">N536/N560</f>
        <v>0</v>
      </c>
      <c r="BW536" s="128">
        <f t="shared" ref="BW536" si="9745">O536/O560</f>
        <v>0</v>
      </c>
      <c r="BX536" s="123">
        <f t="shared" ref="BX536" si="9746">P536/P560</f>
        <v>0</v>
      </c>
      <c r="BY536" s="124">
        <f t="shared" ref="BY536" si="9747">Q536/Q560</f>
        <v>0</v>
      </c>
      <c r="BZ536" s="125">
        <f t="shared" ref="BZ536" si="9748">R536/R560</f>
        <v>0</v>
      </c>
      <c r="CA536" s="126">
        <f t="shared" ref="CA536" si="9749">S536/S560</f>
        <v>0</v>
      </c>
      <c r="CB536" s="123">
        <f t="shared" ref="CB536" si="9750">T536/T560</f>
        <v>0</v>
      </c>
      <c r="CC536" s="124">
        <f t="shared" ref="CC536" si="9751">U536/U560</f>
        <v>0</v>
      </c>
      <c r="CD536" s="125">
        <f t="shared" ref="CD536" si="9752">V536/V560</f>
        <v>0</v>
      </c>
      <c r="CE536" s="126">
        <f t="shared" ref="CE536" si="9753">W536/W560</f>
        <v>0</v>
      </c>
      <c r="CF536" s="123">
        <f t="shared" ref="CF536" si="9754">X536/X560</f>
        <v>0</v>
      </c>
      <c r="CG536" s="124">
        <f t="shared" ref="CG536" si="9755">Y536/Y560</f>
        <v>0</v>
      </c>
      <c r="CH536" s="125">
        <f t="shared" ref="CH536" si="9756">Z536/Z560</f>
        <v>0</v>
      </c>
      <c r="CI536" s="123">
        <f t="shared" ref="CI536" si="9757">AA536/AA560</f>
        <v>0</v>
      </c>
      <c r="CJ536" s="129">
        <f t="shared" ref="CJ536" si="9758">AB536/AB560</f>
        <v>0</v>
      </c>
      <c r="CK536" s="130">
        <f t="shared" ref="CK536" si="9759">AC536/AC560</f>
        <v>0</v>
      </c>
    </row>
    <row r="537" spans="1:89" x14ac:dyDescent="0.2">
      <c r="A537" s="131" t="s">
        <v>17</v>
      </c>
      <c r="B537" s="167">
        <v>284</v>
      </c>
      <c r="C537" s="168">
        <v>0</v>
      </c>
      <c r="D537" s="169">
        <v>217</v>
      </c>
      <c r="E537" s="170">
        <v>4</v>
      </c>
      <c r="F537" s="167">
        <v>578</v>
      </c>
      <c r="G537" s="171">
        <v>7</v>
      </c>
      <c r="H537" s="169">
        <v>442</v>
      </c>
      <c r="I537" s="170">
        <v>48</v>
      </c>
      <c r="J537" s="167">
        <v>9</v>
      </c>
      <c r="K537" s="171">
        <v>20</v>
      </c>
      <c r="L537" s="169">
        <v>62</v>
      </c>
      <c r="M537" s="167">
        <v>83</v>
      </c>
      <c r="N537" s="172">
        <v>197</v>
      </c>
      <c r="O537" s="173">
        <v>168</v>
      </c>
      <c r="P537" s="167">
        <v>91</v>
      </c>
      <c r="Q537" s="171">
        <v>67</v>
      </c>
      <c r="R537" s="169">
        <v>22</v>
      </c>
      <c r="S537" s="170">
        <v>93</v>
      </c>
      <c r="T537" s="167">
        <v>1</v>
      </c>
      <c r="U537" s="171">
        <v>0</v>
      </c>
      <c r="V537" s="169">
        <v>16</v>
      </c>
      <c r="W537" s="170">
        <v>0</v>
      </c>
      <c r="X537" s="167">
        <v>5</v>
      </c>
      <c r="Y537" s="171">
        <v>0</v>
      </c>
      <c r="Z537" s="169">
        <v>0</v>
      </c>
      <c r="AA537" s="167">
        <v>0</v>
      </c>
      <c r="AB537" s="149">
        <f t="shared" ref="AB537:AB556" si="9760">B537+D537+F537+H537+J537+L537+N537+P537+R537+T537+V537+X537+Z537</f>
        <v>1924</v>
      </c>
      <c r="AC537" s="150">
        <f t="shared" ref="AC537:AC556" si="9761">C537+E537+G537+I537+K537+M537+O537+Q537+S537+U537+W537+Y537+AA537</f>
        <v>490</v>
      </c>
      <c r="AD537" s="193"/>
      <c r="AE537" s="226" t="str">
        <f>$AE$10</f>
        <v>08:00 - 08:59</v>
      </c>
      <c r="AF537" s="120">
        <f>SUMIF($A$9:$A$32,$AE537,B$536:B$559)</f>
        <v>2510</v>
      </c>
      <c r="AG537" s="168">
        <f t="shared" si="9731"/>
        <v>1319</v>
      </c>
      <c r="AH537" s="169">
        <f t="shared" si="9731"/>
        <v>968</v>
      </c>
      <c r="AI537" s="170">
        <f t="shared" si="9731"/>
        <v>979</v>
      </c>
      <c r="AJ537" s="167">
        <f t="shared" si="9731"/>
        <v>2563</v>
      </c>
      <c r="AK537" s="171">
        <f t="shared" si="9731"/>
        <v>1289</v>
      </c>
      <c r="AL537" s="169">
        <f t="shared" si="9731"/>
        <v>3095</v>
      </c>
      <c r="AM537" s="170">
        <f t="shared" si="9731"/>
        <v>2276</v>
      </c>
      <c r="AN537" s="167">
        <f t="shared" si="9731"/>
        <v>236</v>
      </c>
      <c r="AO537" s="171">
        <f t="shared" si="9731"/>
        <v>832</v>
      </c>
      <c r="AP537" s="169">
        <f t="shared" si="9731"/>
        <v>939</v>
      </c>
      <c r="AQ537" s="167">
        <f t="shared" si="9731"/>
        <v>3374</v>
      </c>
      <c r="AR537" s="172">
        <f t="shared" si="9731"/>
        <v>2390</v>
      </c>
      <c r="AS537" s="173">
        <f t="shared" si="9731"/>
        <v>3956</v>
      </c>
      <c r="AT537" s="167">
        <f t="shared" si="9731"/>
        <v>1650</v>
      </c>
      <c r="AU537" s="171">
        <f t="shared" si="9731"/>
        <v>1805</v>
      </c>
      <c r="AV537" s="169">
        <f t="shared" si="9731"/>
        <v>2162</v>
      </c>
      <c r="AW537" s="170">
        <f t="shared" si="9732"/>
        <v>1653</v>
      </c>
      <c r="AX537" s="167">
        <f t="shared" si="9732"/>
        <v>234</v>
      </c>
      <c r="AY537" s="171">
        <f t="shared" si="9732"/>
        <v>1194</v>
      </c>
      <c r="AZ537" s="169">
        <f t="shared" si="9732"/>
        <v>833</v>
      </c>
      <c r="BA537" s="170">
        <f t="shared" si="9732"/>
        <v>2559</v>
      </c>
      <c r="BB537" s="167">
        <f t="shared" si="9732"/>
        <v>1429</v>
      </c>
      <c r="BC537" s="171">
        <f t="shared" si="9732"/>
        <v>1637</v>
      </c>
      <c r="BD537" s="169">
        <f t="shared" si="9732"/>
        <v>3075</v>
      </c>
      <c r="BE537" s="167">
        <f t="shared" si="9732"/>
        <v>2271</v>
      </c>
      <c r="BF537" s="151">
        <f>SUM(AF537,AH537,AJ537,AL537,AN537,AP537,AR537,AT537,AV537,AX537,AZ537,BB537,BD537)</f>
        <v>22084</v>
      </c>
      <c r="BG537" s="152">
        <f>SUM(AG537,AI537,AK537,AM537,AO537,AQ537,AS537,AU537,AW537,AY537,BA537,BC537,BE537)</f>
        <v>25144</v>
      </c>
      <c r="BH537" s="193"/>
      <c r="BI537" s="131" t="s">
        <v>17</v>
      </c>
      <c r="BJ537" s="123">
        <f>B537/B560</f>
        <v>1.0435421642476576E-2</v>
      </c>
      <c r="BK537" s="124">
        <f t="shared" ref="BK537" si="9762">C537/C560</f>
        <v>0</v>
      </c>
      <c r="BL537" s="125">
        <f t="shared" ref="BL537" si="9763">D537/D560</f>
        <v>1.7193566278424846E-2</v>
      </c>
      <c r="BM537" s="126">
        <f t="shared" ref="BM537" si="9764">E537/E560</f>
        <v>3.1743512419649236E-4</v>
      </c>
      <c r="BN537" s="123">
        <f t="shared" ref="BN537" si="9765">F537/F560</f>
        <v>2.0896601590744759E-2</v>
      </c>
      <c r="BO537" s="124">
        <f t="shared" ref="BO537" si="9766">G537/G560</f>
        <v>2.8722662180460381E-4</v>
      </c>
      <c r="BP537" s="125">
        <f t="shared" ref="BP537" si="9767">H537/H560</f>
        <v>1.1121735191988325E-2</v>
      </c>
      <c r="BQ537" s="126">
        <f t="shared" ref="BQ537" si="9768">I537/I560</f>
        <v>1.1014732204323282E-3</v>
      </c>
      <c r="BR537" s="123">
        <f t="shared" ref="BR537" si="9769">J537/J560</f>
        <v>1.4756517461878996E-3</v>
      </c>
      <c r="BS537" s="124">
        <f t="shared" ref="BS537" si="9770">K537/K560</f>
        <v>3.0492453117853331E-3</v>
      </c>
      <c r="BT537" s="125">
        <f t="shared" ref="BT537" si="9771">L537/L560</f>
        <v>2.6093177896553176E-3</v>
      </c>
      <c r="BU537" s="123">
        <f t="shared" ref="BU537" si="9772">M537/M560</f>
        <v>3.5162041940266895E-3</v>
      </c>
      <c r="BV537" s="127">
        <f t="shared" ref="BV537" si="9773">N537/N560</f>
        <v>4.7335287615935416E-3</v>
      </c>
      <c r="BW537" s="128">
        <f t="shared" ref="BW537" si="9774">O537/O560</f>
        <v>4.097860819084323E-3</v>
      </c>
      <c r="BX537" s="123">
        <f t="shared" ref="BX537" si="9775">P537/P560</f>
        <v>4.0344032629898918E-3</v>
      </c>
      <c r="BY537" s="124">
        <f t="shared" ref="BY537" si="9776">Q537/Q560</f>
        <v>3.0316742081447964E-3</v>
      </c>
      <c r="BZ537" s="125">
        <f t="shared" ref="BZ537" si="9777">R537/R560</f>
        <v>8.536396088778519E-4</v>
      </c>
      <c r="CA537" s="126">
        <f t="shared" ref="CA537" si="9778">S537/S560</f>
        <v>3.5147392290249433E-3</v>
      </c>
      <c r="CB537" s="123">
        <f t="shared" ref="CB537" si="9779">T537/T560</f>
        <v>1.2795905310300704E-4</v>
      </c>
      <c r="CC537" s="124">
        <f t="shared" ref="CC537" si="9780">U537/U560</f>
        <v>0</v>
      </c>
      <c r="CD537" s="125">
        <f t="shared" ref="CD537" si="9781">V537/V560</f>
        <v>6.1361457334611696E-4</v>
      </c>
      <c r="CE537" s="126">
        <f t="shared" ref="CE537" si="9782">W537/W560</f>
        <v>0</v>
      </c>
      <c r="CF537" s="123">
        <f t="shared" ref="CF537" si="9783">X537/X560</f>
        <v>2.4236548715462919E-4</v>
      </c>
      <c r="CG537" s="124">
        <f t="shared" ref="CG537" si="9784">Y537/Y560</f>
        <v>0</v>
      </c>
      <c r="CH537" s="125">
        <f t="shared" ref="CH537" si="9785">Z537/Z560</f>
        <v>0</v>
      </c>
      <c r="CI537" s="123">
        <f t="shared" ref="CI537" si="9786">AA537/AA560</f>
        <v>0</v>
      </c>
      <c r="CJ537" s="129">
        <f t="shared" ref="CJ537" si="9787">AB537/AB560</f>
        <v>5.9692786914745423E-3</v>
      </c>
      <c r="CK537" s="130">
        <f t="shared" ref="CK537" si="9788">AC537/AC560</f>
        <v>1.5256385108522715E-3</v>
      </c>
    </row>
    <row r="538" spans="1:89" ht="13.5" thickBot="1" x14ac:dyDescent="0.25">
      <c r="A538" s="139" t="s">
        <v>18</v>
      </c>
      <c r="B538" s="174">
        <v>1564</v>
      </c>
      <c r="C538" s="175">
        <v>256</v>
      </c>
      <c r="D538" s="176">
        <v>821</v>
      </c>
      <c r="E538" s="177">
        <v>243</v>
      </c>
      <c r="F538" s="174">
        <v>2432</v>
      </c>
      <c r="G538" s="178">
        <v>423</v>
      </c>
      <c r="H538" s="176">
        <v>2047</v>
      </c>
      <c r="I538" s="177">
        <v>899</v>
      </c>
      <c r="J538" s="174">
        <v>76</v>
      </c>
      <c r="K538" s="178">
        <v>333</v>
      </c>
      <c r="L538" s="176">
        <v>558</v>
      </c>
      <c r="M538" s="174">
        <v>1012</v>
      </c>
      <c r="N538" s="179">
        <v>1649</v>
      </c>
      <c r="O538" s="180">
        <v>1816</v>
      </c>
      <c r="P538" s="174">
        <v>822</v>
      </c>
      <c r="Q538" s="178">
        <v>939</v>
      </c>
      <c r="R538" s="176">
        <v>1007</v>
      </c>
      <c r="S538" s="177">
        <v>922</v>
      </c>
      <c r="T538" s="174">
        <v>166</v>
      </c>
      <c r="U538" s="178">
        <v>530</v>
      </c>
      <c r="V538" s="176">
        <v>748</v>
      </c>
      <c r="W538" s="177">
        <v>1431</v>
      </c>
      <c r="X538" s="174">
        <v>809</v>
      </c>
      <c r="Y538" s="178">
        <v>695</v>
      </c>
      <c r="Z538" s="176">
        <v>1717</v>
      </c>
      <c r="AA538" s="174">
        <v>1275</v>
      </c>
      <c r="AB538" s="149">
        <f t="shared" si="9760"/>
        <v>14416</v>
      </c>
      <c r="AC538" s="150">
        <f t="shared" si="9761"/>
        <v>10774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5.7468307918427337E-2</v>
      </c>
      <c r="BK538" s="124">
        <f t="shared" ref="BK538" si="9789">C538/C560</f>
        <v>9.3639123596327596E-3</v>
      </c>
      <c r="BL538" s="125">
        <f t="shared" ref="BL538" si="9790">D538/D560</f>
        <v>6.5050312970446084E-2</v>
      </c>
      <c r="BM538" s="126">
        <f t="shared" ref="BM538" si="9791">E538/E560</f>
        <v>1.9284183794936911E-2</v>
      </c>
      <c r="BN538" s="123">
        <f t="shared" ref="BN538" si="9792">F538/F560</f>
        <v>8.7924801156905277E-2</v>
      </c>
      <c r="BO538" s="124">
        <f t="shared" ref="BO538" si="9793">G538/G560</f>
        <v>1.7356694431906773E-2</v>
      </c>
      <c r="BP538" s="125">
        <f t="shared" ref="BP538" si="9794">H538/H560</f>
        <v>5.1507221579185747E-2</v>
      </c>
      <c r="BQ538" s="126">
        <f t="shared" ref="BQ538" si="9795">I538/I560</f>
        <v>2.0629675524347149E-2</v>
      </c>
      <c r="BR538" s="123">
        <f t="shared" ref="BR538" si="9796">J538/J560</f>
        <v>1.2461059190031152E-2</v>
      </c>
      <c r="BS538" s="124">
        <f t="shared" ref="BS538" si="9797">K538/K560</f>
        <v>5.0769934441225795E-2</v>
      </c>
      <c r="BT538" s="125">
        <f t="shared" ref="BT538" si="9798">L538/L560</f>
        <v>2.3483860106897857E-2</v>
      </c>
      <c r="BU538" s="123">
        <f t="shared" ref="BU538" si="9799">M538/M560</f>
        <v>4.2872272823554332E-2</v>
      </c>
      <c r="BV538" s="127">
        <f t="shared" ref="BV538" si="9800">N538/N560</f>
        <v>3.9622278821663706E-2</v>
      </c>
      <c r="BW538" s="128">
        <f t="shared" ref="BW538" si="9801">O538/O560</f>
        <v>4.4295924092006729E-2</v>
      </c>
      <c r="BX538" s="123">
        <f t="shared" ref="BX538" si="9802">P538/P560</f>
        <v>3.6442631672282316E-2</v>
      </c>
      <c r="BY538" s="124">
        <f t="shared" ref="BY538" si="9803">Q538/Q560</f>
        <v>4.2488687782805429E-2</v>
      </c>
      <c r="BZ538" s="125">
        <f t="shared" ref="BZ538" si="9804">R538/R560</f>
        <v>3.9073413006363494E-2</v>
      </c>
      <c r="CA538" s="126">
        <f t="shared" ref="CA538" si="9805">S538/S560</f>
        <v>3.4845049130763417E-2</v>
      </c>
      <c r="CB538" s="123">
        <f t="shared" ref="CB538" si="9806">T538/T560</f>
        <v>2.1241202815099169E-2</v>
      </c>
      <c r="CC538" s="124">
        <f t="shared" ref="CC538" si="9807">U538/U560</f>
        <v>6.5504881967618347E-2</v>
      </c>
      <c r="CD538" s="125">
        <f t="shared" ref="CD538" si="9808">V538/V560</f>
        <v>2.8686481303930967E-2</v>
      </c>
      <c r="CE538" s="126">
        <f t="shared" ref="CE538" si="9809">W538/W560</f>
        <v>5.0981509850724999E-2</v>
      </c>
      <c r="CF538" s="123">
        <f t="shared" ref="CF538" si="9810">X538/X560</f>
        <v>3.9214735821619003E-2</v>
      </c>
      <c r="CG538" s="124">
        <f t="shared" ref="CG538" si="9811">Y538/Y560</f>
        <v>5.4702872884691063E-2</v>
      </c>
      <c r="CH538" s="125">
        <f t="shared" ref="CH538" si="9812">Z538/Z560</f>
        <v>4.2131867592569872E-2</v>
      </c>
      <c r="CI538" s="123">
        <f t="shared" ref="CI538" si="9813">AA538/AA560</f>
        <v>2.8522213771195921E-2</v>
      </c>
      <c r="CJ538" s="129">
        <f t="shared" ref="CJ538" si="9814">AB538/AB560</f>
        <v>4.4726154686225053E-2</v>
      </c>
      <c r="CK538" s="130">
        <f t="shared" ref="CK538" si="9815">AC538/AC560</f>
        <v>3.3545365950861987E-2</v>
      </c>
    </row>
    <row r="539" spans="1:89" ht="14.25" thickTop="1" thickBot="1" x14ac:dyDescent="0.25">
      <c r="A539" s="131" t="s">
        <v>19</v>
      </c>
      <c r="B539" s="167">
        <v>2765</v>
      </c>
      <c r="C539" s="168">
        <v>1037</v>
      </c>
      <c r="D539" s="169">
        <v>1129</v>
      </c>
      <c r="E539" s="170">
        <v>669</v>
      </c>
      <c r="F539" s="167">
        <v>2848</v>
      </c>
      <c r="G539" s="171">
        <v>1346</v>
      </c>
      <c r="H539" s="169">
        <v>3239</v>
      </c>
      <c r="I539" s="170">
        <v>1954</v>
      </c>
      <c r="J539" s="167">
        <v>173</v>
      </c>
      <c r="K539" s="171">
        <v>621</v>
      </c>
      <c r="L539" s="169">
        <v>1063</v>
      </c>
      <c r="M539" s="167">
        <v>2145</v>
      </c>
      <c r="N539" s="172">
        <v>2940</v>
      </c>
      <c r="O539" s="173">
        <v>3429</v>
      </c>
      <c r="P539" s="167">
        <v>1878</v>
      </c>
      <c r="Q539" s="171">
        <v>1754</v>
      </c>
      <c r="R539" s="169">
        <v>1945</v>
      </c>
      <c r="S539" s="170">
        <v>1692</v>
      </c>
      <c r="T539" s="167">
        <v>338</v>
      </c>
      <c r="U539" s="171">
        <v>1097</v>
      </c>
      <c r="V539" s="169">
        <v>1238</v>
      </c>
      <c r="W539" s="170">
        <v>2534</v>
      </c>
      <c r="X539" s="167">
        <v>1787</v>
      </c>
      <c r="Y539" s="171">
        <v>1252</v>
      </c>
      <c r="Z539" s="169">
        <v>3300</v>
      </c>
      <c r="AA539" s="167">
        <v>1905</v>
      </c>
      <c r="AB539" s="149">
        <f t="shared" si="9760"/>
        <v>24643</v>
      </c>
      <c r="AC539" s="150">
        <f t="shared" si="9761"/>
        <v>21435</v>
      </c>
      <c r="AE539" s="221" t="s">
        <v>13</v>
      </c>
      <c r="AF539" s="14">
        <f t="shared" ref="AF539:BG539" si="9816">SUM(AF536:AF538)</f>
        <v>5960</v>
      </c>
      <c r="AG539" s="1">
        <f t="shared" si="9816"/>
        <v>2422</v>
      </c>
      <c r="AH539" s="14">
        <f t="shared" si="9816"/>
        <v>2173</v>
      </c>
      <c r="AI539" s="1">
        <f t="shared" si="9816"/>
        <v>2034</v>
      </c>
      <c r="AJ539" s="14">
        <f t="shared" si="9816"/>
        <v>5627</v>
      </c>
      <c r="AK539" s="1">
        <f t="shared" si="9816"/>
        <v>2777</v>
      </c>
      <c r="AL539" s="14">
        <f t="shared" si="9816"/>
        <v>7134</v>
      </c>
      <c r="AM539" s="1">
        <f t="shared" si="9816"/>
        <v>4714</v>
      </c>
      <c r="AN539" s="14">
        <f t="shared" si="9816"/>
        <v>494</v>
      </c>
      <c r="AO539" s="1">
        <f t="shared" si="9816"/>
        <v>1882</v>
      </c>
      <c r="AP539" s="14">
        <f t="shared" si="9816"/>
        <v>2057</v>
      </c>
      <c r="AQ539" s="1">
        <f t="shared" si="9816"/>
        <v>6641</v>
      </c>
      <c r="AR539" s="14">
        <f t="shared" si="9816"/>
        <v>5568</v>
      </c>
      <c r="AS539" s="1">
        <f t="shared" si="9816"/>
        <v>8267</v>
      </c>
      <c r="AT539" s="14">
        <f t="shared" si="9816"/>
        <v>3840</v>
      </c>
      <c r="AU539" s="1">
        <f t="shared" si="9816"/>
        <v>4099</v>
      </c>
      <c r="AV539" s="14">
        <f t="shared" si="9816"/>
        <v>4697</v>
      </c>
      <c r="AW539" s="1">
        <f t="shared" si="9816"/>
        <v>3445</v>
      </c>
      <c r="AX539" s="14">
        <f t="shared" si="9816"/>
        <v>600</v>
      </c>
      <c r="AY539" s="1">
        <f t="shared" si="9816"/>
        <v>2681</v>
      </c>
      <c r="AZ539" s="14">
        <f t="shared" si="9816"/>
        <v>2054</v>
      </c>
      <c r="BA539" s="1">
        <f t="shared" si="9816"/>
        <v>5399</v>
      </c>
      <c r="BB539" s="14">
        <f t="shared" si="9816"/>
        <v>3273</v>
      </c>
      <c r="BC539" s="1">
        <f t="shared" si="9816"/>
        <v>3383</v>
      </c>
      <c r="BD539" s="14">
        <f t="shared" si="9816"/>
        <v>6958</v>
      </c>
      <c r="BE539" s="1">
        <f t="shared" si="9816"/>
        <v>4927</v>
      </c>
      <c r="BF539" s="153">
        <f t="shared" si="9816"/>
        <v>50435</v>
      </c>
      <c r="BG539" s="154">
        <f t="shared" si="9816"/>
        <v>52671</v>
      </c>
      <c r="BI539" s="131" t="s">
        <v>19</v>
      </c>
      <c r="BJ539" s="123">
        <f>B539/B560</f>
        <v>0.10159838324453427</v>
      </c>
      <c r="BK539" s="124">
        <f t="shared" ref="BK539" si="9817">C539/C560</f>
        <v>3.7931160613043635E-2</v>
      </c>
      <c r="BL539" s="125">
        <f t="shared" ref="BL539" si="9818">D539/D560</f>
        <v>8.9454084462403924E-2</v>
      </c>
      <c r="BM539" s="126">
        <f t="shared" ref="BM539" si="9819">E539/E560</f>
        <v>5.3091024521863345E-2</v>
      </c>
      <c r="BN539" s="123">
        <f t="shared" ref="BN539" si="9820">F539/F560</f>
        <v>0.1029645697758496</v>
      </c>
      <c r="BO539" s="124">
        <f t="shared" ref="BO539" si="9821">G539/G560</f>
        <v>5.5229576135570967E-2</v>
      </c>
      <c r="BP539" s="125">
        <f t="shared" ref="BP539" si="9822">H539/H560</f>
        <v>8.1500679382013996E-2</v>
      </c>
      <c r="BQ539" s="126">
        <f t="shared" ref="BQ539" si="9823">I539/I560</f>
        <v>4.4839139015099359E-2</v>
      </c>
      <c r="BR539" s="123">
        <f t="shared" ref="BR539" si="9824">J539/J560</f>
        <v>2.8365305787834073E-2</v>
      </c>
      <c r="BS539" s="124">
        <f t="shared" ref="BS539" si="9825">K539/K560</f>
        <v>9.4679066930934599E-2</v>
      </c>
      <c r="BT539" s="125">
        <f t="shared" ref="BT539" si="9826">L539/L560</f>
        <v>4.4737174361348428E-2</v>
      </c>
      <c r="BU539" s="123">
        <f t="shared" ref="BU539" si="9827">M539/M560</f>
        <v>9.0870578267316246E-2</v>
      </c>
      <c r="BV539" s="127">
        <f t="shared" ref="BV539" si="9828">N539/N560</f>
        <v>7.0642510452208179E-2</v>
      </c>
      <c r="BW539" s="128">
        <f t="shared" ref="BW539" si="9829">O539/O560</f>
        <v>8.3640266360953244E-2</v>
      </c>
      <c r="BX539" s="123">
        <f t="shared" ref="BX539" si="9830">P539/P560</f>
        <v>8.3259443163681501E-2</v>
      </c>
      <c r="BY539" s="124">
        <f t="shared" ref="BY539" si="9831">Q539/Q560</f>
        <v>7.9366515837104079E-2</v>
      </c>
      <c r="BZ539" s="125">
        <f t="shared" ref="BZ539" si="9832">R539/R560</f>
        <v>7.546950178488282E-2</v>
      </c>
      <c r="CA539" s="126">
        <f t="shared" ref="CA539" si="9833">S539/S560</f>
        <v>6.3945578231292516E-2</v>
      </c>
      <c r="CB539" s="123">
        <f t="shared" ref="CB539" si="9834">T539/T560</f>
        <v>4.3250159948816376E-2</v>
      </c>
      <c r="CC539" s="124">
        <f t="shared" ref="CC539" si="9835">U539/U560</f>
        <v>0.13558274626127798</v>
      </c>
      <c r="CD539" s="125">
        <f t="shared" ref="CD539" si="9836">V539/V560</f>
        <v>4.7478427612655798E-2</v>
      </c>
      <c r="CE539" s="126">
        <f t="shared" ref="CE539" si="9837">W539/W560</f>
        <v>9.0277530371584314E-2</v>
      </c>
      <c r="CF539" s="123">
        <f t="shared" ref="CF539" si="9838">X539/X560</f>
        <v>8.6621425109064468E-2</v>
      </c>
      <c r="CG539" s="124">
        <f t="shared" ref="CG539" si="9839">Y539/Y560</f>
        <v>9.8543880362062186E-2</v>
      </c>
      <c r="CH539" s="125">
        <f t="shared" ref="CH539" si="9840">Z539/Z560</f>
        <v>8.0975633695678839E-2</v>
      </c>
      <c r="CI539" s="123">
        <f t="shared" ref="CI539" si="9841">AA539/AA560</f>
        <v>4.2615542928728024E-2</v>
      </c>
      <c r="CJ539" s="129">
        <f t="shared" ref="CJ539" si="9842">AB539/AB560</f>
        <v>7.6455787314972531E-2</v>
      </c>
      <c r="CK539" s="130">
        <f t="shared" ref="CK539" si="9843">AC539/AC560</f>
        <v>6.6738900979833551E-2</v>
      </c>
    </row>
    <row r="540" spans="1:89" ht="13.5" thickTop="1" x14ac:dyDescent="0.2">
      <c r="A540" s="139" t="s">
        <v>20</v>
      </c>
      <c r="B540" s="174">
        <v>3450</v>
      </c>
      <c r="C540" s="175">
        <v>1103</v>
      </c>
      <c r="D540" s="176">
        <v>1205</v>
      </c>
      <c r="E540" s="177">
        <v>1055</v>
      </c>
      <c r="F540" s="174">
        <v>3064</v>
      </c>
      <c r="G540" s="178">
        <v>1488</v>
      </c>
      <c r="H540" s="176">
        <v>4039</v>
      </c>
      <c r="I540" s="177">
        <v>2438</v>
      </c>
      <c r="J540" s="174">
        <v>258</v>
      </c>
      <c r="K540" s="178">
        <v>1050</v>
      </c>
      <c r="L540" s="176">
        <v>1118</v>
      </c>
      <c r="M540" s="174">
        <v>3267</v>
      </c>
      <c r="N540" s="179">
        <v>3178</v>
      </c>
      <c r="O540" s="180">
        <v>4311</v>
      </c>
      <c r="P540" s="174">
        <v>2190</v>
      </c>
      <c r="Q540" s="178">
        <v>2294</v>
      </c>
      <c r="R540" s="176">
        <v>2535</v>
      </c>
      <c r="S540" s="177">
        <v>1792</v>
      </c>
      <c r="T540" s="174">
        <v>366</v>
      </c>
      <c r="U540" s="178">
        <v>1487</v>
      </c>
      <c r="V540" s="176">
        <v>1221</v>
      </c>
      <c r="W540" s="177">
        <v>2840</v>
      </c>
      <c r="X540" s="174">
        <v>1844</v>
      </c>
      <c r="Y540" s="178">
        <v>1746</v>
      </c>
      <c r="Z540" s="176">
        <v>3883</v>
      </c>
      <c r="AA540" s="174">
        <v>2656</v>
      </c>
      <c r="AB540" s="149">
        <f t="shared" si="9760"/>
        <v>28351</v>
      </c>
      <c r="AC540" s="150">
        <f t="shared" si="9761"/>
        <v>27527</v>
      </c>
      <c r="BI540" s="139" t="s">
        <v>20</v>
      </c>
      <c r="BJ540" s="123">
        <f>B540/B560</f>
        <v>0.12676832629064855</v>
      </c>
      <c r="BK540" s="124">
        <f t="shared" ref="BK540" si="9844">C540/C560</f>
        <v>4.0345294268261458E-2</v>
      </c>
      <c r="BL540" s="125">
        <f t="shared" ref="BL540" si="9845">D540/D560</f>
        <v>9.5475794311068854E-2</v>
      </c>
      <c r="BM540" s="126">
        <f t="shared" ref="BM540" si="9846">E540/E560</f>
        <v>8.3723514006824859E-2</v>
      </c>
      <c r="BN540" s="123">
        <f t="shared" ref="BN540" si="9847">F540/F560</f>
        <v>0.11077368040491685</v>
      </c>
      <c r="BO540" s="124">
        <f t="shared" ref="BO540" si="9848">G540/G560</f>
        <v>6.1056173320750071E-2</v>
      </c>
      <c r="BP540" s="125">
        <f t="shared" ref="BP540" si="9849">H540/H560</f>
        <v>0.10163051683357657</v>
      </c>
      <c r="BQ540" s="126">
        <f t="shared" ref="BQ540" si="9850">I540/I560</f>
        <v>5.5945660654458669E-2</v>
      </c>
      <c r="BR540" s="123">
        <f t="shared" ref="BR540" si="9851">J540/J560</f>
        <v>4.2302016724053121E-2</v>
      </c>
      <c r="BS540" s="124">
        <f t="shared" ref="BS540" si="9852">K540/K560</f>
        <v>0.16008537886872998</v>
      </c>
      <c r="BT540" s="125">
        <f t="shared" ref="BT540" si="9853">L540/L560</f>
        <v>4.70518917553975E-2</v>
      </c>
      <c r="BU540" s="123">
        <f t="shared" ref="BU540" si="9854">M540/M560</f>
        <v>0.13840288074560475</v>
      </c>
      <c r="BV540" s="127">
        <f t="shared" ref="BV540" si="9855">N540/N560</f>
        <v>7.6361189869767893E-2</v>
      </c>
      <c r="BW540" s="128">
        <f t="shared" ref="BW540" si="9856">O540/O560</f>
        <v>0.10515403566114594</v>
      </c>
      <c r="BX540" s="123">
        <f t="shared" ref="BX540" si="9857">P540/P560</f>
        <v>9.7091682922503988E-2</v>
      </c>
      <c r="BY540" s="124">
        <f t="shared" ref="BY540" si="9858">Q540/Q560</f>
        <v>0.10380090497737557</v>
      </c>
      <c r="BZ540" s="125">
        <f t="shared" ref="BZ540" si="9859">R540/R560</f>
        <v>9.8362564022970667E-2</v>
      </c>
      <c r="CA540" s="126">
        <f t="shared" ref="CA540" si="9860">S540/S560</f>
        <v>6.7724867724867729E-2</v>
      </c>
      <c r="CB540" s="123">
        <f t="shared" ref="CB540" si="9861">T540/T560</f>
        <v>4.6833013435700573E-2</v>
      </c>
      <c r="CC540" s="124">
        <f t="shared" ref="CC540" si="9862">U540/U560</f>
        <v>0.18378445186009146</v>
      </c>
      <c r="CD540" s="125">
        <f t="shared" ref="CD540" si="9863">V540/V560</f>
        <v>4.6826462128475549E-2</v>
      </c>
      <c r="CE540" s="126">
        <f t="shared" ref="CE540" si="9864">W540/W560</f>
        <v>0.10117923688054438</v>
      </c>
      <c r="CF540" s="123">
        <f t="shared" ref="CF540" si="9865">X540/X560</f>
        <v>8.9384391662627238E-2</v>
      </c>
      <c r="CG540" s="124">
        <f t="shared" ref="CG540" si="9866">Y540/Y560</f>
        <v>0.13742621015348289</v>
      </c>
      <c r="CH540" s="125">
        <f t="shared" ref="CH540" si="9867">Z540/Z560</f>
        <v>9.5281328981915436E-2</v>
      </c>
      <c r="CI540" s="123">
        <f t="shared" ref="CI540" si="9868">AA540/AA560</f>
        <v>5.9415686099055974E-2</v>
      </c>
      <c r="CJ540" s="129">
        <f t="shared" ref="CJ540" si="9869">AB540/AB560</f>
        <v>8.7959989699581465E-2</v>
      </c>
      <c r="CK540" s="130">
        <f t="shared" ref="CK540" si="9870">AC540/AC560</f>
        <v>8.5706635282103011E-2</v>
      </c>
    </row>
    <row r="541" spans="1:89" ht="13.5" thickBot="1" x14ac:dyDescent="0.25">
      <c r="A541" s="131" t="s">
        <v>21</v>
      </c>
      <c r="B541" s="167">
        <v>2510</v>
      </c>
      <c r="C541" s="168">
        <v>1319</v>
      </c>
      <c r="D541" s="169">
        <v>968</v>
      </c>
      <c r="E541" s="170">
        <v>979</v>
      </c>
      <c r="F541" s="167">
        <v>2563</v>
      </c>
      <c r="G541" s="171">
        <v>1289</v>
      </c>
      <c r="H541" s="169">
        <v>3095</v>
      </c>
      <c r="I541" s="170">
        <v>2276</v>
      </c>
      <c r="J541" s="167">
        <v>236</v>
      </c>
      <c r="K541" s="171">
        <v>832</v>
      </c>
      <c r="L541" s="169">
        <v>939</v>
      </c>
      <c r="M541" s="167">
        <v>3374</v>
      </c>
      <c r="N541" s="172">
        <v>2390</v>
      </c>
      <c r="O541" s="173">
        <v>3956</v>
      </c>
      <c r="P541" s="167">
        <v>1650</v>
      </c>
      <c r="Q541" s="171">
        <v>1805</v>
      </c>
      <c r="R541" s="169">
        <v>2162</v>
      </c>
      <c r="S541" s="170">
        <v>1653</v>
      </c>
      <c r="T541" s="167">
        <v>234</v>
      </c>
      <c r="U541" s="171">
        <v>1194</v>
      </c>
      <c r="V541" s="169">
        <v>833</v>
      </c>
      <c r="W541" s="170">
        <v>2559</v>
      </c>
      <c r="X541" s="167">
        <v>1429</v>
      </c>
      <c r="Y541" s="171">
        <v>1637</v>
      </c>
      <c r="Z541" s="169">
        <v>3075</v>
      </c>
      <c r="AA541" s="167">
        <v>2271</v>
      </c>
      <c r="AB541" s="149">
        <f t="shared" si="9760"/>
        <v>22084</v>
      </c>
      <c r="AC541" s="150">
        <f t="shared" si="9761"/>
        <v>25144</v>
      </c>
      <c r="AE541" t="s">
        <v>85</v>
      </c>
      <c r="BI541" s="131" t="s">
        <v>21</v>
      </c>
      <c r="BJ541" s="123">
        <f>B541/B560</f>
        <v>9.22285504317472E-2</v>
      </c>
      <c r="BK541" s="124">
        <f t="shared" ref="BK541" si="9871">C541/C560</f>
        <v>4.8246095321701599E-2</v>
      </c>
      <c r="BL541" s="125">
        <f t="shared" ref="BL541" si="9872">D541/D560</f>
        <v>7.6697567546153242E-2</v>
      </c>
      <c r="BM541" s="126">
        <f t="shared" ref="BM541" si="9873">E541/E560</f>
        <v>7.7692246647091498E-2</v>
      </c>
      <c r="BN541" s="123">
        <f t="shared" ref="BN541" si="9874">F541/F560</f>
        <v>9.2660882140274764E-2</v>
      </c>
      <c r="BO541" s="124">
        <f t="shared" ref="BO541" si="9875">G541/G560</f>
        <v>5.2890730786590623E-2</v>
      </c>
      <c r="BP541" s="125">
        <f t="shared" ref="BP541" si="9876">H541/H560</f>
        <v>7.7877308640732723E-2</v>
      </c>
      <c r="BQ541" s="126">
        <f t="shared" ref="BQ541" si="9877">I541/I560</f>
        <v>5.2228188535499563E-2</v>
      </c>
      <c r="BR541" s="123">
        <f t="shared" ref="BR541" si="9878">J541/J560</f>
        <v>3.8694868011149366E-2</v>
      </c>
      <c r="BS541" s="124">
        <f t="shared" ref="BS541" si="9879">K541/K560</f>
        <v>0.12684860497026987</v>
      </c>
      <c r="BT541" s="125">
        <f t="shared" ref="BT541" si="9880">L541/L560</f>
        <v>3.9518538782037795E-2</v>
      </c>
      <c r="BU541" s="123">
        <f t="shared" ref="BU541" si="9881">M541/M560</f>
        <v>0.14293581868248253</v>
      </c>
      <c r="BV541" s="127">
        <f t="shared" ref="BV541" si="9882">N541/N560</f>
        <v>5.7427074823393723E-2</v>
      </c>
      <c r="BW541" s="128">
        <f t="shared" ref="BW541" si="9883">O541/O560</f>
        <v>9.6494865477961808E-2</v>
      </c>
      <c r="BX541" s="123">
        <f t="shared" ref="BX541" si="9884">P541/P560</f>
        <v>7.3151267955311225E-2</v>
      </c>
      <c r="BY541" s="124">
        <f t="shared" ref="BY541" si="9885">Q541/Q560</f>
        <v>8.1674208144796381E-2</v>
      </c>
      <c r="BZ541" s="125">
        <f t="shared" ref="BZ541" si="9886">R541/R560</f>
        <v>8.3889492472450727E-2</v>
      </c>
      <c r="CA541" s="126">
        <f t="shared" ref="CA541" si="9887">S541/S560</f>
        <v>6.2471655328798184E-2</v>
      </c>
      <c r="CB541" s="123">
        <f t="shared" ref="CB541" si="9888">T541/T560</f>
        <v>2.9942418426103647E-2</v>
      </c>
      <c r="CC541" s="124">
        <f t="shared" ref="CC541" si="9889">U541/U560</f>
        <v>0.14757137560252132</v>
      </c>
      <c r="CD541" s="125">
        <f t="shared" ref="CD541" si="9890">V541/V560</f>
        <v>3.1946308724832215E-2</v>
      </c>
      <c r="CE541" s="126">
        <f t="shared" ref="CE541" si="9891">W541/W560</f>
        <v>9.1168192668067971E-2</v>
      </c>
      <c r="CF541" s="123">
        <f t="shared" ref="CF541" si="9892">X541/X560</f>
        <v>6.9268056228793021E-2</v>
      </c>
      <c r="CG541" s="124">
        <f t="shared" ref="CG541" si="9893">Y541/Y560</f>
        <v>0.12884691066509249</v>
      </c>
      <c r="CH541" s="125">
        <f t="shared" ref="CH541" si="9894">Z541/Z560</f>
        <v>7.5454567761882557E-2</v>
      </c>
      <c r="CI541" s="123">
        <f t="shared" ref="CI541" si="9895">AA541/AA560</f>
        <v>5.0803096058341907E-2</v>
      </c>
      <c r="CJ541" s="129">
        <f t="shared" ref="CJ541" si="9896">AB541/AB560</f>
        <v>6.8516398452455191E-2</v>
      </c>
      <c r="CK541" s="130">
        <f t="shared" ref="CK541" si="9897">AC541/AC560</f>
        <v>7.828705044259085E-2</v>
      </c>
    </row>
    <row r="542" spans="1:89" ht="14.25" thickTop="1" thickBot="1" x14ac:dyDescent="0.25">
      <c r="A542" s="139" t="s">
        <v>22</v>
      </c>
      <c r="B542" s="174">
        <v>1738</v>
      </c>
      <c r="C542" s="175">
        <v>1069</v>
      </c>
      <c r="D542" s="176">
        <v>663</v>
      </c>
      <c r="E542" s="177">
        <v>641</v>
      </c>
      <c r="F542" s="174">
        <v>2028</v>
      </c>
      <c r="G542" s="178">
        <v>838</v>
      </c>
      <c r="H542" s="176">
        <v>2572</v>
      </c>
      <c r="I542" s="177">
        <v>1860</v>
      </c>
      <c r="J542" s="174">
        <v>232</v>
      </c>
      <c r="K542" s="178">
        <v>741</v>
      </c>
      <c r="L542" s="176">
        <v>768</v>
      </c>
      <c r="M542" s="174">
        <v>2005</v>
      </c>
      <c r="N542" s="179">
        <v>1849</v>
      </c>
      <c r="O542" s="180">
        <v>3026</v>
      </c>
      <c r="P542" s="174">
        <v>1215</v>
      </c>
      <c r="Q542" s="178">
        <v>1167</v>
      </c>
      <c r="R542" s="176">
        <v>1766</v>
      </c>
      <c r="S542" s="177">
        <v>1422</v>
      </c>
      <c r="T542" s="174">
        <v>271</v>
      </c>
      <c r="U542" s="178">
        <v>598</v>
      </c>
      <c r="V542" s="176">
        <v>746</v>
      </c>
      <c r="W542" s="177">
        <v>2061</v>
      </c>
      <c r="X542" s="174">
        <v>1132</v>
      </c>
      <c r="Y542" s="178">
        <v>834</v>
      </c>
      <c r="Z542" s="176">
        <v>2512</v>
      </c>
      <c r="AA542" s="174">
        <v>2590</v>
      </c>
      <c r="AB542" s="149">
        <f t="shared" si="9760"/>
        <v>17492</v>
      </c>
      <c r="AC542" s="150">
        <f t="shared" si="9761"/>
        <v>18852</v>
      </c>
      <c r="AE542" s="275" t="s">
        <v>0</v>
      </c>
      <c r="AF542" s="269" t="s">
        <v>1</v>
      </c>
      <c r="AG542" s="270"/>
      <c r="AH542" s="269" t="s">
        <v>2</v>
      </c>
      <c r="AI542" s="270"/>
      <c r="AJ542" s="269" t="s">
        <v>3</v>
      </c>
      <c r="AK542" s="270"/>
      <c r="AL542" s="269" t="s">
        <v>4</v>
      </c>
      <c r="AM542" s="270"/>
      <c r="AN542" s="269" t="s">
        <v>5</v>
      </c>
      <c r="AO542" s="270"/>
      <c r="AP542" s="269" t="s">
        <v>6</v>
      </c>
      <c r="AQ542" s="270"/>
      <c r="AR542" s="269" t="s">
        <v>7</v>
      </c>
      <c r="AS542" s="270"/>
      <c r="AT542" s="269" t="s">
        <v>8</v>
      </c>
      <c r="AU542" s="270"/>
      <c r="AV542" s="269" t="s">
        <v>9</v>
      </c>
      <c r="AW542" s="270"/>
      <c r="AX542" s="269" t="s">
        <v>10</v>
      </c>
      <c r="AY542" s="270"/>
      <c r="AZ542" s="269" t="s">
        <v>11</v>
      </c>
      <c r="BA542" s="270"/>
      <c r="BB542" s="269" t="s">
        <v>12</v>
      </c>
      <c r="BC542" s="270"/>
      <c r="BD542" s="271" t="s">
        <v>40</v>
      </c>
      <c r="BE542" s="272"/>
      <c r="BF542" s="273" t="s">
        <v>41</v>
      </c>
      <c r="BG542" s="274"/>
      <c r="BI542" s="139" t="s">
        <v>22</v>
      </c>
      <c r="BJ542" s="123">
        <f>B542/B560</f>
        <v>6.3861840896564395E-2</v>
      </c>
      <c r="BK542" s="124">
        <f t="shared" ref="BK542" si="9898">C542/C560</f>
        <v>3.9101649657997735E-2</v>
      </c>
      <c r="BL542" s="125">
        <f t="shared" ref="BL542" si="9899">D542/D560</f>
        <v>5.2531495127169002E-2</v>
      </c>
      <c r="BM542" s="126">
        <f t="shared" ref="BM542" si="9900">E542/E560</f>
        <v>5.0868978652487899E-2</v>
      </c>
      <c r="BN542" s="123">
        <f t="shared" ref="BN542" si="9901">F542/F560</f>
        <v>7.3318872017353584E-2</v>
      </c>
      <c r="BO542" s="124">
        <f t="shared" ref="BO542" si="9902">G542/G560</f>
        <v>3.4385129867465433E-2</v>
      </c>
      <c r="BP542" s="125">
        <f t="shared" ref="BP542" si="9903">H542/H560</f>
        <v>6.4717427406773692E-2</v>
      </c>
      <c r="BQ542" s="126">
        <f t="shared" ref="BQ542" si="9904">I542/I560</f>
        <v>4.268208729175272E-2</v>
      </c>
      <c r="BR542" s="123">
        <f t="shared" ref="BR542" si="9905">J542/J560</f>
        <v>3.8039022790621414E-2</v>
      </c>
      <c r="BS542" s="124">
        <f t="shared" ref="BS542" si="9906">K542/K560</f>
        <v>0.1129745388016466</v>
      </c>
      <c r="BT542" s="125">
        <f t="shared" ref="BT542" si="9907">L542/L560</f>
        <v>3.2321871975085223E-2</v>
      </c>
      <c r="BU542" s="123">
        <f t="shared" ref="BU542" si="9908">M542/M560</f>
        <v>8.4939631434018212E-2</v>
      </c>
      <c r="BV542" s="127">
        <f t="shared" ref="BV542" si="9909">N542/N560</f>
        <v>4.4427891777596235E-2</v>
      </c>
      <c r="BW542" s="128">
        <f t="shared" ref="BW542" si="9910">O542/O560</f>
        <v>7.3810278800887863E-2</v>
      </c>
      <c r="BX542" s="123">
        <f t="shared" ref="BX542" si="9911">P542/P560</f>
        <v>5.3865933676183718E-2</v>
      </c>
      <c r="BY542" s="124">
        <f t="shared" ref="BY542" si="9912">Q542/Q560</f>
        <v>5.2805429864253392E-2</v>
      </c>
      <c r="BZ542" s="125">
        <f t="shared" ref="BZ542" si="9913">R542/R560</f>
        <v>6.852397951264938E-2</v>
      </c>
      <c r="CA542" s="126">
        <f t="shared" ref="CA542" si="9914">S542/S560</f>
        <v>5.3741496598639457E-2</v>
      </c>
      <c r="CB542" s="123">
        <f t="shared" ref="CB542" si="9915">T542/T560</f>
        <v>3.4676903390914907E-2</v>
      </c>
      <c r="CC542" s="124">
        <f t="shared" ref="CC542" si="9916">U542/U560</f>
        <v>7.3909281918180691E-2</v>
      </c>
      <c r="CD542" s="125">
        <f t="shared" ref="CD542" si="9917">V542/V560</f>
        <v>2.8609779482262704E-2</v>
      </c>
      <c r="CE542" s="126">
        <f t="shared" ref="CE542" si="9918">W542/W560</f>
        <v>7.3426199722113367E-2</v>
      </c>
      <c r="CF542" s="123">
        <f t="shared" ref="CF542" si="9919">X542/X560</f>
        <v>5.4871546291808043E-2</v>
      </c>
      <c r="CG542" s="124">
        <f t="shared" ref="CG542" si="9920">Y542/Y560</f>
        <v>6.5643447461629284E-2</v>
      </c>
      <c r="CH542" s="125">
        <f t="shared" ref="CH542" si="9921">Z542/Z560</f>
        <v>6.163963389198341E-2</v>
      </c>
      <c r="CI542" s="123">
        <f t="shared" ref="CI542" si="9922">AA542/AA560</f>
        <v>5.7939242092076418E-2</v>
      </c>
      <c r="CJ542" s="129">
        <f t="shared" ref="CJ542" si="9923">AB542/AB560</f>
        <v>5.4269554506898486E-2</v>
      </c>
      <c r="CK542" s="130">
        <f t="shared" ref="CK542" si="9924">AC542/AC560</f>
        <v>5.8696606544055147E-2</v>
      </c>
    </row>
    <row r="543" spans="1:89" ht="15" thickTop="1" thickBot="1" x14ac:dyDescent="0.3">
      <c r="A543" s="131" t="s">
        <v>23</v>
      </c>
      <c r="B543" s="167">
        <v>1332</v>
      </c>
      <c r="C543" s="168">
        <v>1103</v>
      </c>
      <c r="D543" s="169">
        <v>588</v>
      </c>
      <c r="E543" s="170">
        <v>493</v>
      </c>
      <c r="F543" s="167">
        <v>1449</v>
      </c>
      <c r="G543" s="171">
        <v>777</v>
      </c>
      <c r="H543" s="169">
        <v>2065</v>
      </c>
      <c r="I543" s="170">
        <v>1686</v>
      </c>
      <c r="J543" s="167">
        <v>270</v>
      </c>
      <c r="K543" s="171">
        <v>505</v>
      </c>
      <c r="L543" s="169">
        <v>755</v>
      </c>
      <c r="M543" s="167">
        <v>1358</v>
      </c>
      <c r="N543" s="172">
        <v>1538</v>
      </c>
      <c r="O543" s="173">
        <v>1978</v>
      </c>
      <c r="P543" s="167">
        <v>1050</v>
      </c>
      <c r="Q543" s="171">
        <v>862</v>
      </c>
      <c r="R543" s="169">
        <v>1368</v>
      </c>
      <c r="S543" s="170">
        <v>1091</v>
      </c>
      <c r="T543" s="167">
        <v>260</v>
      </c>
      <c r="U543" s="171">
        <v>374</v>
      </c>
      <c r="V543" s="169">
        <v>655</v>
      </c>
      <c r="W543" s="170">
        <v>1731</v>
      </c>
      <c r="X543" s="167">
        <v>844</v>
      </c>
      <c r="Y543" s="171">
        <v>599</v>
      </c>
      <c r="Z543" s="169">
        <v>2151</v>
      </c>
      <c r="AA543" s="167">
        <v>2147</v>
      </c>
      <c r="AB543" s="149">
        <f t="shared" si="9760"/>
        <v>14325</v>
      </c>
      <c r="AC543" s="150">
        <f t="shared" si="9761"/>
        <v>14704</v>
      </c>
      <c r="AE543" s="276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4.8943597280911265E-2</v>
      </c>
      <c r="BK543" s="124">
        <f t="shared" ref="BK543" si="9925">C543/C560</f>
        <v>4.0345294268261458E-2</v>
      </c>
      <c r="BL543" s="125">
        <f t="shared" ref="BL543" si="9926">D543/D560</f>
        <v>4.6589018302828619E-2</v>
      </c>
      <c r="BM543" s="126">
        <f t="shared" ref="BM543" si="9927">E543/E560</f>
        <v>3.9123879057217682E-2</v>
      </c>
      <c r="BN543" s="123">
        <f t="shared" ref="BN543" si="9928">F543/F560</f>
        <v>5.2386117136659437E-2</v>
      </c>
      <c r="BO543" s="124">
        <f t="shared" ref="BO543" si="9929">G543/G560</f>
        <v>3.1882155020311026E-2</v>
      </c>
      <c r="BP543" s="125">
        <f t="shared" ref="BP543" si="9930">H543/H560</f>
        <v>5.1960142921845906E-2</v>
      </c>
      <c r="BQ543" s="126">
        <f t="shared" ref="BQ543" si="9931">I543/I560</f>
        <v>3.8689246867685531E-2</v>
      </c>
      <c r="BR543" s="123">
        <f t="shared" ref="BR543" si="9932">J543/J560</f>
        <v>4.4269552385636991E-2</v>
      </c>
      <c r="BS543" s="124">
        <f t="shared" ref="BS543" si="9933">K543/K560</f>
        <v>7.6993444122579663E-2</v>
      </c>
      <c r="BT543" s="125">
        <f t="shared" ref="BT543" si="9934">L543/L560</f>
        <v>3.1774756954673626E-2</v>
      </c>
      <c r="BU543" s="123">
        <f t="shared" ref="BU543" si="9935">M543/M560</f>
        <v>5.7530184282990893E-2</v>
      </c>
      <c r="BV543" s="127">
        <f t="shared" ref="BV543" si="9936">N543/N560</f>
        <v>3.6955163631121148E-2</v>
      </c>
      <c r="BW543" s="128">
        <f t="shared" ref="BW543" si="9937">O543/O560</f>
        <v>4.8247432738980904E-2</v>
      </c>
      <c r="BX543" s="123">
        <f t="shared" ref="BX543" si="9938">P543/P560</f>
        <v>4.65508068806526E-2</v>
      </c>
      <c r="BY543" s="124">
        <f t="shared" ref="BY543" si="9939">Q543/Q560</f>
        <v>3.9004524886877827E-2</v>
      </c>
      <c r="BZ543" s="125">
        <f t="shared" ref="BZ543" si="9940">R543/R560</f>
        <v>5.3080862952040973E-2</v>
      </c>
      <c r="CA543" s="126">
        <f t="shared" ref="CA543" si="9941">S543/S560</f>
        <v>4.1232048374905517E-2</v>
      </c>
      <c r="CB543" s="123">
        <f t="shared" ref="CB543" si="9942">T543/T560</f>
        <v>3.326935380678183E-2</v>
      </c>
      <c r="CC543" s="124">
        <f t="shared" ref="CC543" si="9943">U543/U560</f>
        <v>4.6224199728092941E-2</v>
      </c>
      <c r="CD543" s="125">
        <f t="shared" ref="CD543" si="9944">V543/V560</f>
        <v>2.5119846596356663E-2</v>
      </c>
      <c r="CE543" s="126">
        <f t="shared" ref="CE543" si="9945">W543/W560</f>
        <v>6.1669457408528985E-2</v>
      </c>
      <c r="CF543" s="123">
        <f t="shared" ref="CF543" si="9946">X543/X560</f>
        <v>4.0911294231701409E-2</v>
      </c>
      <c r="CG543" s="124">
        <f t="shared" ref="CG543" si="9947">Y543/Y560</f>
        <v>4.7146792601338056E-2</v>
      </c>
      <c r="CH543" s="125">
        <f t="shared" ref="CH543" si="9948">Z543/Z560</f>
        <v>5.2781390327092483E-2</v>
      </c>
      <c r="CI543" s="123">
        <f t="shared" ref="CI543" si="9949">AA543/AA560</f>
        <v>4.8029170954319717E-2</v>
      </c>
      <c r="CJ543" s="129">
        <f t="shared" ref="CJ543" si="9950">AB543/AB560</f>
        <v>4.4443823937303957E-2</v>
      </c>
      <c r="CK543" s="130">
        <f t="shared" ref="CK543" si="9951">AC543/AC560</f>
        <v>4.5781609517493473E-2</v>
      </c>
    </row>
    <row r="544" spans="1:89" ht="13.5" thickTop="1" x14ac:dyDescent="0.2">
      <c r="A544" s="139" t="s">
        <v>24</v>
      </c>
      <c r="B544" s="181">
        <v>1287</v>
      </c>
      <c r="C544" s="175">
        <v>1102</v>
      </c>
      <c r="D544" s="176">
        <v>584</v>
      </c>
      <c r="E544" s="177">
        <v>553</v>
      </c>
      <c r="F544" s="174">
        <v>1402</v>
      </c>
      <c r="G544" s="178">
        <v>768</v>
      </c>
      <c r="H544" s="176">
        <v>2074</v>
      </c>
      <c r="I544" s="177">
        <v>1669</v>
      </c>
      <c r="J544" s="174">
        <v>258</v>
      </c>
      <c r="K544" s="178">
        <v>310</v>
      </c>
      <c r="L544" s="176">
        <v>793</v>
      </c>
      <c r="M544" s="174">
        <v>1269</v>
      </c>
      <c r="N544" s="179">
        <v>1548</v>
      </c>
      <c r="O544" s="182">
        <v>2213</v>
      </c>
      <c r="P544" s="174">
        <v>886</v>
      </c>
      <c r="Q544" s="178">
        <v>817</v>
      </c>
      <c r="R544" s="176">
        <v>1288</v>
      </c>
      <c r="S544" s="177">
        <v>1006</v>
      </c>
      <c r="T544" s="174">
        <v>216</v>
      </c>
      <c r="U544" s="178">
        <v>304</v>
      </c>
      <c r="V544" s="176">
        <v>741</v>
      </c>
      <c r="W544" s="183">
        <v>1416</v>
      </c>
      <c r="X544" s="174">
        <v>787</v>
      </c>
      <c r="Y544" s="178">
        <v>457</v>
      </c>
      <c r="Z544" s="176">
        <v>2093</v>
      </c>
      <c r="AA544" s="174">
        <v>2284</v>
      </c>
      <c r="AB544" s="149">
        <f t="shared" si="9760"/>
        <v>13957</v>
      </c>
      <c r="AC544" s="150">
        <f t="shared" si="9761"/>
        <v>14168</v>
      </c>
      <c r="AE544" s="224" t="str">
        <f>$AE$17</f>
        <v>17:00 - 17:59</v>
      </c>
      <c r="AF544" s="120">
        <f t="shared" ref="AF544:AU545" si="9952">SUMIF($A$9:$A$32,$AE544,B$536:B$559)</f>
        <v>1458</v>
      </c>
      <c r="AG544" s="164">
        <f t="shared" si="9952"/>
        <v>3593</v>
      </c>
      <c r="AH544" s="121">
        <f t="shared" si="9952"/>
        <v>1233</v>
      </c>
      <c r="AI544" s="159">
        <f t="shared" si="9952"/>
        <v>1077</v>
      </c>
      <c r="AJ544" s="120">
        <f t="shared" si="9952"/>
        <v>1603</v>
      </c>
      <c r="AK544" s="122">
        <f t="shared" si="9952"/>
        <v>2585</v>
      </c>
      <c r="AL544" s="121">
        <f t="shared" si="9952"/>
        <v>2616</v>
      </c>
      <c r="AM544" s="159">
        <f t="shared" si="9952"/>
        <v>4552</v>
      </c>
      <c r="AN544" s="120">
        <f t="shared" si="9952"/>
        <v>1128</v>
      </c>
      <c r="AO544" s="122">
        <f t="shared" si="9952"/>
        <v>283</v>
      </c>
      <c r="AP544" s="121">
        <f t="shared" si="9952"/>
        <v>3198</v>
      </c>
      <c r="AQ544" s="120">
        <f t="shared" si="9952"/>
        <v>950</v>
      </c>
      <c r="AR544" s="158">
        <f t="shared" si="9952"/>
        <v>4233</v>
      </c>
      <c r="AS544" s="160">
        <f t="shared" si="9952"/>
        <v>2504</v>
      </c>
      <c r="AT544" s="120">
        <f t="shared" si="9952"/>
        <v>2141</v>
      </c>
      <c r="AU544" s="122">
        <f t="shared" si="9952"/>
        <v>1663</v>
      </c>
      <c r="AV544" s="121">
        <f t="shared" ref="AP544:BE545" si="9953">SUMIF($A$9:$A$32,$AE544,R$536:R$559)</f>
        <v>1737</v>
      </c>
      <c r="AW544" s="159">
        <f t="shared" si="9953"/>
        <v>2455</v>
      </c>
      <c r="AX544" s="120">
        <f t="shared" si="9953"/>
        <v>1411</v>
      </c>
      <c r="AY544" s="122">
        <f t="shared" si="9953"/>
        <v>252</v>
      </c>
      <c r="AZ544" s="121">
        <f t="shared" si="9953"/>
        <v>3203</v>
      </c>
      <c r="BA544" s="159">
        <f t="shared" si="9953"/>
        <v>1719</v>
      </c>
      <c r="BB544" s="120">
        <f t="shared" si="9953"/>
        <v>2390</v>
      </c>
      <c r="BC544" s="122">
        <f t="shared" si="9953"/>
        <v>787</v>
      </c>
      <c r="BD544" s="21">
        <f t="shared" si="9953"/>
        <v>2974</v>
      </c>
      <c r="BE544" s="163">
        <f t="shared" si="9953"/>
        <v>4851</v>
      </c>
      <c r="BF544" s="149">
        <f>AF544+AH544+AJ544+AL544+AN544+AP544+AR544+AT544+AV544+AX544+AZ544+BB544+BD544</f>
        <v>29325</v>
      </c>
      <c r="BG544" s="150">
        <f>AG544+AI544+AK544+AM544+AO544+AQ544+AS544+AU544+AW544+AY544+BA544+BC544+BE544</f>
        <v>27271</v>
      </c>
      <c r="BI544" s="139" t="s">
        <v>24</v>
      </c>
      <c r="BJ544" s="123">
        <f>B544/B560</f>
        <v>4.7290097372772365E-2</v>
      </c>
      <c r="BK544" s="124">
        <f t="shared" ref="BK544" si="9954">C544/C560</f>
        <v>4.030871648560664E-2</v>
      </c>
      <c r="BL544" s="125">
        <f t="shared" ref="BL544" si="9955">D544/D560</f>
        <v>4.6272086205530465E-2</v>
      </c>
      <c r="BM544" s="126">
        <f t="shared" ref="BM544" si="9956">E544/E560</f>
        <v>4.3885405920165065E-2</v>
      </c>
      <c r="BN544" s="123">
        <f t="shared" ref="BN544" si="9957">F544/F560</f>
        <v>5.0686912509038319E-2</v>
      </c>
      <c r="BO544" s="124">
        <f t="shared" ref="BO544" si="9958">G544/G560</f>
        <v>3.1512863649419395E-2</v>
      </c>
      <c r="BP544" s="125">
        <f t="shared" ref="BP544" si="9959">H544/H560</f>
        <v>5.2186603593175986E-2</v>
      </c>
      <c r="BQ544" s="126">
        <f t="shared" ref="BQ544" si="9960">I544/I560</f>
        <v>3.8299141768782415E-2</v>
      </c>
      <c r="BR544" s="123">
        <f t="shared" ref="BR544" si="9961">J544/J560</f>
        <v>4.2302016724053121E-2</v>
      </c>
      <c r="BS544" s="124">
        <f t="shared" ref="BS544" si="9962">K544/K560</f>
        <v>4.726330233267266E-2</v>
      </c>
      <c r="BT544" s="125">
        <f t="shared" ref="BT544" si="9963">L544/L560</f>
        <v>3.3374016245107531E-2</v>
      </c>
      <c r="BU544" s="123">
        <f t="shared" ref="BU544" si="9964">M544/M560</f>
        <v>5.3759796653251431E-2</v>
      </c>
      <c r="BV544" s="127">
        <f t="shared" ref="BV544" si="9965">N544/N560</f>
        <v>3.7195444278917779E-2</v>
      </c>
      <c r="BW544" s="128">
        <f t="shared" ref="BW544" si="9966">O544/O560</f>
        <v>5.3979559479961949E-2</v>
      </c>
      <c r="BX544" s="123">
        <f t="shared" ref="BX544" si="9967">P544/P560</f>
        <v>3.9280014186912571E-2</v>
      </c>
      <c r="BY544" s="124">
        <f t="shared" ref="BY544" si="9968">Q544/Q560</f>
        <v>3.6968325791855203E-2</v>
      </c>
      <c r="BZ544" s="125">
        <f t="shared" ref="BZ544" si="9969">R544/R560</f>
        <v>4.9976718919757877E-2</v>
      </c>
      <c r="CA544" s="126">
        <f t="shared" ref="CA544" si="9970">S544/S560</f>
        <v>3.8019652305366594E-2</v>
      </c>
      <c r="CB544" s="123">
        <f t="shared" ref="CB544" si="9971">T544/T560</f>
        <v>2.7639155470249518E-2</v>
      </c>
      <c r="CC544" s="124">
        <f t="shared" ref="CC544" si="9972">U544/U560</f>
        <v>3.7572611543690522E-2</v>
      </c>
      <c r="CD544" s="125">
        <f t="shared" ref="CD544" si="9973">V544/V560</f>
        <v>2.8418024928092041E-2</v>
      </c>
      <c r="CE544" s="126">
        <f t="shared" ref="CE544" si="9974">W544/W560</f>
        <v>5.0447112472834801E-2</v>
      </c>
      <c r="CF544" s="123">
        <f t="shared" ref="CF544" si="9975">X544/X560</f>
        <v>3.8148327678138631E-2</v>
      </c>
      <c r="CG544" s="124">
        <f t="shared" ref="CG544" si="9976">Y544/Y560</f>
        <v>3.5970090515545061E-2</v>
      </c>
      <c r="CH544" s="125">
        <f t="shared" ref="CH544" si="9977">Z544/Z560</f>
        <v>5.1358182219713888E-2</v>
      </c>
      <c r="CI544" s="123">
        <f t="shared" ref="CI544" si="9978">AA544/AA560</f>
        <v>5.1093910786989397E-2</v>
      </c>
      <c r="CJ544" s="129">
        <f t="shared" ref="CJ544" si="9979">AB544/AB560</f>
        <v>4.3302090798809867E-2</v>
      </c>
      <c r="CK544" s="130">
        <f t="shared" ref="CK544" si="9980">AC544/AC560</f>
        <v>4.4112747799499967E-2</v>
      </c>
    </row>
    <row r="545" spans="1:89" x14ac:dyDescent="0.2">
      <c r="A545" s="131" t="s">
        <v>25</v>
      </c>
      <c r="B545" s="184">
        <v>1242</v>
      </c>
      <c r="C545" s="168">
        <v>1138</v>
      </c>
      <c r="D545" s="169">
        <v>553</v>
      </c>
      <c r="E545" s="170">
        <v>447</v>
      </c>
      <c r="F545" s="167">
        <v>1456</v>
      </c>
      <c r="G545" s="171">
        <v>798</v>
      </c>
      <c r="H545" s="169">
        <v>2016</v>
      </c>
      <c r="I545" s="170">
        <v>1798</v>
      </c>
      <c r="J545" s="167">
        <v>256</v>
      </c>
      <c r="K545" s="168">
        <v>257</v>
      </c>
      <c r="L545" s="169">
        <v>786</v>
      </c>
      <c r="M545" s="167">
        <v>1261</v>
      </c>
      <c r="N545" s="172">
        <v>1680</v>
      </c>
      <c r="O545" s="185">
        <v>1798</v>
      </c>
      <c r="P545" s="167">
        <v>891</v>
      </c>
      <c r="Q545" s="168">
        <v>781</v>
      </c>
      <c r="R545" s="169">
        <v>1317</v>
      </c>
      <c r="S545" s="170">
        <v>1121</v>
      </c>
      <c r="T545" s="176">
        <v>223</v>
      </c>
      <c r="U545" s="167">
        <v>322</v>
      </c>
      <c r="V545" s="169">
        <v>748</v>
      </c>
      <c r="W545" s="186">
        <v>1340</v>
      </c>
      <c r="X545" s="167">
        <v>736</v>
      </c>
      <c r="Y545" s="171">
        <v>441</v>
      </c>
      <c r="Z545" s="169">
        <v>2044</v>
      </c>
      <c r="AA545" s="167">
        <v>2219</v>
      </c>
      <c r="AB545" s="149">
        <f t="shared" si="9760"/>
        <v>13948</v>
      </c>
      <c r="AC545" s="150">
        <f t="shared" si="9761"/>
        <v>13721</v>
      </c>
      <c r="AE545" s="226" t="str">
        <f>$AE$18</f>
        <v>18:00 - 18:59</v>
      </c>
      <c r="AF545" s="120">
        <f t="shared" si="9952"/>
        <v>1647</v>
      </c>
      <c r="AG545" s="168">
        <f t="shared" si="9952"/>
        <v>4093</v>
      </c>
      <c r="AH545" s="169">
        <f t="shared" si="9952"/>
        <v>967</v>
      </c>
      <c r="AI545" s="170">
        <f t="shared" si="9952"/>
        <v>1488</v>
      </c>
      <c r="AJ545" s="167">
        <f t="shared" si="9952"/>
        <v>1246</v>
      </c>
      <c r="AK545" s="171">
        <f t="shared" si="9952"/>
        <v>3032</v>
      </c>
      <c r="AL545" s="169">
        <f t="shared" si="9952"/>
        <v>2599</v>
      </c>
      <c r="AM545" s="170">
        <f t="shared" si="9952"/>
        <v>5439</v>
      </c>
      <c r="AN545" s="167">
        <f t="shared" si="9952"/>
        <v>707</v>
      </c>
      <c r="AO545" s="171">
        <f t="shared" si="9952"/>
        <v>296</v>
      </c>
      <c r="AP545" s="169">
        <f t="shared" si="9953"/>
        <v>3180</v>
      </c>
      <c r="AQ545" s="167">
        <f t="shared" si="9953"/>
        <v>972</v>
      </c>
      <c r="AR545" s="172">
        <f t="shared" si="9953"/>
        <v>4467</v>
      </c>
      <c r="AS545" s="173">
        <f t="shared" si="9953"/>
        <v>2612</v>
      </c>
      <c r="AT545" s="167">
        <f t="shared" si="9953"/>
        <v>1947</v>
      </c>
      <c r="AU545" s="171">
        <f t="shared" si="9953"/>
        <v>2090</v>
      </c>
      <c r="AV545" s="169">
        <f t="shared" si="9953"/>
        <v>1929</v>
      </c>
      <c r="AW545" s="170">
        <f t="shared" si="9953"/>
        <v>2940</v>
      </c>
      <c r="AX545" s="167">
        <f t="shared" si="9953"/>
        <v>1273</v>
      </c>
      <c r="AY545" s="171">
        <f t="shared" si="9953"/>
        <v>266</v>
      </c>
      <c r="AZ545" s="169">
        <f t="shared" si="9953"/>
        <v>3459</v>
      </c>
      <c r="BA545" s="170">
        <f t="shared" si="9953"/>
        <v>1686</v>
      </c>
      <c r="BB545" s="167">
        <f t="shared" si="9953"/>
        <v>2065</v>
      </c>
      <c r="BC545" s="171">
        <f t="shared" si="9953"/>
        <v>880</v>
      </c>
      <c r="BD545" s="169">
        <f t="shared" si="9953"/>
        <v>2975</v>
      </c>
      <c r="BE545" s="167">
        <f t="shared" si="9953"/>
        <v>4716</v>
      </c>
      <c r="BF545" s="151">
        <f>SUM(AF545,AH545,AJ545,AL545,AN545,AP545,AR545,AT545,AV545,AX545,AZ545,BB545,BD545)</f>
        <v>28461</v>
      </c>
      <c r="BG545" s="152">
        <f>SUM(AG545,AI545,AK545,AM545,AO545,AQ545,AS545,AU545,AW545,AY545,BA545,BC545,BE545)</f>
        <v>30510</v>
      </c>
      <c r="BI545" s="131" t="s">
        <v>25</v>
      </c>
      <c r="BJ545" s="123">
        <f>B545/B560</f>
        <v>4.5636597464633472E-2</v>
      </c>
      <c r="BK545" s="124">
        <f t="shared" ref="BK545" si="9981">C545/C560</f>
        <v>4.1625516661180001E-2</v>
      </c>
      <c r="BL545" s="125">
        <f t="shared" ref="BL545" si="9982">D545/D560</f>
        <v>4.3815862451469775E-2</v>
      </c>
      <c r="BM545" s="126">
        <f t="shared" ref="BM545" si="9983">E545/E560</f>
        <v>3.5473375128958019E-2</v>
      </c>
      <c r="BN545" s="123">
        <f t="shared" ref="BN545" si="9984">F545/F560</f>
        <v>5.2639190166305132E-2</v>
      </c>
      <c r="BO545" s="124">
        <f t="shared" ref="BO545" si="9985">G545/G560</f>
        <v>3.274383488572484E-2</v>
      </c>
      <c r="BP545" s="125">
        <f t="shared" ref="BP545" si="9986">H545/H560</f>
        <v>5.07271903779377E-2</v>
      </c>
      <c r="BQ545" s="126">
        <f t="shared" ref="BQ545" si="9987">I545/I560</f>
        <v>4.1259351048694298E-2</v>
      </c>
      <c r="BR545" s="123">
        <f t="shared" ref="BR545" si="9988">J545/J560</f>
        <v>4.1974094113789148E-2</v>
      </c>
      <c r="BS545" s="124">
        <f t="shared" ref="BS545" si="9989">K545/K560</f>
        <v>3.918280225644153E-2</v>
      </c>
      <c r="BT545" s="125">
        <f t="shared" ref="BT545" si="9990">L545/L560</f>
        <v>3.3079415849501283E-2</v>
      </c>
      <c r="BU545" s="123">
        <f t="shared" ref="BU545" si="9991">M545/M560</f>
        <v>5.3420885405634402E-2</v>
      </c>
      <c r="BV545" s="127">
        <f t="shared" ref="BV545" si="9992">N545/N560</f>
        <v>4.0367148829833242E-2</v>
      </c>
      <c r="BW545" s="128">
        <f t="shared" ref="BW545" si="9993">O545/O560</f>
        <v>4.3856867575676271E-2</v>
      </c>
      <c r="BX545" s="123">
        <f t="shared" ref="BX545" si="9994">P545/P560</f>
        <v>3.950168469586806E-2</v>
      </c>
      <c r="BY545" s="124">
        <f t="shared" ref="BY545" si="9995">Q545/Q560</f>
        <v>3.5339366515837106E-2</v>
      </c>
      <c r="BZ545" s="125">
        <f t="shared" ref="BZ545" si="9996">R545/R560</f>
        <v>5.1101971131460498E-2</v>
      </c>
      <c r="CA545" s="126">
        <f t="shared" ref="CA545" si="9997">S545/S560</f>
        <v>4.2365835222978078E-2</v>
      </c>
      <c r="CB545" s="123">
        <f t="shared" ref="CB545" si="9998">T545/T560</f>
        <v>2.8534868841970571E-2</v>
      </c>
      <c r="CC545" s="124">
        <f t="shared" ref="CC545" si="9999">U545/U560</f>
        <v>3.9797305648251145E-2</v>
      </c>
      <c r="CD545" s="125">
        <f t="shared" ref="CD545" si="10000">V545/V560</f>
        <v>2.8686481303930967E-2</v>
      </c>
      <c r="CE545" s="126">
        <f t="shared" ref="CE545" si="10001">W545/W560</f>
        <v>4.7739499091524459E-2</v>
      </c>
      <c r="CF545" s="123">
        <f t="shared" ref="CF545" si="10002">X545/X560</f>
        <v>3.5676199709161416E-2</v>
      </c>
      <c r="CG545" s="124">
        <f t="shared" ref="CG545" si="10003">Y545/Y560</f>
        <v>3.4710743801652892E-2</v>
      </c>
      <c r="CH545" s="125">
        <f t="shared" ref="CH545" si="10004">Z545/Z560</f>
        <v>5.0155816749687138E-2</v>
      </c>
      <c r="CI545" s="123">
        <f t="shared" ref="CI545" si="10005">AA545/AA560</f>
        <v>4.9639837143751954E-2</v>
      </c>
      <c r="CJ545" s="129">
        <f t="shared" ref="CJ545" si="10006">AB545/AB560</f>
        <v>4.3274167977488003E-2</v>
      </c>
      <c r="CK545" s="130">
        <f t="shared" ref="CK545" si="10007">AC545/AC560</f>
        <v>4.2720991851844935E-2</v>
      </c>
    </row>
    <row r="546" spans="1:89" ht="13.5" thickBot="1" x14ac:dyDescent="0.25">
      <c r="A546" s="139" t="s">
        <v>26</v>
      </c>
      <c r="B546" s="181">
        <v>1044</v>
      </c>
      <c r="C546" s="175">
        <v>1011</v>
      </c>
      <c r="D546" s="176">
        <v>502</v>
      </c>
      <c r="E546" s="177">
        <v>540</v>
      </c>
      <c r="F546" s="174">
        <v>1162</v>
      </c>
      <c r="G546" s="178">
        <v>785</v>
      </c>
      <c r="H546" s="176">
        <v>1710</v>
      </c>
      <c r="I546" s="177">
        <v>1642</v>
      </c>
      <c r="J546" s="174">
        <v>255</v>
      </c>
      <c r="K546" s="175">
        <v>245</v>
      </c>
      <c r="L546" s="176">
        <v>729</v>
      </c>
      <c r="M546" s="174">
        <v>913</v>
      </c>
      <c r="N546" s="179">
        <v>1447</v>
      </c>
      <c r="O546" s="182">
        <v>1532</v>
      </c>
      <c r="P546" s="174">
        <v>964</v>
      </c>
      <c r="Q546" s="175">
        <v>702</v>
      </c>
      <c r="R546" s="176">
        <v>1136</v>
      </c>
      <c r="S546" s="177">
        <v>1026</v>
      </c>
      <c r="T546" s="174">
        <v>200</v>
      </c>
      <c r="U546" s="178">
        <v>260</v>
      </c>
      <c r="V546" s="176">
        <v>772</v>
      </c>
      <c r="W546" s="183">
        <v>1242</v>
      </c>
      <c r="X546" s="174">
        <v>704</v>
      </c>
      <c r="Y546" s="178">
        <v>418</v>
      </c>
      <c r="Z546" s="176">
        <v>1869</v>
      </c>
      <c r="AA546" s="174">
        <v>2234</v>
      </c>
      <c r="AB546" s="149">
        <f t="shared" si="9760"/>
        <v>12494</v>
      </c>
      <c r="AC546" s="150">
        <f t="shared" si="9761"/>
        <v>12550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3.836119786882234E-2</v>
      </c>
      <c r="BK546" s="124">
        <f t="shared" ref="BK546" si="10008">C546/C560</f>
        <v>3.6980138264018435E-2</v>
      </c>
      <c r="BL546" s="125">
        <f t="shared" ref="BL546" si="10009">D546/D560</f>
        <v>3.9774978210918313E-2</v>
      </c>
      <c r="BM546" s="126">
        <f t="shared" ref="BM546" si="10010">E546/E560</f>
        <v>4.2853741766526468E-2</v>
      </c>
      <c r="BN546" s="123">
        <f t="shared" ref="BN546" si="10011">F546/F560</f>
        <v>4.2010122921185826E-2</v>
      </c>
      <c r="BO546" s="124">
        <f t="shared" ref="BO546" si="10012">G546/G560</f>
        <v>3.2210414016659146E-2</v>
      </c>
      <c r="BP546" s="125">
        <f t="shared" ref="BP546" si="10013">H546/H560</f>
        <v>4.3027527552715009E-2</v>
      </c>
      <c r="BQ546" s="126">
        <f t="shared" ref="BQ546" si="10014">I546/I560</f>
        <v>3.767956308228923E-2</v>
      </c>
      <c r="BR546" s="123">
        <f t="shared" ref="BR546" si="10015">J546/J560</f>
        <v>4.1810132808657155E-2</v>
      </c>
      <c r="BS546" s="124">
        <f t="shared" ref="BS546" si="10016">K546/K560</f>
        <v>3.7353255069370331E-2</v>
      </c>
      <c r="BT546" s="125">
        <f t="shared" ref="BT546" si="10017">L546/L560</f>
        <v>3.0680526913850426E-2</v>
      </c>
      <c r="BU546" s="123">
        <f t="shared" ref="BU546" si="10018">M546/M560</f>
        <v>3.8678246134293583E-2</v>
      </c>
      <c r="BV546" s="127">
        <f t="shared" ref="BV546" si="10019">N546/N560</f>
        <v>3.4768609736171852E-2</v>
      </c>
      <c r="BW546" s="128">
        <f t="shared" ref="BW546" si="10020">O546/O560</f>
        <v>3.7368587945459421E-2</v>
      </c>
      <c r="BX546" s="123">
        <f t="shared" ref="BX546" si="10021">P546/P560</f>
        <v>4.2738074126618196E-2</v>
      </c>
      <c r="BY546" s="124">
        <f t="shared" ref="BY546" si="10022">Q546/Q560</f>
        <v>3.1764705882352938E-2</v>
      </c>
      <c r="BZ546" s="125">
        <f t="shared" ref="BZ546" si="10023">R546/R560</f>
        <v>4.4078845258419992E-2</v>
      </c>
      <c r="CA546" s="126">
        <f t="shared" ref="CA546" si="10024">S546/S560</f>
        <v>3.8775510204081633E-2</v>
      </c>
      <c r="CB546" s="123">
        <f t="shared" ref="CB546" si="10025">T546/T560</f>
        <v>2.5591810620601407E-2</v>
      </c>
      <c r="CC546" s="124">
        <f t="shared" ref="CC546" si="10026">U546/U560</f>
        <v>3.2134470399208998E-2</v>
      </c>
      <c r="CD546" s="125">
        <f t="shared" ref="CD546" si="10027">V546/V560</f>
        <v>2.9606903163950146E-2</v>
      </c>
      <c r="CE546" s="126">
        <f t="shared" ref="CE546" si="10028">W546/W560</f>
        <v>4.4248102889308492E-2</v>
      </c>
      <c r="CF546" s="123">
        <f t="shared" ref="CF546" si="10029">X546/X560</f>
        <v>3.4125060591371791E-2</v>
      </c>
      <c r="CG546" s="124">
        <f t="shared" ref="CG546" si="10030">Y546/Y560</f>
        <v>3.2900432900432902E-2</v>
      </c>
      <c r="CH546" s="125">
        <f t="shared" ref="CH546" si="10031">Z546/Z560</f>
        <v>4.5861654356734477E-2</v>
      </c>
      <c r="CI546" s="123">
        <f t="shared" ref="CI546" si="10032">AA546/AA560</f>
        <v>4.9975392599883671E-2</v>
      </c>
      <c r="CJ546" s="129">
        <f t="shared" ref="CJ546" si="10033">AB546/AB560</f>
        <v>3.8763081066155371E-2</v>
      </c>
      <c r="CK546" s="130">
        <f t="shared" ref="CK546" si="10034">AC546/AC560</f>
        <v>3.9075027165706135E-2</v>
      </c>
    </row>
    <row r="547" spans="1:89" ht="14.25" thickTop="1" thickBot="1" x14ac:dyDescent="0.25">
      <c r="A547" s="131" t="s">
        <v>27</v>
      </c>
      <c r="B547" s="184">
        <v>954</v>
      </c>
      <c r="C547" s="168">
        <v>1287</v>
      </c>
      <c r="D547" s="169">
        <v>481</v>
      </c>
      <c r="E547" s="170">
        <v>465</v>
      </c>
      <c r="F547" s="167">
        <v>998</v>
      </c>
      <c r="G547" s="171">
        <v>980</v>
      </c>
      <c r="H547" s="169">
        <v>1857</v>
      </c>
      <c r="I547" s="170">
        <v>1919</v>
      </c>
      <c r="J547" s="167">
        <v>282</v>
      </c>
      <c r="K547" s="168">
        <v>242</v>
      </c>
      <c r="L547" s="169">
        <v>904</v>
      </c>
      <c r="M547" s="167">
        <v>870</v>
      </c>
      <c r="N547" s="172">
        <v>1613</v>
      </c>
      <c r="O547" s="185">
        <v>1531</v>
      </c>
      <c r="P547" s="167">
        <v>957</v>
      </c>
      <c r="Q547" s="168">
        <v>811</v>
      </c>
      <c r="R547" s="169">
        <v>1111</v>
      </c>
      <c r="S547" s="170">
        <v>1193</v>
      </c>
      <c r="T547" s="167">
        <v>239</v>
      </c>
      <c r="U547" s="171">
        <v>213</v>
      </c>
      <c r="V547" s="169">
        <v>968</v>
      </c>
      <c r="W547" s="186">
        <v>1108</v>
      </c>
      <c r="X547" s="167">
        <v>718</v>
      </c>
      <c r="Y547" s="171">
        <v>347</v>
      </c>
      <c r="Z547" s="169">
        <v>2048</v>
      </c>
      <c r="AA547" s="167">
        <v>1995</v>
      </c>
      <c r="AB547" s="149">
        <f t="shared" si="9760"/>
        <v>13130</v>
      </c>
      <c r="AC547" s="150">
        <f t="shared" si="9761"/>
        <v>12961</v>
      </c>
      <c r="AE547" s="221" t="s">
        <v>13</v>
      </c>
      <c r="AF547" s="14">
        <f t="shared" ref="AF547:BG547" si="10035">SUM(AF544:AF546)</f>
        <v>3105</v>
      </c>
      <c r="AG547" s="1">
        <f t="shared" si="10035"/>
        <v>7686</v>
      </c>
      <c r="AH547" s="14">
        <f t="shared" si="10035"/>
        <v>2200</v>
      </c>
      <c r="AI547" s="1">
        <f t="shared" si="10035"/>
        <v>2565</v>
      </c>
      <c r="AJ547" s="14">
        <f t="shared" si="10035"/>
        <v>2849</v>
      </c>
      <c r="AK547" s="1">
        <f t="shared" si="10035"/>
        <v>5617</v>
      </c>
      <c r="AL547" s="14">
        <f t="shared" si="10035"/>
        <v>5215</v>
      </c>
      <c r="AM547" s="1">
        <f t="shared" si="10035"/>
        <v>9991</v>
      </c>
      <c r="AN547" s="14">
        <f t="shared" si="10035"/>
        <v>1835</v>
      </c>
      <c r="AO547" s="1">
        <f t="shared" si="10035"/>
        <v>579</v>
      </c>
      <c r="AP547" s="14">
        <f t="shared" si="10035"/>
        <v>6378</v>
      </c>
      <c r="AQ547" s="1">
        <f t="shared" si="10035"/>
        <v>1922</v>
      </c>
      <c r="AR547" s="14">
        <f t="shared" si="10035"/>
        <v>8700</v>
      </c>
      <c r="AS547" s="1">
        <f t="shared" si="10035"/>
        <v>5116</v>
      </c>
      <c r="AT547" s="14">
        <f t="shared" si="10035"/>
        <v>4088</v>
      </c>
      <c r="AU547" s="1">
        <f t="shared" si="10035"/>
        <v>3753</v>
      </c>
      <c r="AV547" s="14">
        <f t="shared" si="10035"/>
        <v>3666</v>
      </c>
      <c r="AW547" s="1">
        <f t="shared" si="10035"/>
        <v>5395</v>
      </c>
      <c r="AX547" s="14">
        <f t="shared" si="10035"/>
        <v>2684</v>
      </c>
      <c r="AY547" s="1">
        <f t="shared" si="10035"/>
        <v>518</v>
      </c>
      <c r="AZ547" s="14">
        <f t="shared" si="10035"/>
        <v>6662</v>
      </c>
      <c r="BA547" s="1">
        <f t="shared" si="10035"/>
        <v>3405</v>
      </c>
      <c r="BB547" s="14">
        <f t="shared" si="10035"/>
        <v>4455</v>
      </c>
      <c r="BC547" s="1">
        <f t="shared" si="10035"/>
        <v>1667</v>
      </c>
      <c r="BD547" s="14">
        <f t="shared" si="10035"/>
        <v>5949</v>
      </c>
      <c r="BE547" s="1">
        <f t="shared" si="10035"/>
        <v>9567</v>
      </c>
      <c r="BF547" s="153">
        <f t="shared" si="10035"/>
        <v>57786</v>
      </c>
      <c r="BG547" s="154">
        <f t="shared" si="10035"/>
        <v>57781</v>
      </c>
      <c r="BI547" s="131" t="s">
        <v>27</v>
      </c>
      <c r="BJ547" s="123">
        <f>B547/B560</f>
        <v>3.5054198052544554E-2</v>
      </c>
      <c r="BK547" s="124">
        <f t="shared" ref="BK547" si="10036">C547/C560</f>
        <v>4.7075606276747506E-2</v>
      </c>
      <c r="BL547" s="125">
        <f t="shared" ref="BL547" si="10037">D547/D560</f>
        <v>3.8111084700103E-2</v>
      </c>
      <c r="BM547" s="126">
        <f t="shared" ref="BM547" si="10038">E547/E560</f>
        <v>3.6901833187842237E-2</v>
      </c>
      <c r="BN547" s="123">
        <f t="shared" ref="BN547" si="10039">F547/F560</f>
        <v>3.6080983369486626E-2</v>
      </c>
      <c r="BO547" s="124">
        <f t="shared" ref="BO547" si="10040">G547/G560</f>
        <v>4.0211727052644537E-2</v>
      </c>
      <c r="BP547" s="125">
        <f t="shared" ref="BP547" si="10041">H547/H560</f>
        <v>4.6726385184439632E-2</v>
      </c>
      <c r="BQ547" s="126">
        <f t="shared" ref="BQ547" si="10042">I547/I560</f>
        <v>4.4035981458534122E-2</v>
      </c>
      <c r="BR547" s="123">
        <f t="shared" ref="BR547" si="10043">J547/J560</f>
        <v>4.6237088047220855E-2</v>
      </c>
      <c r="BS547" s="124">
        <f t="shared" ref="BS547" si="10044">K547/K560</f>
        <v>3.6895868272602529E-2</v>
      </c>
      <c r="BT547" s="125">
        <f t="shared" ref="BT547" si="10045">L547/L560</f>
        <v>3.8045536804006568E-2</v>
      </c>
      <c r="BU547" s="123">
        <f t="shared" ref="BU547" si="10046">M547/M560</f>
        <v>3.6856598178352046E-2</v>
      </c>
      <c r="BV547" s="127">
        <f t="shared" ref="BV547" si="10047">N547/N560</f>
        <v>3.8757268489595847E-2</v>
      </c>
      <c r="BW547" s="128">
        <f t="shared" ref="BW547" si="10048">O547/O560</f>
        <v>3.7344195916774396E-2</v>
      </c>
      <c r="BX547" s="123">
        <f t="shared" ref="BX547" si="10049">P547/P560</f>
        <v>4.2427735414080514E-2</v>
      </c>
      <c r="BY547" s="124">
        <f t="shared" ref="BY547" si="10050">Q547/Q560</f>
        <v>3.6696832579185518E-2</v>
      </c>
      <c r="BZ547" s="125">
        <f t="shared" ref="BZ547" si="10051">R547/R560</f>
        <v>4.3108800248331525E-2</v>
      </c>
      <c r="CA547" s="126">
        <f t="shared" ref="CA547" si="10052">S547/S560</f>
        <v>4.5086923658352228E-2</v>
      </c>
      <c r="CB547" s="123">
        <f t="shared" ref="CB547" si="10053">T547/T560</f>
        <v>3.0582213691618683E-2</v>
      </c>
      <c r="CC547" s="124">
        <f t="shared" ref="CC547" si="10054">U547/U560</f>
        <v>2.6325546903967371E-2</v>
      </c>
      <c r="CD547" s="125">
        <f t="shared" ref="CD547" si="10055">V547/V560</f>
        <v>3.7123681687440076E-2</v>
      </c>
      <c r="CE547" s="126">
        <f t="shared" ref="CE547" si="10056">W547/W560</f>
        <v>3.9474152980156045E-2</v>
      </c>
      <c r="CF547" s="123">
        <f t="shared" ref="CF547" si="10057">X547/X560</f>
        <v>3.480368395540475E-2</v>
      </c>
      <c r="CG547" s="124">
        <f t="shared" ref="CG547" si="10058">Y547/Y560</f>
        <v>2.7312081857536401E-2</v>
      </c>
      <c r="CH547" s="125">
        <f t="shared" ref="CH547" si="10059">Z547/Z560</f>
        <v>5.0253969032954628E-2</v>
      </c>
      <c r="CI547" s="123">
        <f t="shared" ref="CI547" si="10060">AA547/AA560</f>
        <v>4.4628875665518319E-2</v>
      </c>
      <c r="CJ547" s="129">
        <f t="shared" ref="CJ547" si="10061">AB547/AB560</f>
        <v>4.0736293772900591E-2</v>
      </c>
      <c r="CK547" s="130">
        <f t="shared" ref="CK547" si="10062">AC547/AC560</f>
        <v>4.0354695386033243E-2</v>
      </c>
    </row>
    <row r="548" spans="1:89" ht="13.5" thickTop="1" x14ac:dyDescent="0.2">
      <c r="A548" s="139" t="s">
        <v>28</v>
      </c>
      <c r="B548" s="181">
        <v>1076</v>
      </c>
      <c r="C548" s="175">
        <v>1415</v>
      </c>
      <c r="D548" s="176">
        <v>568</v>
      </c>
      <c r="E548" s="177">
        <v>549</v>
      </c>
      <c r="F548" s="174">
        <v>951</v>
      </c>
      <c r="G548" s="178">
        <v>1449</v>
      </c>
      <c r="H548" s="176">
        <v>1894</v>
      </c>
      <c r="I548" s="177">
        <v>2471</v>
      </c>
      <c r="J548" s="174">
        <v>311</v>
      </c>
      <c r="K548" s="175">
        <v>185</v>
      </c>
      <c r="L548" s="176">
        <v>1541</v>
      </c>
      <c r="M548" s="174">
        <v>748</v>
      </c>
      <c r="N548" s="179">
        <v>2150</v>
      </c>
      <c r="O548" s="182">
        <v>1660</v>
      </c>
      <c r="P548" s="174">
        <v>1088</v>
      </c>
      <c r="Q548" s="175">
        <v>815</v>
      </c>
      <c r="R548" s="176">
        <v>1229</v>
      </c>
      <c r="S548" s="177">
        <v>1304</v>
      </c>
      <c r="T548" s="174">
        <v>386</v>
      </c>
      <c r="U548" s="178">
        <v>178</v>
      </c>
      <c r="V548" s="176">
        <v>1456</v>
      </c>
      <c r="W548" s="183">
        <v>1152</v>
      </c>
      <c r="X548" s="174">
        <v>1036</v>
      </c>
      <c r="Y548" s="178">
        <v>350</v>
      </c>
      <c r="Z548" s="176">
        <v>2041</v>
      </c>
      <c r="AA548" s="174">
        <v>2163</v>
      </c>
      <c r="AB548" s="149">
        <f t="shared" si="9760"/>
        <v>15727</v>
      </c>
      <c r="AC548" s="150">
        <f t="shared" si="9761"/>
        <v>14439</v>
      </c>
      <c r="BI548" s="139" t="s">
        <v>28</v>
      </c>
      <c r="BJ548" s="123">
        <f>B548/B560</f>
        <v>3.9537020025721112E-2</v>
      </c>
      <c r="BK548" s="124">
        <f t="shared" ref="BK548" si="10063">C548/C560</f>
        <v>5.1757562456563884E-2</v>
      </c>
      <c r="BL548" s="125">
        <f t="shared" ref="BL548" si="10064">D548/D560</f>
        <v>4.5004357816337846E-2</v>
      </c>
      <c r="BM548" s="126">
        <f t="shared" ref="BM548" si="10065">E548/E560</f>
        <v>4.3567970795968573E-2</v>
      </c>
      <c r="BN548" s="123">
        <f t="shared" ref="BN548" si="10066">F548/F560</f>
        <v>3.4381778741865508E-2</v>
      </c>
      <c r="BO548" s="124">
        <f t="shared" ref="BO548" si="10067">G548/G560</f>
        <v>5.9455910713552995E-2</v>
      </c>
      <c r="BP548" s="125">
        <f t="shared" ref="BP548" si="10068">H548/H560</f>
        <v>4.7657390166574408E-2</v>
      </c>
      <c r="BQ548" s="126">
        <f t="shared" ref="BQ548" si="10069">I548/I560</f>
        <v>5.6702923493505898E-2</v>
      </c>
      <c r="BR548" s="123">
        <f t="shared" ref="BR548" si="10070">J548/J560</f>
        <v>5.0991965896048534E-2</v>
      </c>
      <c r="BS548" s="124">
        <f t="shared" ref="BS548" si="10071">K548/K560</f>
        <v>2.8205519134014333E-2</v>
      </c>
      <c r="BT548" s="125">
        <f t="shared" ref="BT548" si="10072">L548/L560</f>
        <v>6.4854172804174909E-2</v>
      </c>
      <c r="BU548" s="123">
        <f t="shared" ref="BU548" si="10073">M548/M560</f>
        <v>3.1688201652192334E-2</v>
      </c>
      <c r="BV548" s="127">
        <f t="shared" ref="BV548" si="10074">N548/N560</f>
        <v>5.166033927627469E-2</v>
      </c>
      <c r="BW548" s="128">
        <f t="shared" ref="BW548" si="10075">O548/O560</f>
        <v>4.0490767617142716E-2</v>
      </c>
      <c r="BX548" s="123">
        <f t="shared" ref="BX548" si="10076">P548/P560</f>
        <v>4.8235502748714312E-2</v>
      </c>
      <c r="BY548" s="124">
        <f t="shared" ref="BY548" si="10077">Q548/Q560</f>
        <v>3.6877828054298643E-2</v>
      </c>
      <c r="BZ548" s="125">
        <f t="shared" ref="BZ548" si="10078">R548/R560</f>
        <v>4.7687412695949095E-2</v>
      </c>
      <c r="CA548" s="126">
        <f t="shared" ref="CA548" si="10079">S548/S560</f>
        <v>4.928193499622071E-2</v>
      </c>
      <c r="CB548" s="123">
        <f t="shared" ref="CB548" si="10080">T548/T560</f>
        <v>4.9392194497760715E-2</v>
      </c>
      <c r="CC548" s="124">
        <f t="shared" ref="CC548" si="10081">U548/U560</f>
        <v>2.1999752811766159E-2</v>
      </c>
      <c r="CD548" s="125">
        <f t="shared" ref="CD548" si="10082">V548/V560</f>
        <v>5.5838926174496643E-2</v>
      </c>
      <c r="CE548" s="126">
        <f t="shared" ref="CE548" si="10083">W548/W560</f>
        <v>4.1041718621967295E-2</v>
      </c>
      <c r="CF548" s="123">
        <f t="shared" ref="CF548" si="10084">X548/X560</f>
        <v>5.0218128938439167E-2</v>
      </c>
      <c r="CG548" s="124">
        <f t="shared" ref="CG548" si="10085">Y548/Y560</f>
        <v>2.7548209366391185E-2</v>
      </c>
      <c r="CH548" s="125">
        <f t="shared" ref="CH548" si="10086">Z548/Z560</f>
        <v>5.0082202537236525E-2</v>
      </c>
      <c r="CI548" s="123">
        <f t="shared" ref="CI548" si="10087">AA548/AA560</f>
        <v>4.8387096774193547E-2</v>
      </c>
      <c r="CJ548" s="129">
        <f t="shared" ref="CJ548" si="10088">AB548/AB560</f>
        <v>4.8793578992110252E-2</v>
      </c>
      <c r="CK548" s="130">
        <f t="shared" ref="CK548" si="10089">AC548/AC560</f>
        <v>4.4956519302440712E-2</v>
      </c>
    </row>
    <row r="549" spans="1:89" x14ac:dyDescent="0.2">
      <c r="A549" s="131" t="s">
        <v>29</v>
      </c>
      <c r="B549" s="184">
        <v>1219</v>
      </c>
      <c r="C549" s="168">
        <v>2030</v>
      </c>
      <c r="D549" s="169">
        <v>890</v>
      </c>
      <c r="E549" s="170">
        <v>748</v>
      </c>
      <c r="F549" s="167">
        <v>1178</v>
      </c>
      <c r="G549" s="171">
        <v>2027</v>
      </c>
      <c r="H549" s="169">
        <v>2228</v>
      </c>
      <c r="I549" s="170">
        <v>3320</v>
      </c>
      <c r="J549" s="167">
        <v>635</v>
      </c>
      <c r="K549" s="168">
        <v>199</v>
      </c>
      <c r="L549" s="169">
        <v>2482</v>
      </c>
      <c r="M549" s="167">
        <v>699</v>
      </c>
      <c r="N549" s="172">
        <v>3274</v>
      </c>
      <c r="O549" s="185">
        <v>1912</v>
      </c>
      <c r="P549" s="167">
        <v>1842</v>
      </c>
      <c r="Q549" s="168">
        <v>1102</v>
      </c>
      <c r="R549" s="169">
        <v>1588</v>
      </c>
      <c r="S549" s="170">
        <v>1858</v>
      </c>
      <c r="T549" s="167">
        <v>1012</v>
      </c>
      <c r="U549" s="171">
        <v>182</v>
      </c>
      <c r="V549" s="169">
        <v>2352</v>
      </c>
      <c r="W549" s="186">
        <v>1303</v>
      </c>
      <c r="X549" s="167">
        <v>1564</v>
      </c>
      <c r="Y549" s="171">
        <v>488</v>
      </c>
      <c r="Z549" s="169">
        <v>2257</v>
      </c>
      <c r="AA549" s="167">
        <v>3570</v>
      </c>
      <c r="AB549" s="149">
        <f t="shared" si="9760"/>
        <v>22521</v>
      </c>
      <c r="AC549" s="150">
        <f t="shared" si="9761"/>
        <v>19438</v>
      </c>
      <c r="BI549" s="131" t="s">
        <v>29</v>
      </c>
      <c r="BJ549" s="123">
        <f>B549/B560</f>
        <v>4.4791475289362483E-2</v>
      </c>
      <c r="BK549" s="124">
        <f t="shared" ref="BK549" si="10090">C549/C560</f>
        <v>7.4252898789275393E-2</v>
      </c>
      <c r="BL549" s="125">
        <f t="shared" ref="BL549" si="10091">D549/D560</f>
        <v>7.0517391648839231E-2</v>
      </c>
      <c r="BM549" s="126">
        <f t="shared" ref="BM549" si="10092">E549/E560</f>
        <v>5.9360368224744067E-2</v>
      </c>
      <c r="BN549" s="123">
        <f t="shared" ref="BN549" si="10093">F549/F560</f>
        <v>4.2588575560375992E-2</v>
      </c>
      <c r="BO549" s="124">
        <f t="shared" ref="BO549" si="10094">G549/G560</f>
        <v>8.3172623199704573E-2</v>
      </c>
      <c r="BP549" s="125">
        <f t="shared" ref="BP549" si="10095">H549/H560</f>
        <v>5.6061597302601782E-2</v>
      </c>
      <c r="BQ549" s="126">
        <f t="shared" ref="BQ549" si="10096">I549/I560</f>
        <v>7.6185231079902702E-2</v>
      </c>
      <c r="BR549" s="123">
        <f t="shared" ref="BR549" si="10097">J549/J560</f>
        <v>0.10411542875881293</v>
      </c>
      <c r="BS549" s="124">
        <f t="shared" ref="BS549" si="10098">K549/K560</f>
        <v>3.0339990852264066E-2</v>
      </c>
      <c r="BT549" s="125">
        <f t="shared" ref="BT549" si="10099">L549/L560</f>
        <v>0.10445688312781448</v>
      </c>
      <c r="BU549" s="123">
        <f t="shared" ref="BU549" si="10100">M549/M560</f>
        <v>2.9612370260538021E-2</v>
      </c>
      <c r="BV549" s="127">
        <f t="shared" ref="BV549" si="10101">N549/N560</f>
        <v>7.8667884088615497E-2</v>
      </c>
      <c r="BW549" s="128">
        <f t="shared" ref="BW549" si="10102">O549/O560</f>
        <v>4.66375588457692E-2</v>
      </c>
      <c r="BX549" s="123">
        <f t="shared" ref="BX549" si="10103">P549/P560</f>
        <v>8.1663415499201988E-2</v>
      </c>
      <c r="BY549" s="124">
        <f t="shared" ref="BY549" si="10104">Q549/Q560</f>
        <v>4.986425339366516E-2</v>
      </c>
      <c r="BZ549" s="125">
        <f t="shared" ref="BZ549" si="10105">R549/R560</f>
        <v>6.1617259040819494E-2</v>
      </c>
      <c r="CA549" s="126">
        <f t="shared" ref="CA549" si="10106">S549/S560</f>
        <v>7.0219198790627366E-2</v>
      </c>
      <c r="CB549" s="123">
        <f t="shared" ref="CB549" si="10107">T549/T560</f>
        <v>0.12949456174024312</v>
      </c>
      <c r="CC549" s="124">
        <f t="shared" ref="CC549" si="10108">U549/U560</f>
        <v>2.2494129279446298E-2</v>
      </c>
      <c r="CD549" s="125">
        <f t="shared" ref="CD549" si="10109">V549/V560</f>
        <v>9.020134228187919E-2</v>
      </c>
      <c r="CE549" s="126">
        <f t="shared" ref="CE549" si="10110">W549/W560</f>
        <v>4.642131889272863E-2</v>
      </c>
      <c r="CF549" s="123">
        <f t="shared" ref="CF549" si="10111">X549/X560</f>
        <v>7.5811924381968002E-2</v>
      </c>
      <c r="CG549" s="124">
        <f t="shared" ref="CG549" si="10112">Y549/Y560</f>
        <v>3.8410074773711139E-2</v>
      </c>
      <c r="CH549" s="125">
        <f t="shared" ref="CH549" si="10113">Z549/Z560</f>
        <v>5.5382425833680957E-2</v>
      </c>
      <c r="CI549" s="123">
        <f t="shared" ref="CI549" si="10114">AA549/AA560</f>
        <v>7.9862198559348577E-2</v>
      </c>
      <c r="CJ549" s="129">
        <f t="shared" ref="CJ549" si="10115">AB549/AB560</f>
        <v>6.9872206554416921E-2</v>
      </c>
      <c r="CK549" s="130">
        <f t="shared" ref="CK549" si="10116">AC549/AC560</f>
        <v>6.052114566111521E-2</v>
      </c>
    </row>
    <row r="550" spans="1:89" x14ac:dyDescent="0.2">
      <c r="A550" s="139" t="s">
        <v>30</v>
      </c>
      <c r="B550" s="181">
        <v>1458</v>
      </c>
      <c r="C550" s="175">
        <v>3593</v>
      </c>
      <c r="D550" s="176">
        <v>1233</v>
      </c>
      <c r="E550" s="177">
        <v>1077</v>
      </c>
      <c r="F550" s="174">
        <v>1603</v>
      </c>
      <c r="G550" s="178">
        <v>2585</v>
      </c>
      <c r="H550" s="176">
        <v>2616</v>
      </c>
      <c r="I550" s="177">
        <v>4552</v>
      </c>
      <c r="J550" s="174">
        <v>1128</v>
      </c>
      <c r="K550" s="175">
        <v>283</v>
      </c>
      <c r="L550" s="176">
        <v>3198</v>
      </c>
      <c r="M550" s="174">
        <v>950</v>
      </c>
      <c r="N550" s="179">
        <v>4233</v>
      </c>
      <c r="O550" s="182">
        <v>2504</v>
      </c>
      <c r="P550" s="174">
        <v>2141</v>
      </c>
      <c r="Q550" s="175">
        <v>1663</v>
      </c>
      <c r="R550" s="176">
        <v>1737</v>
      </c>
      <c r="S550" s="177">
        <v>2455</v>
      </c>
      <c r="T550" s="174">
        <v>1411</v>
      </c>
      <c r="U550" s="178">
        <v>252</v>
      </c>
      <c r="V550" s="176">
        <v>3203</v>
      </c>
      <c r="W550" s="183">
        <v>1719</v>
      </c>
      <c r="X550" s="174">
        <v>2390</v>
      </c>
      <c r="Y550" s="178">
        <v>787</v>
      </c>
      <c r="Z550" s="176">
        <v>2974</v>
      </c>
      <c r="AA550" s="174">
        <v>4851</v>
      </c>
      <c r="AB550" s="149">
        <f t="shared" si="9760"/>
        <v>29325</v>
      </c>
      <c r="AC550" s="150">
        <f t="shared" si="9761"/>
        <v>27271</v>
      </c>
      <c r="BI550" s="139" t="s">
        <v>30</v>
      </c>
      <c r="BJ550" s="123">
        <f>B550/B560</f>
        <v>5.3573397023700169E-2</v>
      </c>
      <c r="BK550" s="124">
        <f t="shared" ref="BK550" si="10117">C550/C560</f>
        <v>0.13142397307875198</v>
      </c>
      <c r="BL550" s="125">
        <f t="shared" ref="BL550" si="10118">D550/D560</f>
        <v>9.7694318992155929E-2</v>
      </c>
      <c r="BM550" s="126">
        <f t="shared" ref="BM550" si="10119">E550/E560</f>
        <v>8.5469407189905561E-2</v>
      </c>
      <c r="BN550" s="123">
        <f t="shared" ref="BN550" si="10120">F550/F560</f>
        <v>5.7953723788864785E-2</v>
      </c>
      <c r="BO550" s="124">
        <f t="shared" ref="BO550" si="10121">G550/G560</f>
        <v>0.10606868819498584</v>
      </c>
      <c r="BP550" s="125">
        <f t="shared" ref="BP550" si="10122">H550/H560</f>
        <v>6.5824568466609626E-2</v>
      </c>
      <c r="BQ550" s="126">
        <f t="shared" ref="BQ550" si="10123">I550/I560</f>
        <v>0.10445637707099913</v>
      </c>
      <c r="BR550" s="123">
        <f t="shared" ref="BR550" si="10124">J550/J560</f>
        <v>0.18494835218888342</v>
      </c>
      <c r="BS550" s="124">
        <f t="shared" ref="BS550" si="10125">K550/K560</f>
        <v>4.3146821161762466E-2</v>
      </c>
      <c r="BT550" s="125">
        <f t="shared" ref="BT550" si="10126">L550/L560</f>
        <v>0.1345902950212533</v>
      </c>
      <c r="BU550" s="123">
        <f t="shared" ref="BU550" si="10127">M550/M560</f>
        <v>4.024571065452235E-2</v>
      </c>
      <c r="BV550" s="127">
        <f t="shared" ref="BV550" si="10128">N550/N560</f>
        <v>0.10171079821231198</v>
      </c>
      <c r="BW550" s="128">
        <f t="shared" ref="BW550" si="10129">O550/O560</f>
        <v>6.1077639827304436E-2</v>
      </c>
      <c r="BX550" s="123">
        <f t="shared" ref="BX550" si="10130">P550/P560</f>
        <v>9.4919311934740208E-2</v>
      </c>
      <c r="BY550" s="124">
        <f t="shared" ref="BY550" si="10131">Q550/Q560</f>
        <v>7.5248868778280548E-2</v>
      </c>
      <c r="BZ550" s="125">
        <f t="shared" ref="BZ550" si="10132">R550/R560</f>
        <v>6.7398727300946759E-2</v>
      </c>
      <c r="CA550" s="126">
        <f t="shared" ref="CA550" si="10133">S550/S560</f>
        <v>9.2781557067271356E-2</v>
      </c>
      <c r="CB550" s="123">
        <f t="shared" ref="CB550" si="10134">T550/T560</f>
        <v>0.18055022392834294</v>
      </c>
      <c r="CC550" s="124">
        <f t="shared" ref="CC550" si="10135">U550/U560</f>
        <v>3.114571746384872E-2</v>
      </c>
      <c r="CD550" s="125">
        <f t="shared" ref="CD550" si="10136">V550/V560</f>
        <v>0.1228379674017258</v>
      </c>
      <c r="CE550" s="126">
        <f t="shared" ref="CE550" si="10137">W550/W560</f>
        <v>6.1241939506216821E-2</v>
      </c>
      <c r="CF550" s="123">
        <f t="shared" ref="CF550" si="10138">X550/X560</f>
        <v>0.11585070285991275</v>
      </c>
      <c r="CG550" s="124">
        <f t="shared" ref="CG550" si="10139">Y550/Y560</f>
        <v>6.1944116489571037E-2</v>
      </c>
      <c r="CH550" s="125">
        <f t="shared" ref="CH550" si="10140">Z550/Z560</f>
        <v>7.2976222609378444E-2</v>
      </c>
      <c r="CI550" s="123">
        <f t="shared" ref="CI550" si="10141">AA550/AA560</f>
        <v>0.10851863451299718</v>
      </c>
      <c r="CJ550" s="129">
        <f t="shared" ref="CJ550" si="10142">AB550/AB560</f>
        <v>9.09818594737479E-2</v>
      </c>
      <c r="CK550" s="130">
        <f t="shared" ref="CK550" si="10143">AC550/AC560</f>
        <v>8.4909566998882233E-2</v>
      </c>
    </row>
    <row r="551" spans="1:89" x14ac:dyDescent="0.2">
      <c r="A551" s="131" t="s">
        <v>31</v>
      </c>
      <c r="B551" s="184">
        <v>1647</v>
      </c>
      <c r="C551" s="168">
        <v>4093</v>
      </c>
      <c r="D551" s="169">
        <v>967</v>
      </c>
      <c r="E551" s="170">
        <v>1488</v>
      </c>
      <c r="F551" s="167">
        <v>1246</v>
      </c>
      <c r="G551" s="171">
        <v>3032</v>
      </c>
      <c r="H551" s="169">
        <v>2599</v>
      </c>
      <c r="I551" s="170">
        <v>5439</v>
      </c>
      <c r="J551" s="167">
        <v>707</v>
      </c>
      <c r="K551" s="168">
        <v>296</v>
      </c>
      <c r="L551" s="169">
        <v>3180</v>
      </c>
      <c r="M551" s="167">
        <v>972</v>
      </c>
      <c r="N551" s="172">
        <v>4467</v>
      </c>
      <c r="O551" s="185">
        <v>2612</v>
      </c>
      <c r="P551" s="167">
        <v>1947</v>
      </c>
      <c r="Q551" s="168">
        <v>2090</v>
      </c>
      <c r="R551" s="169">
        <v>1929</v>
      </c>
      <c r="S551" s="170">
        <v>2940</v>
      </c>
      <c r="T551" s="167">
        <v>1273</v>
      </c>
      <c r="U551" s="171">
        <v>266</v>
      </c>
      <c r="V551" s="169">
        <v>3459</v>
      </c>
      <c r="W551" s="186">
        <v>1686</v>
      </c>
      <c r="X551" s="167">
        <v>2065</v>
      </c>
      <c r="Y551" s="171">
        <v>880</v>
      </c>
      <c r="Z551" s="169">
        <v>2975</v>
      </c>
      <c r="AA551" s="167">
        <v>4716</v>
      </c>
      <c r="AB551" s="149">
        <f t="shared" si="9760"/>
        <v>28461</v>
      </c>
      <c r="AC551" s="150">
        <f t="shared" si="9761"/>
        <v>30510</v>
      </c>
      <c r="BI551" s="131" t="s">
        <v>31</v>
      </c>
      <c r="BJ551" s="123">
        <f>B551/B560</f>
        <v>6.0518096637883517E-2</v>
      </c>
      <c r="BK551" s="124">
        <f t="shared" ref="BK551" si="10144">C551/C560</f>
        <v>0.14971286440615969</v>
      </c>
      <c r="BL551" s="125">
        <f t="shared" ref="BL551" si="10145">D551/D560</f>
        <v>7.6618334521828702E-2</v>
      </c>
      <c r="BM551" s="126">
        <f t="shared" ref="BM551" si="10146">E551/E560</f>
        <v>0.11808586620109515</v>
      </c>
      <c r="BN551" s="123">
        <f t="shared" ref="BN551" si="10147">F551/F560</f>
        <v>4.5046999276934202E-2</v>
      </c>
      <c r="BO551" s="124">
        <f t="shared" ref="BO551" si="10148">G551/G560</f>
        <v>0.12441015961593697</v>
      </c>
      <c r="BP551" s="125">
        <f t="shared" ref="BP551" si="10149">H551/H560</f>
        <v>6.5396809420763924E-2</v>
      </c>
      <c r="BQ551" s="126">
        <f t="shared" ref="BQ551" si="10150">I551/I560</f>
        <v>0.1248106842902382</v>
      </c>
      <c r="BR551" s="123">
        <f t="shared" ref="BR551" si="10151">J551/J560</f>
        <v>0.11592064272831612</v>
      </c>
      <c r="BS551" s="124">
        <f t="shared" ref="BS551" si="10152">K551/K560</f>
        <v>4.5128830614422931E-2</v>
      </c>
      <c r="BT551" s="125">
        <f t="shared" ref="BT551" si="10153">L551/L560</f>
        <v>0.13383275114683726</v>
      </c>
      <c r="BU551" s="123">
        <f t="shared" ref="BU551" si="10154">M551/M560</f>
        <v>4.1177716585469183E-2</v>
      </c>
      <c r="BV551" s="127">
        <f t="shared" ref="BV551" si="10155">N551/N560</f>
        <v>0.10733336537075304</v>
      </c>
      <c r="BW551" s="128">
        <f t="shared" ref="BW551" si="10156">O551/O560</f>
        <v>6.371197892528721E-2</v>
      </c>
      <c r="BX551" s="123">
        <f t="shared" ref="BX551" si="10157">P551/P560</f>
        <v>8.6318496187267252E-2</v>
      </c>
      <c r="BY551" s="124">
        <f t="shared" ref="BY551" si="10158">Q551/Q560</f>
        <v>9.4570135746606332E-2</v>
      </c>
      <c r="BZ551" s="125">
        <f t="shared" ref="BZ551" si="10159">R551/R560</f>
        <v>7.4848672978426192E-2</v>
      </c>
      <c r="CA551" s="126">
        <f t="shared" ref="CA551" si="10160">S551/S560</f>
        <v>0.1111111111111111</v>
      </c>
      <c r="CB551" s="123">
        <f t="shared" ref="CB551" si="10161">T551/T560</f>
        <v>0.16289187460012797</v>
      </c>
      <c r="CC551" s="124">
        <f t="shared" ref="CC551" si="10162">U551/U560</f>
        <v>3.2876035100729208E-2</v>
      </c>
      <c r="CD551" s="125">
        <f t="shared" ref="CD551" si="10163">V551/V560</f>
        <v>0.13265580057526366</v>
      </c>
      <c r="CE551" s="126">
        <f t="shared" ref="CE551" si="10164">W551/W560</f>
        <v>6.0066265274858387E-2</v>
      </c>
      <c r="CF551" s="123">
        <f t="shared" ref="CF551" si="10165">X551/X560</f>
        <v>0.10009694619486185</v>
      </c>
      <c r="CG551" s="124">
        <f t="shared" ref="CG551" si="10166">Y551/Y560</f>
        <v>6.9264069264069264E-2</v>
      </c>
      <c r="CH551" s="125">
        <f t="shared" ref="CH551" si="10167">Z551/Z560</f>
        <v>7.3000760680195328E-2</v>
      </c>
      <c r="CI551" s="123">
        <f t="shared" ref="CI551" si="10168">AA551/AA560</f>
        <v>0.10549863540781174</v>
      </c>
      <c r="CJ551" s="129">
        <f t="shared" ref="CJ551" si="10169">AB551/AB560</f>
        <v>8.8301268626848728E-2</v>
      </c>
      <c r="CK551" s="130">
        <f t="shared" ref="CK551" si="10170">AC551/AC560</f>
        <v>9.4994348910413889E-2</v>
      </c>
    </row>
    <row r="552" spans="1:89" x14ac:dyDescent="0.2">
      <c r="A552" s="139" t="s">
        <v>32</v>
      </c>
      <c r="B552" s="181">
        <v>1736</v>
      </c>
      <c r="C552" s="175">
        <v>2875</v>
      </c>
      <c r="D552" s="176">
        <v>603</v>
      </c>
      <c r="E552" s="177">
        <v>1132</v>
      </c>
      <c r="F552" s="174">
        <v>1176</v>
      </c>
      <c r="G552" s="178">
        <v>2339</v>
      </c>
      <c r="H552" s="176">
        <v>2460</v>
      </c>
      <c r="I552" s="177">
        <v>3965</v>
      </c>
      <c r="J552" s="174">
        <v>448</v>
      </c>
      <c r="K552" s="175">
        <v>198</v>
      </c>
      <c r="L552" s="176">
        <v>2157</v>
      </c>
      <c r="M552" s="174">
        <v>935</v>
      </c>
      <c r="N552" s="179">
        <v>3163</v>
      </c>
      <c r="O552" s="182">
        <v>2543</v>
      </c>
      <c r="P552" s="174">
        <v>1338</v>
      </c>
      <c r="Q552" s="175">
        <v>1787</v>
      </c>
      <c r="R552" s="176">
        <v>1430</v>
      </c>
      <c r="S552" s="177">
        <v>2227</v>
      </c>
      <c r="T552" s="174">
        <v>665</v>
      </c>
      <c r="U552" s="178">
        <v>345</v>
      </c>
      <c r="V552" s="176">
        <v>3164</v>
      </c>
      <c r="W552" s="183">
        <v>1713</v>
      </c>
      <c r="X552" s="174">
        <v>1441</v>
      </c>
      <c r="Y552" s="178">
        <v>665</v>
      </c>
      <c r="Z552" s="176">
        <v>2597</v>
      </c>
      <c r="AA552" s="174">
        <v>3501</v>
      </c>
      <c r="AB552" s="149">
        <f t="shared" si="9760"/>
        <v>22378</v>
      </c>
      <c r="AC552" s="150">
        <f t="shared" si="9761"/>
        <v>24225</v>
      </c>
      <c r="BI552" s="139" t="s">
        <v>32</v>
      </c>
      <c r="BJ552" s="123">
        <f>B552/B560</f>
        <v>6.3788352011758226E-2</v>
      </c>
      <c r="BK552" s="124">
        <f t="shared" ref="BK552" si="10171">C552/C560</f>
        <v>0.10516112513259446</v>
      </c>
      <c r="BL552" s="125">
        <f t="shared" ref="BL552" si="10172">D552/D560</f>
        <v>4.7777513667696697E-2</v>
      </c>
      <c r="BM552" s="126">
        <f t="shared" ref="BM552" si="10173">E552/E560</f>
        <v>8.9834140147607336E-2</v>
      </c>
      <c r="BN552" s="123">
        <f t="shared" ref="BN552" si="10174">F552/F560</f>
        <v>4.2516268980477223E-2</v>
      </c>
      <c r="BO552" s="124">
        <f t="shared" ref="BO552" si="10175">G552/G560</f>
        <v>9.5974724057281191E-2</v>
      </c>
      <c r="BP552" s="125">
        <f t="shared" ref="BP552" si="10176">H552/H560</f>
        <v>6.1899250163554929E-2</v>
      </c>
      <c r="BQ552" s="126">
        <f t="shared" ref="BQ552" si="10177">I552/I560</f>
        <v>9.0986277479462113E-2</v>
      </c>
      <c r="BR552" s="123">
        <f t="shared" ref="BR552" si="10178">J552/J560</f>
        <v>7.3454664699131006E-2</v>
      </c>
      <c r="BS552" s="124">
        <f t="shared" ref="BS552" si="10179">K552/K560</f>
        <v>3.0187528586674797E-2</v>
      </c>
      <c r="BT552" s="125">
        <f t="shared" ref="BT552" si="10180">L552/L560</f>
        <v>9.0779007617524513E-2</v>
      </c>
      <c r="BU552" s="123">
        <f t="shared" ref="BU552" si="10181">M552/M560</f>
        <v>3.9610252065240416E-2</v>
      </c>
      <c r="BV552" s="127">
        <f t="shared" ref="BV552" si="10182">N552/N560</f>
        <v>7.6000768898072946E-2</v>
      </c>
      <c r="BW552" s="128">
        <f t="shared" ref="BW552" si="10183">O552/O560</f>
        <v>6.202892894602044E-2</v>
      </c>
      <c r="BX552" s="123">
        <f t="shared" ref="BX552" si="10184">P552/P560</f>
        <v>5.9319028196488738E-2</v>
      </c>
      <c r="BY552" s="124">
        <f t="shared" ref="BY552" si="10185">Q552/Q560</f>
        <v>8.0859728506787326E-2</v>
      </c>
      <c r="BZ552" s="125">
        <f t="shared" ref="BZ552" si="10186">R552/R560</f>
        <v>5.5486574577060375E-2</v>
      </c>
      <c r="CA552" s="126">
        <f t="shared" ref="CA552" si="10187">S552/S560</f>
        <v>8.4164777021919879E-2</v>
      </c>
      <c r="CB552" s="123">
        <f t="shared" ref="CB552" si="10188">T552/T560</f>
        <v>8.5092770313499683E-2</v>
      </c>
      <c r="CC552" s="124">
        <f t="shared" ref="CC552" si="10189">U552/U560</f>
        <v>4.2639970337411938E-2</v>
      </c>
      <c r="CD552" s="125">
        <f t="shared" ref="CD552" si="10190">V552/V560</f>
        <v>0.12134228187919463</v>
      </c>
      <c r="CE552" s="126">
        <f t="shared" ref="CE552" si="10191">W552/W560</f>
        <v>6.1028180555060742E-2</v>
      </c>
      <c r="CF552" s="123">
        <f t="shared" ref="CF552" si="10192">X552/X560</f>
        <v>6.9849733397964131E-2</v>
      </c>
      <c r="CG552" s="124">
        <f t="shared" ref="CG552" si="10193">Y552/Y560</f>
        <v>5.2341597796143252E-2</v>
      </c>
      <c r="CH552" s="125">
        <f t="shared" ref="CH552" si="10194">Z552/Z560</f>
        <v>6.372536991141757E-2</v>
      </c>
      <c r="CI552" s="123">
        <f t="shared" ref="CI552" si="10195">AA552/AA560</f>
        <v>7.8318643461142673E-2</v>
      </c>
      <c r="CJ552" s="129">
        <f t="shared" ref="CJ552" si="10196">AB552/AB560</f>
        <v>6.9428543948969496E-2</v>
      </c>
      <c r="CK552" s="130">
        <f t="shared" ref="CK552" si="10197">AC552/AC560</f>
        <v>7.542569984774751E-2</v>
      </c>
    </row>
    <row r="553" spans="1:89" x14ac:dyDescent="0.2">
      <c r="A553" s="131" t="s">
        <v>33</v>
      </c>
      <c r="B553" s="184">
        <v>1422</v>
      </c>
      <c r="C553" s="168">
        <v>1557</v>
      </c>
      <c r="D553" s="169">
        <v>432</v>
      </c>
      <c r="E553" s="170">
        <v>714</v>
      </c>
      <c r="F553" s="167">
        <v>1052</v>
      </c>
      <c r="G553" s="171">
        <v>1559</v>
      </c>
      <c r="H553" s="169">
        <v>1828</v>
      </c>
      <c r="I553" s="170">
        <v>2715</v>
      </c>
      <c r="J553" s="167">
        <v>384</v>
      </c>
      <c r="K553" s="168">
        <v>139</v>
      </c>
      <c r="L553" s="169">
        <v>1249</v>
      </c>
      <c r="M553" s="167">
        <v>960</v>
      </c>
      <c r="N553" s="172">
        <v>2080</v>
      </c>
      <c r="O553" s="185">
        <v>2165</v>
      </c>
      <c r="P553" s="167">
        <v>916</v>
      </c>
      <c r="Q553" s="168">
        <v>1545</v>
      </c>
      <c r="R553" s="169">
        <v>1187</v>
      </c>
      <c r="S553" s="170">
        <v>1490</v>
      </c>
      <c r="T553" s="167">
        <v>329</v>
      </c>
      <c r="U553" s="171">
        <v>261</v>
      </c>
      <c r="V553" s="169">
        <v>2099</v>
      </c>
      <c r="W553" s="186">
        <v>1354</v>
      </c>
      <c r="X553" s="167">
        <v>842</v>
      </c>
      <c r="Y553" s="171">
        <v>617</v>
      </c>
      <c r="Z553" s="169">
        <v>1952</v>
      </c>
      <c r="AA553" s="167">
        <v>2645</v>
      </c>
      <c r="AB553" s="149">
        <f t="shared" si="9760"/>
        <v>15772</v>
      </c>
      <c r="AC553" s="150">
        <f t="shared" si="9761"/>
        <v>17721</v>
      </c>
      <c r="BI553" s="131" t="s">
        <v>33</v>
      </c>
      <c r="BJ553" s="123">
        <f>B553/B560</f>
        <v>5.2250597097189051E-2</v>
      </c>
      <c r="BK553" s="124">
        <f t="shared" ref="BK553" si="10198">C553/C560</f>
        <v>5.6951607593547678E-2</v>
      </c>
      <c r="BL553" s="125">
        <f t="shared" ref="BL553" si="10199">D553/D560</f>
        <v>3.4228666508200618E-2</v>
      </c>
      <c r="BM553" s="126">
        <f t="shared" ref="BM553" si="10200">E553/E560</f>
        <v>5.6662169669073885E-2</v>
      </c>
      <c r="BN553" s="123">
        <f t="shared" ref="BN553" si="10201">F553/F560</f>
        <v>3.8033261026753432E-2</v>
      </c>
      <c r="BO553" s="124">
        <f t="shared" ref="BO553" si="10202">G553/G560</f>
        <v>6.3969471913339626E-2</v>
      </c>
      <c r="BP553" s="125">
        <f t="shared" ref="BP553" si="10203">H553/H560</f>
        <v>4.5996678576820493E-2</v>
      </c>
      <c r="BQ553" s="126">
        <f t="shared" ref="BQ553" si="10204">I553/I560</f>
        <v>6.2302079030703568E-2</v>
      </c>
      <c r="BR553" s="123">
        <f t="shared" ref="BR553" si="10205">J553/J560</f>
        <v>6.2961141170683715E-2</v>
      </c>
      <c r="BS553" s="124">
        <f t="shared" ref="BS553" si="10206">K553/K560</f>
        <v>2.1192254916908064E-2</v>
      </c>
      <c r="BT553" s="125">
        <f t="shared" ref="BT553" si="10207">L553/L560</f>
        <v>5.2565127730314382E-2</v>
      </c>
      <c r="BU553" s="123">
        <f t="shared" ref="BU553" si="10208">M553/M560</f>
        <v>4.0669349714043637E-2</v>
      </c>
      <c r="BV553" s="127">
        <f t="shared" ref="BV553" si="10209">N553/N560</f>
        <v>4.9978374741698306E-2</v>
      </c>
      <c r="BW553" s="128">
        <f t="shared" ref="BW553" si="10210">O553/O560</f>
        <v>5.2808742103080716E-2</v>
      </c>
      <c r="BX553" s="123">
        <f t="shared" ref="BX553" si="10211">P553/P560</f>
        <v>4.0610037240645505E-2</v>
      </c>
      <c r="BY553" s="124">
        <f t="shared" ref="BY553" si="10212">Q553/Q560</f>
        <v>6.990950226244344E-2</v>
      </c>
      <c r="BZ553" s="125">
        <f t="shared" ref="BZ553" si="10213">R553/R560</f>
        <v>4.6057737079000467E-2</v>
      </c>
      <c r="CA553" s="126">
        <f t="shared" ref="CA553" si="10214">S553/S560</f>
        <v>5.6311413454270598E-2</v>
      </c>
      <c r="CB553" s="123">
        <f t="shared" ref="CB553" si="10215">T553/T560</f>
        <v>4.2098528470889317E-2</v>
      </c>
      <c r="CC553" s="124">
        <f t="shared" ref="CC553" si="10216">U553/U560</f>
        <v>3.2258064516129031E-2</v>
      </c>
      <c r="CD553" s="125">
        <f t="shared" ref="CD553" si="10217">V553/V560</f>
        <v>8.0498561840843724E-2</v>
      </c>
      <c r="CE553" s="126">
        <f t="shared" ref="CE553" si="10218">W553/W560</f>
        <v>4.8238269977555308E-2</v>
      </c>
      <c r="CF553" s="123">
        <f t="shared" ref="CF553" si="10219">X553/X560</f>
        <v>4.0814348036839553E-2</v>
      </c>
      <c r="CG553" s="124">
        <f t="shared" ref="CG553" si="10220">Y553/Y560</f>
        <v>4.8563557654466745E-2</v>
      </c>
      <c r="CH553" s="125">
        <f t="shared" ref="CH553" si="10221">Z553/Z560</f>
        <v>4.7898314234534882E-2</v>
      </c>
      <c r="CI553" s="123">
        <f t="shared" ref="CI553" si="10222">AA553/AA560</f>
        <v>5.9169612097892711E-2</v>
      </c>
      <c r="CJ553" s="129">
        <f t="shared" ref="CJ553" si="10223">AB553/AB560</f>
        <v>4.8933193098719581E-2</v>
      </c>
      <c r="CK553" s="130">
        <f t="shared" ref="CK553" si="10224">AC553/AC560</f>
        <v>5.5175183777169595E-2</v>
      </c>
    </row>
    <row r="554" spans="1:89" x14ac:dyDescent="0.2">
      <c r="A554" s="139" t="s">
        <v>34</v>
      </c>
      <c r="B554" s="181">
        <v>487</v>
      </c>
      <c r="C554" s="175">
        <v>957</v>
      </c>
      <c r="D554" s="176">
        <v>211</v>
      </c>
      <c r="E554" s="177">
        <v>553</v>
      </c>
      <c r="F554" s="174">
        <v>459</v>
      </c>
      <c r="G554" s="178">
        <v>1212</v>
      </c>
      <c r="H554" s="176">
        <v>879</v>
      </c>
      <c r="I554" s="177">
        <v>2163</v>
      </c>
      <c r="J554" s="174">
        <v>141</v>
      </c>
      <c r="K554" s="175">
        <v>74</v>
      </c>
      <c r="L554" s="176">
        <v>887</v>
      </c>
      <c r="M554" s="174">
        <v>670</v>
      </c>
      <c r="N554" s="179">
        <v>1769</v>
      </c>
      <c r="O554" s="182">
        <v>1644</v>
      </c>
      <c r="P554" s="174">
        <v>587</v>
      </c>
      <c r="Q554" s="175">
        <v>945</v>
      </c>
      <c r="R554" s="176">
        <v>850</v>
      </c>
      <c r="S554" s="177">
        <v>1094</v>
      </c>
      <c r="T554" s="174">
        <v>204</v>
      </c>
      <c r="U554" s="178">
        <v>215</v>
      </c>
      <c r="V554" s="176">
        <v>1503</v>
      </c>
      <c r="W554" s="183">
        <v>850</v>
      </c>
      <c r="X554" s="174">
        <v>456</v>
      </c>
      <c r="Y554" s="178">
        <v>484</v>
      </c>
      <c r="Z554" s="176">
        <v>1214</v>
      </c>
      <c r="AA554" s="174">
        <v>1617</v>
      </c>
      <c r="AB554" s="149">
        <f t="shared" si="9760"/>
        <v>9647</v>
      </c>
      <c r="AC554" s="150">
        <f t="shared" si="9761"/>
        <v>12478</v>
      </c>
      <c r="BI554" s="139" t="s">
        <v>34</v>
      </c>
      <c r="BJ554" s="123">
        <f>B554/B560</f>
        <v>1.7894543450303141E-2</v>
      </c>
      <c r="BK554" s="124">
        <f t="shared" ref="BK554" si="10225">C554/C560</f>
        <v>3.5004938000658403E-2</v>
      </c>
      <c r="BL554" s="125">
        <f t="shared" ref="BL554" si="10226">D554/D560</f>
        <v>1.6718168132477618E-2</v>
      </c>
      <c r="BM554" s="126">
        <f t="shared" ref="BM554" si="10227">E554/E560</f>
        <v>4.3885405920165065E-2</v>
      </c>
      <c r="BN554" s="123">
        <f t="shared" ref="BN554" si="10228">F554/F560</f>
        <v>1.6594360086767897E-2</v>
      </c>
      <c r="BO554" s="124">
        <f t="shared" ref="BO554" si="10229">G554/G560</f>
        <v>4.9731237946739976E-2</v>
      </c>
      <c r="BP554" s="125">
        <f t="shared" ref="BP554" si="10230">H554/H560</f>
        <v>2.2117658899904382E-2</v>
      </c>
      <c r="BQ554" s="126">
        <f t="shared" ref="BQ554" si="10231">I554/I560</f>
        <v>4.9635136995731792E-2</v>
      </c>
      <c r="BR554" s="123">
        <f t="shared" ref="BR554" si="10232">J554/J560</f>
        <v>2.3118544023610427E-2</v>
      </c>
      <c r="BS554" s="124">
        <f t="shared" ref="BS554" si="10233">K554/K560</f>
        <v>1.1282207653605733E-2</v>
      </c>
      <c r="BT554" s="125">
        <f t="shared" ref="BT554" si="10234">L554/L560</f>
        <v>3.73300787003914E-2</v>
      </c>
      <c r="BU554" s="123">
        <f t="shared" ref="BU554" si="10235">M554/M560</f>
        <v>2.8383816987926285E-2</v>
      </c>
      <c r="BV554" s="127">
        <f t="shared" ref="BV554" si="10236">N554/N560</f>
        <v>4.2505646595223219E-2</v>
      </c>
      <c r="BW554" s="128">
        <f t="shared" ref="BW554" si="10237">O554/O560</f>
        <v>4.0100495158182307E-2</v>
      </c>
      <c r="BX554" s="123">
        <f t="shared" ref="BX554" si="10238">P554/P560</f>
        <v>2.6024117751374358E-2</v>
      </c>
      <c r="BY554" s="124">
        <f t="shared" ref="BY554" si="10239">Q554/Q560</f>
        <v>4.2760180995475114E-2</v>
      </c>
      <c r="BZ554" s="125">
        <f t="shared" ref="BZ554" si="10240">R554/R560</f>
        <v>3.2981530343007916E-2</v>
      </c>
      <c r="CA554" s="126">
        <f t="shared" ref="CA554" si="10241">S554/S560</f>
        <v>4.1345427059712773E-2</v>
      </c>
      <c r="CB554" s="123">
        <f t="shared" ref="CB554" si="10242">T554/T560</f>
        <v>2.6103646833013437E-2</v>
      </c>
      <c r="CC554" s="124">
        <f t="shared" ref="CC554" si="10243">U554/U560</f>
        <v>2.6572735137807439E-2</v>
      </c>
      <c r="CD554" s="125">
        <f t="shared" ref="CD554" si="10244">V554/V560</f>
        <v>5.7641418983700864E-2</v>
      </c>
      <c r="CE554" s="126">
        <f t="shared" ref="CE554" si="10245">W554/W560</f>
        <v>3.0282518080444618E-2</v>
      </c>
      <c r="CF554" s="123">
        <f t="shared" ref="CF554" si="10246">X554/X560</f>
        <v>2.2103732428502183E-2</v>
      </c>
      <c r="CG554" s="124">
        <f t="shared" ref="CG554" si="10247">Y554/Y560</f>
        <v>3.8095238095238099E-2</v>
      </c>
      <c r="CH554" s="125">
        <f t="shared" ref="CH554" si="10248">Z554/Z560</f>
        <v>2.9789217971683067E-2</v>
      </c>
      <c r="CI554" s="123">
        <f t="shared" ref="CI554" si="10249">AA554/AA560</f>
        <v>3.6172878170999061E-2</v>
      </c>
      <c r="CJ554" s="129">
        <f t="shared" ref="CJ554" si="10250">AB554/AB560</f>
        <v>2.9930161921338311E-2</v>
      </c>
      <c r="CK554" s="130">
        <f t="shared" ref="CK554" si="10251">AC554/AC560</f>
        <v>3.8850851711050294E-2</v>
      </c>
    </row>
    <row r="555" spans="1:89" x14ac:dyDescent="0.2">
      <c r="A555" s="131" t="s">
        <v>35</v>
      </c>
      <c r="B555" s="184">
        <v>0</v>
      </c>
      <c r="C555" s="168">
        <v>394</v>
      </c>
      <c r="D555" s="169">
        <v>6</v>
      </c>
      <c r="E555" s="170">
        <v>251</v>
      </c>
      <c r="F555" s="167">
        <v>15</v>
      </c>
      <c r="G555" s="171">
        <v>669</v>
      </c>
      <c r="H555" s="169">
        <v>82</v>
      </c>
      <c r="I555" s="170">
        <v>764</v>
      </c>
      <c r="J555" s="167">
        <v>40</v>
      </c>
      <c r="K555" s="168">
        <v>29</v>
      </c>
      <c r="L555" s="169">
        <v>592</v>
      </c>
      <c r="M555" s="167">
        <v>114</v>
      </c>
      <c r="N555" s="172">
        <v>453</v>
      </c>
      <c r="O555" s="185">
        <v>199</v>
      </c>
      <c r="P555" s="167">
        <v>103</v>
      </c>
      <c r="Q555" s="168">
        <v>154</v>
      </c>
      <c r="R555" s="169">
        <v>165</v>
      </c>
      <c r="S555" s="170">
        <v>81</v>
      </c>
      <c r="T555" s="167">
        <v>21</v>
      </c>
      <c r="U555" s="171">
        <v>13</v>
      </c>
      <c r="V555" s="169">
        <v>153</v>
      </c>
      <c r="W555" s="186">
        <v>30</v>
      </c>
      <c r="X555" s="167">
        <v>41</v>
      </c>
      <c r="Y555" s="171">
        <v>8</v>
      </c>
      <c r="Z555" s="169">
        <v>51</v>
      </c>
      <c r="AA555" s="167">
        <v>63</v>
      </c>
      <c r="AB555" s="149">
        <f t="shared" si="9760"/>
        <v>1722</v>
      </c>
      <c r="AC555" s="150">
        <f t="shared" si="9761"/>
        <v>2769</v>
      </c>
      <c r="BI555" s="131" t="s">
        <v>35</v>
      </c>
      <c r="BJ555" s="123">
        <f>B555/B560</f>
        <v>0</v>
      </c>
      <c r="BK555" s="124">
        <f t="shared" ref="BK555" si="10252">C555/C560</f>
        <v>1.4411646365997293E-2</v>
      </c>
      <c r="BL555" s="125">
        <f t="shared" ref="BL555" si="10253">D555/D560</f>
        <v>4.7539814594723079E-4</v>
      </c>
      <c r="BM555" s="126">
        <f t="shared" ref="BM555" si="10254">E555/E560</f>
        <v>1.9919054043329894E-2</v>
      </c>
      <c r="BN555" s="123">
        <f t="shared" ref="BN555" si="10255">F555/F560</f>
        <v>5.4229934924078093E-4</v>
      </c>
      <c r="BO555" s="124">
        <f t="shared" ref="BO555" si="10256">G555/G560</f>
        <v>2.7450658569611423E-2</v>
      </c>
      <c r="BP555" s="125">
        <f t="shared" ref="BP555" si="10257">H555/H560</f>
        <v>2.0633083387851642E-3</v>
      </c>
      <c r="BQ555" s="126">
        <f t="shared" ref="BQ555" si="10258">I555/I560</f>
        <v>1.7531782091881224E-2</v>
      </c>
      <c r="BR555" s="123">
        <f t="shared" ref="BR555" si="10259">J555/J560</f>
        <v>6.558452205279554E-3</v>
      </c>
      <c r="BS555" s="124">
        <f t="shared" ref="BS555" si="10260">K555/K560</f>
        <v>4.4214057020887333E-3</v>
      </c>
      <c r="BT555" s="125">
        <f t="shared" ref="BT555" si="10261">L555/L560</f>
        <v>2.4914776314128192E-2</v>
      </c>
      <c r="BU555" s="123">
        <f t="shared" ref="BU555" si="10262">M555/M560</f>
        <v>4.8294852785426817E-3</v>
      </c>
      <c r="BV555" s="127">
        <f t="shared" ref="BV555" si="10263">N555/N560</f>
        <v>1.0884713345187178E-2</v>
      </c>
      <c r="BW555" s="128">
        <f t="shared" ref="BW555" si="10264">O555/O560</f>
        <v>4.8540137083201212E-3</v>
      </c>
      <c r="BX555" s="123">
        <f t="shared" ref="BX555" si="10265">P555/P560</f>
        <v>4.5664124844830645E-3</v>
      </c>
      <c r="BY555" s="124">
        <f t="shared" ref="BY555" si="10266">Q555/Q560</f>
        <v>6.9683257918552038E-3</v>
      </c>
      <c r="BZ555" s="125">
        <f t="shared" ref="BZ555" si="10267">R555/R560</f>
        <v>6.4022970665838898E-3</v>
      </c>
      <c r="CA555" s="126">
        <f t="shared" ref="CA555" si="10268">S555/S560</f>
        <v>3.0612244897959182E-3</v>
      </c>
      <c r="CB555" s="123">
        <f t="shared" ref="CB555" si="10269">T555/T560</f>
        <v>2.6871401151631479E-3</v>
      </c>
      <c r="CC555" s="124">
        <f t="shared" ref="CC555" si="10270">U555/U560</f>
        <v>1.6067235199604499E-3</v>
      </c>
      <c r="CD555" s="125">
        <f t="shared" ref="CD555" si="10271">V555/V560</f>
        <v>5.8676893576222432E-3</v>
      </c>
      <c r="CE555" s="126">
        <f t="shared" ref="CE555" si="10272">W555/W560</f>
        <v>1.0687947557803982E-3</v>
      </c>
      <c r="CF555" s="123">
        <f t="shared" ref="CF555" si="10273">X555/X560</f>
        <v>1.9873969946679593E-3</v>
      </c>
      <c r="CG555" s="124">
        <f t="shared" ref="CG555" si="10274">Y555/Y560</f>
        <v>6.2967335694608421E-4</v>
      </c>
      <c r="CH555" s="125">
        <f t="shared" ref="CH555" si="10275">Z555/Z560</f>
        <v>1.2514416116604912E-3</v>
      </c>
      <c r="CI555" s="123">
        <f t="shared" ref="CI555" si="10276">AA555/AA560</f>
        <v>1.4093329157532101E-3</v>
      </c>
      <c r="CJ555" s="129">
        <f t="shared" ref="CJ555" si="10277">AB555/AB560</f>
        <v>5.3425664795837642E-3</v>
      </c>
      <c r="CK555" s="130">
        <f t="shared" ref="CK555" si="10278">AC555/AC560</f>
        <v>8.6214143603059994E-3</v>
      </c>
    </row>
    <row r="556" spans="1:89" x14ac:dyDescent="0.2">
      <c r="A556" s="139" t="s">
        <v>36</v>
      </c>
      <c r="B556" s="181">
        <v>0</v>
      </c>
      <c r="C556" s="175">
        <v>0</v>
      </c>
      <c r="D556" s="176">
        <v>0</v>
      </c>
      <c r="E556" s="177">
        <v>0</v>
      </c>
      <c r="F556" s="174">
        <v>0</v>
      </c>
      <c r="G556" s="178">
        <v>0</v>
      </c>
      <c r="H556" s="176">
        <v>0</v>
      </c>
      <c r="I556" s="177">
        <v>0</v>
      </c>
      <c r="J556" s="174">
        <v>0</v>
      </c>
      <c r="K556" s="178">
        <v>0</v>
      </c>
      <c r="L556" s="176">
        <v>0</v>
      </c>
      <c r="M556" s="174">
        <v>0</v>
      </c>
      <c r="N556" s="179">
        <v>0</v>
      </c>
      <c r="O556" s="182">
        <v>0</v>
      </c>
      <c r="P556" s="174">
        <v>0</v>
      </c>
      <c r="Q556" s="178">
        <v>0</v>
      </c>
      <c r="R556" s="176">
        <v>0</v>
      </c>
      <c r="S556" s="177">
        <v>0</v>
      </c>
      <c r="T556" s="174">
        <v>0</v>
      </c>
      <c r="U556" s="178">
        <v>0</v>
      </c>
      <c r="V556" s="176">
        <v>0</v>
      </c>
      <c r="W556" s="177">
        <v>0</v>
      </c>
      <c r="X556" s="174">
        <v>0</v>
      </c>
      <c r="Y556" s="178">
        <v>0</v>
      </c>
      <c r="Z556" s="176">
        <v>0</v>
      </c>
      <c r="AA556" s="174">
        <v>0</v>
      </c>
      <c r="AB556" s="149">
        <f t="shared" si="9760"/>
        <v>0</v>
      </c>
      <c r="AC556" s="150">
        <f t="shared" si="9761"/>
        <v>0</v>
      </c>
      <c r="BI556" s="139" t="s">
        <v>36</v>
      </c>
      <c r="BJ556" s="123">
        <f>B556/B560</f>
        <v>0</v>
      </c>
      <c r="BK556" s="124">
        <f t="shared" ref="BK556" si="10279">C556/C560</f>
        <v>0</v>
      </c>
      <c r="BL556" s="125">
        <f t="shared" ref="BL556" si="10280">D556/D560</f>
        <v>0</v>
      </c>
      <c r="BM556" s="126">
        <f t="shared" ref="BM556" si="10281">E556/E560</f>
        <v>0</v>
      </c>
      <c r="BN556" s="123">
        <f t="shared" ref="BN556" si="10282">F556/F560</f>
        <v>0</v>
      </c>
      <c r="BO556" s="124">
        <f t="shared" ref="BO556" si="10283">G556/G560</f>
        <v>0</v>
      </c>
      <c r="BP556" s="125">
        <f t="shared" ref="BP556" si="10284">H556/H560</f>
        <v>0</v>
      </c>
      <c r="BQ556" s="126">
        <f t="shared" ref="BQ556" si="10285">I556/I560</f>
        <v>0</v>
      </c>
      <c r="BR556" s="123">
        <f t="shared" ref="BR556" si="10286">J556/J560</f>
        <v>0</v>
      </c>
      <c r="BS556" s="124">
        <f t="shared" ref="BS556" si="10287">K556/K560</f>
        <v>0</v>
      </c>
      <c r="BT556" s="125">
        <f t="shared" ref="BT556" si="10288">L556/L560</f>
        <v>0</v>
      </c>
      <c r="BU556" s="123">
        <f t="shared" ref="BU556" si="10289">M556/M560</f>
        <v>0</v>
      </c>
      <c r="BV556" s="127">
        <f t="shared" ref="BV556" si="10290">N556/N560</f>
        <v>0</v>
      </c>
      <c r="BW556" s="128">
        <f t="shared" ref="BW556" si="10291">O556/O560</f>
        <v>0</v>
      </c>
      <c r="BX556" s="123">
        <f t="shared" ref="BX556" si="10292">P556/P560</f>
        <v>0</v>
      </c>
      <c r="BY556" s="124">
        <f t="shared" ref="BY556" si="10293">Q556/Q560</f>
        <v>0</v>
      </c>
      <c r="BZ556" s="125">
        <f t="shared" ref="BZ556" si="10294">R556/R560</f>
        <v>0</v>
      </c>
      <c r="CA556" s="126">
        <f t="shared" ref="CA556" si="10295">S556/S560</f>
        <v>0</v>
      </c>
      <c r="CB556" s="123">
        <f t="shared" ref="CB556" si="10296">T556/T560</f>
        <v>0</v>
      </c>
      <c r="CC556" s="124">
        <f t="shared" ref="CC556" si="10297">U556/U560</f>
        <v>0</v>
      </c>
      <c r="CD556" s="125">
        <f t="shared" ref="CD556" si="10298">V556/V560</f>
        <v>0</v>
      </c>
      <c r="CE556" s="126">
        <f t="shared" ref="CE556" si="10299">W556/W560</f>
        <v>0</v>
      </c>
      <c r="CF556" s="123">
        <f t="shared" ref="CF556" si="10300">X556/X560</f>
        <v>0</v>
      </c>
      <c r="CG556" s="124">
        <f t="shared" ref="CG556" si="10301">Y556/Y560</f>
        <v>0</v>
      </c>
      <c r="CH556" s="125">
        <f t="shared" ref="CH556" si="10302">Z556/Z560</f>
        <v>0</v>
      </c>
      <c r="CI556" s="123">
        <f t="shared" ref="CI556" si="10303">AA556/AA560</f>
        <v>0</v>
      </c>
      <c r="CJ556" s="129">
        <f t="shared" ref="CJ556" si="10304">AB556/AB560</f>
        <v>0</v>
      </c>
      <c r="CK556" s="130">
        <f t="shared" ref="CK556" si="10305">AC556/AC560</f>
        <v>0</v>
      </c>
    </row>
    <row r="557" spans="1:89" x14ac:dyDescent="0.2">
      <c r="A557" s="131" t="s">
        <v>37</v>
      </c>
      <c r="B557" s="56">
        <v>0</v>
      </c>
      <c r="C557" s="57">
        <v>0</v>
      </c>
      <c r="D557" s="133">
        <v>0</v>
      </c>
      <c r="E557" s="134">
        <v>0</v>
      </c>
      <c r="F557" s="132">
        <v>0</v>
      </c>
      <c r="G557" s="135">
        <v>0</v>
      </c>
      <c r="H557" s="133">
        <v>0</v>
      </c>
      <c r="I557" s="134">
        <v>0</v>
      </c>
      <c r="J557" s="132">
        <v>0</v>
      </c>
      <c r="K557" s="135">
        <v>0</v>
      </c>
      <c r="L557" s="133"/>
      <c r="M557" s="132">
        <v>0</v>
      </c>
      <c r="N557" s="136">
        <v>0</v>
      </c>
      <c r="O557" s="137">
        <v>0</v>
      </c>
      <c r="P557" s="132">
        <v>0</v>
      </c>
      <c r="Q557" s="135">
        <v>0</v>
      </c>
      <c r="R557" s="133"/>
      <c r="S557" s="134">
        <v>0</v>
      </c>
      <c r="T557" s="132">
        <v>0</v>
      </c>
      <c r="U557" s="135">
        <v>0</v>
      </c>
      <c r="V557" s="133">
        <v>0</v>
      </c>
      <c r="W557" s="134">
        <v>0</v>
      </c>
      <c r="X557" s="132">
        <v>0</v>
      </c>
      <c r="Y557" s="135">
        <v>0</v>
      </c>
      <c r="Z557" s="138">
        <v>0</v>
      </c>
      <c r="AA557" s="2">
        <v>0</v>
      </c>
      <c r="AB557" s="151">
        <f t="shared" ref="AB557:AB559" si="10306">SUM(B557,D557,F557,H557,J557,L557,N557,P557,R557,T557,V557,X557,Z557)</f>
        <v>0</v>
      </c>
      <c r="AC557" s="152">
        <f t="shared" ref="AC557:AC559" si="10307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8">C557/C560</f>
        <v>0</v>
      </c>
      <c r="BL557" s="125">
        <f t="shared" ref="BL557" si="10309">D557/D560</f>
        <v>0</v>
      </c>
      <c r="BM557" s="126">
        <f t="shared" ref="BM557" si="10310">E557/E560</f>
        <v>0</v>
      </c>
      <c r="BN557" s="123">
        <f t="shared" ref="BN557" si="10311">F557/F560</f>
        <v>0</v>
      </c>
      <c r="BO557" s="124">
        <f t="shared" ref="BO557" si="10312">G557/G560</f>
        <v>0</v>
      </c>
      <c r="BP557" s="125">
        <f t="shared" ref="BP557" si="10313">H557/H560</f>
        <v>0</v>
      </c>
      <c r="BQ557" s="126">
        <f t="shared" ref="BQ557" si="10314">I557/I560</f>
        <v>0</v>
      </c>
      <c r="BR557" s="123">
        <f t="shared" ref="BR557" si="10315">J557/J560</f>
        <v>0</v>
      </c>
      <c r="BS557" s="124">
        <f t="shared" ref="BS557" si="10316">K557/K560</f>
        <v>0</v>
      </c>
      <c r="BT557" s="125">
        <f t="shared" ref="BT557" si="10317">L557/L560</f>
        <v>0</v>
      </c>
      <c r="BU557" s="123">
        <f t="shared" ref="BU557" si="10318">M557/M560</f>
        <v>0</v>
      </c>
      <c r="BV557" s="127">
        <f t="shared" ref="BV557" si="10319">N557/N560</f>
        <v>0</v>
      </c>
      <c r="BW557" s="128">
        <f t="shared" ref="BW557" si="10320">O557/O560</f>
        <v>0</v>
      </c>
      <c r="BX557" s="123">
        <f t="shared" ref="BX557" si="10321">P557/P560</f>
        <v>0</v>
      </c>
      <c r="BY557" s="124">
        <f t="shared" ref="BY557" si="10322">Q557/Q560</f>
        <v>0</v>
      </c>
      <c r="BZ557" s="125">
        <f t="shared" ref="BZ557" si="10323">R557/R560</f>
        <v>0</v>
      </c>
      <c r="CA557" s="126">
        <f t="shared" ref="CA557" si="10324">S557/S560</f>
        <v>0</v>
      </c>
      <c r="CB557" s="123">
        <f t="shared" ref="CB557" si="10325">T557/T560</f>
        <v>0</v>
      </c>
      <c r="CC557" s="124">
        <f t="shared" ref="CC557" si="10326">U557/U560</f>
        <v>0</v>
      </c>
      <c r="CD557" s="125">
        <f t="shared" ref="CD557" si="10327">V557/V560</f>
        <v>0</v>
      </c>
      <c r="CE557" s="126">
        <f t="shared" ref="CE557" si="10328">W557/W560</f>
        <v>0</v>
      </c>
      <c r="CF557" s="123">
        <f t="shared" ref="CF557" si="10329">X557/X560</f>
        <v>0</v>
      </c>
      <c r="CG557" s="124">
        <f t="shared" ref="CG557" si="10330">Y557/Y560</f>
        <v>0</v>
      </c>
      <c r="CH557" s="125">
        <f t="shared" ref="CH557" si="10331">Z557/Z560</f>
        <v>0</v>
      </c>
      <c r="CI557" s="123">
        <f t="shared" ref="CI557" si="10332">AA557/AA560</f>
        <v>0</v>
      </c>
      <c r="CJ557" s="129">
        <f t="shared" ref="CJ557" si="10333">AB557/AB560</f>
        <v>0</v>
      </c>
      <c r="CK557" s="130">
        <f t="shared" ref="CK557" si="10334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6"/>
        <v>0</v>
      </c>
      <c r="AC558" s="152">
        <f t="shared" si="10307"/>
        <v>0</v>
      </c>
      <c r="BI558" s="139" t="s">
        <v>38</v>
      </c>
      <c r="BJ558" s="123">
        <f>B558/B560</f>
        <v>0</v>
      </c>
      <c r="BK558" s="124">
        <f t="shared" ref="BK558" si="10335">C558/C560</f>
        <v>0</v>
      </c>
      <c r="BL558" s="125">
        <f t="shared" ref="BL558" si="10336">D558/D560</f>
        <v>0</v>
      </c>
      <c r="BM558" s="126">
        <f t="shared" ref="BM558" si="10337">E558/E560</f>
        <v>0</v>
      </c>
      <c r="BN558" s="123">
        <f t="shared" ref="BN558" si="10338">F558/F560</f>
        <v>0</v>
      </c>
      <c r="BO558" s="124">
        <f t="shared" ref="BO558" si="10339">G558/G560</f>
        <v>0</v>
      </c>
      <c r="BP558" s="125">
        <f t="shared" ref="BP558" si="10340">H558/H560</f>
        <v>0</v>
      </c>
      <c r="BQ558" s="126">
        <f t="shared" ref="BQ558" si="10341">I558/I560</f>
        <v>0</v>
      </c>
      <c r="BR558" s="123">
        <f t="shared" ref="BR558" si="10342">J558/J560</f>
        <v>0</v>
      </c>
      <c r="BS558" s="124">
        <f t="shared" ref="BS558" si="10343">K558/K560</f>
        <v>0</v>
      </c>
      <c r="BT558" s="125">
        <f t="shared" ref="BT558" si="10344">L558/L560</f>
        <v>0</v>
      </c>
      <c r="BU558" s="123">
        <f t="shared" ref="BU558" si="10345">M558/M560</f>
        <v>0</v>
      </c>
      <c r="BV558" s="127">
        <f t="shared" ref="BV558" si="10346">N558/N560</f>
        <v>0</v>
      </c>
      <c r="BW558" s="128">
        <f t="shared" ref="BW558" si="10347">O558/O560</f>
        <v>0</v>
      </c>
      <c r="BX558" s="123">
        <f t="shared" ref="BX558" si="10348">P558/P560</f>
        <v>0</v>
      </c>
      <c r="BY558" s="124">
        <f t="shared" ref="BY558" si="10349">Q558/Q560</f>
        <v>0</v>
      </c>
      <c r="BZ558" s="125">
        <f t="shared" ref="BZ558" si="10350">R558/R560</f>
        <v>0</v>
      </c>
      <c r="CA558" s="126">
        <f t="shared" ref="CA558" si="10351">S558/S560</f>
        <v>0</v>
      </c>
      <c r="CB558" s="123">
        <f t="shared" ref="CB558" si="10352">T558/T560</f>
        <v>0</v>
      </c>
      <c r="CC558" s="124">
        <f t="shared" ref="CC558" si="10353">U558/U560</f>
        <v>0</v>
      </c>
      <c r="CD558" s="125">
        <f t="shared" ref="CD558" si="10354">V558/V560</f>
        <v>0</v>
      </c>
      <c r="CE558" s="126">
        <f t="shared" ref="CE558" si="10355">W558/W560</f>
        <v>0</v>
      </c>
      <c r="CF558" s="123">
        <f t="shared" ref="CF558" si="10356">X558/X560</f>
        <v>0</v>
      </c>
      <c r="CG558" s="124">
        <f t="shared" ref="CG558" si="10357">Y558/Y560</f>
        <v>0</v>
      </c>
      <c r="CH558" s="125">
        <f t="shared" ref="CH558" si="10358">Z558/Z560</f>
        <v>0</v>
      </c>
      <c r="CI558" s="123">
        <f t="shared" ref="CI558" si="10359">AA558/AA560</f>
        <v>0</v>
      </c>
      <c r="CJ558" s="129">
        <f t="shared" ref="CJ558" si="10360">AB558/AB560</f>
        <v>0</v>
      </c>
      <c r="CK558" s="130">
        <f t="shared" ref="CK558" si="10361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6"/>
        <v>0</v>
      </c>
      <c r="AC559" s="152">
        <f t="shared" si="10307"/>
        <v>0</v>
      </c>
      <c r="BI559" s="131" t="s">
        <v>39</v>
      </c>
      <c r="BJ559" s="123">
        <f>B559/B560</f>
        <v>0</v>
      </c>
      <c r="BK559" s="124">
        <f t="shared" ref="BK559" si="10362">C559/C560</f>
        <v>0</v>
      </c>
      <c r="BL559" s="125">
        <f t="shared" ref="BL559" si="10363">D559/D560</f>
        <v>0</v>
      </c>
      <c r="BM559" s="126">
        <f t="shared" ref="BM559" si="10364">E559/E560</f>
        <v>0</v>
      </c>
      <c r="BN559" s="123">
        <f t="shared" ref="BN559" si="10365">F559/F560</f>
        <v>0</v>
      </c>
      <c r="BO559" s="124">
        <f t="shared" ref="BO559" si="10366">G559/G560</f>
        <v>0</v>
      </c>
      <c r="BP559" s="125">
        <f t="shared" ref="BP559" si="10367">H559/H560</f>
        <v>0</v>
      </c>
      <c r="BQ559" s="126">
        <f t="shared" ref="BQ559" si="10368">I559/I560</f>
        <v>0</v>
      </c>
      <c r="BR559" s="123">
        <f t="shared" ref="BR559" si="10369">J559/J560</f>
        <v>0</v>
      </c>
      <c r="BS559" s="124">
        <f t="shared" ref="BS559" si="10370">K559/K560</f>
        <v>0</v>
      </c>
      <c r="BT559" s="125">
        <f t="shared" ref="BT559" si="10371">L559/L560</f>
        <v>0</v>
      </c>
      <c r="BU559" s="123">
        <f t="shared" ref="BU559" si="10372">M559/M560</f>
        <v>0</v>
      </c>
      <c r="BV559" s="127">
        <f t="shared" ref="BV559" si="10373">N559/N560</f>
        <v>0</v>
      </c>
      <c r="BW559" s="128">
        <f t="shared" ref="BW559" si="10374">O559/O560</f>
        <v>0</v>
      </c>
      <c r="BX559" s="123">
        <f t="shared" ref="BX559" si="10375">P559/P560</f>
        <v>0</v>
      </c>
      <c r="BY559" s="124">
        <f t="shared" ref="BY559" si="10376">Q559/Q560</f>
        <v>0</v>
      </c>
      <c r="BZ559" s="125">
        <f t="shared" ref="BZ559" si="10377">R559/R560</f>
        <v>0</v>
      </c>
      <c r="CA559" s="126">
        <f t="shared" ref="CA559" si="10378">S559/S560</f>
        <v>0</v>
      </c>
      <c r="CB559" s="123">
        <f t="shared" ref="CB559" si="10379">T559/T560</f>
        <v>0</v>
      </c>
      <c r="CC559" s="124">
        <f t="shared" ref="CC559" si="10380">U559/U560</f>
        <v>0</v>
      </c>
      <c r="CD559" s="125">
        <f t="shared" ref="CD559" si="10381">V559/V560</f>
        <v>0</v>
      </c>
      <c r="CE559" s="126">
        <f t="shared" ref="CE559" si="10382">W559/W560</f>
        <v>0</v>
      </c>
      <c r="CF559" s="123">
        <f t="shared" ref="CF559" si="10383">X559/X560</f>
        <v>0</v>
      </c>
      <c r="CG559" s="124">
        <f t="shared" ref="CG559" si="10384">Y559/Y560</f>
        <v>0</v>
      </c>
      <c r="CH559" s="125">
        <f t="shared" ref="CH559" si="10385">Z559/Z560</f>
        <v>0</v>
      </c>
      <c r="CI559" s="123">
        <f t="shared" ref="CI559" si="10386">AA559/AA560</f>
        <v>0</v>
      </c>
      <c r="CJ559" s="129">
        <f t="shared" ref="CJ559" si="10387">AB559/AB560</f>
        <v>0</v>
      </c>
      <c r="CK559" s="130">
        <f t="shared" ref="CK559" si="10388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9">SUM(B537:B559)</f>
        <v>27215</v>
      </c>
      <c r="C560" s="1">
        <f t="shared" si="10389"/>
        <v>27339</v>
      </c>
      <c r="D560" s="14">
        <f t="shared" si="10389"/>
        <v>12621</v>
      </c>
      <c r="E560" s="1">
        <f t="shared" si="10389"/>
        <v>12601</v>
      </c>
      <c r="F560" s="14">
        <f t="shared" si="10389"/>
        <v>27660</v>
      </c>
      <c r="G560" s="1">
        <f t="shared" si="10389"/>
        <v>24371</v>
      </c>
      <c r="H560" s="14">
        <f t="shared" si="10389"/>
        <v>39742</v>
      </c>
      <c r="I560" s="1">
        <f t="shared" si="10389"/>
        <v>43578</v>
      </c>
      <c r="J560" s="14">
        <f t="shared" si="10389"/>
        <v>6099</v>
      </c>
      <c r="K560" s="1">
        <f t="shared" si="10389"/>
        <v>6559</v>
      </c>
      <c r="L560" s="14">
        <f t="shared" si="10389"/>
        <v>23761</v>
      </c>
      <c r="M560" s="1">
        <f t="shared" si="10389"/>
        <v>23605</v>
      </c>
      <c r="N560" s="14">
        <f t="shared" si="10389"/>
        <v>41618</v>
      </c>
      <c r="O560" s="1">
        <f t="shared" si="10389"/>
        <v>40997</v>
      </c>
      <c r="P560" s="14">
        <f t="shared" si="10389"/>
        <v>22556</v>
      </c>
      <c r="Q560" s="1">
        <f t="shared" si="10389"/>
        <v>22100</v>
      </c>
      <c r="R560" s="14">
        <f t="shared" si="10389"/>
        <v>25772</v>
      </c>
      <c r="S560" s="1">
        <f t="shared" si="10389"/>
        <v>26460</v>
      </c>
      <c r="T560" s="14">
        <f t="shared" si="10389"/>
        <v>7815</v>
      </c>
      <c r="U560" s="1">
        <f t="shared" si="10389"/>
        <v>8091</v>
      </c>
      <c r="V560" s="14">
        <f t="shared" si="10389"/>
        <v>26075</v>
      </c>
      <c r="W560" s="1">
        <f t="shared" si="10389"/>
        <v>28069</v>
      </c>
      <c r="X560" s="14">
        <f t="shared" si="10389"/>
        <v>20630</v>
      </c>
      <c r="Y560" s="1">
        <f t="shared" si="10389"/>
        <v>12705</v>
      </c>
      <c r="Z560" s="14">
        <f t="shared" si="10389"/>
        <v>40753</v>
      </c>
      <c r="AA560" s="1">
        <f t="shared" si="10389"/>
        <v>44702</v>
      </c>
      <c r="AB560" s="153">
        <f t="shared" ref="AB560:AC560" si="10390">SUM(AB536:AB559)</f>
        <v>322317</v>
      </c>
      <c r="AC560" s="154">
        <f t="shared" si="10390"/>
        <v>321177</v>
      </c>
      <c r="BI560" s="221" t="s">
        <v>13</v>
      </c>
      <c r="BJ560" s="147">
        <f>SUM(BJ536:BJ559)</f>
        <v>0.99999999999999989</v>
      </c>
      <c r="BK560" s="148">
        <f t="shared" ref="BK560:CK560" si="10391">SUM(BK536:BK559)</f>
        <v>1</v>
      </c>
      <c r="BL560" s="147">
        <f t="shared" si="10391"/>
        <v>1</v>
      </c>
      <c r="BM560" s="148">
        <f t="shared" si="10391"/>
        <v>1.0000000000000002</v>
      </c>
      <c r="BN560" s="147">
        <f t="shared" si="10391"/>
        <v>1</v>
      </c>
      <c r="BO560" s="148">
        <f t="shared" si="10391"/>
        <v>1</v>
      </c>
      <c r="BP560" s="147">
        <f t="shared" si="10391"/>
        <v>0.99999999999999989</v>
      </c>
      <c r="BQ560" s="148">
        <f t="shared" si="10391"/>
        <v>0.99999999999999989</v>
      </c>
      <c r="BR560" s="147">
        <f t="shared" si="10391"/>
        <v>1</v>
      </c>
      <c r="BS560" s="148">
        <f t="shared" si="10391"/>
        <v>1.0000000000000002</v>
      </c>
      <c r="BT560" s="147">
        <f t="shared" si="10391"/>
        <v>1</v>
      </c>
      <c r="BU560" s="148">
        <f t="shared" si="10391"/>
        <v>1</v>
      </c>
      <c r="BV560" s="147">
        <f t="shared" si="10391"/>
        <v>1</v>
      </c>
      <c r="BW560" s="148">
        <f t="shared" si="10391"/>
        <v>1</v>
      </c>
      <c r="BX560" s="147">
        <f t="shared" si="10391"/>
        <v>1</v>
      </c>
      <c r="BY560" s="148">
        <f t="shared" si="10391"/>
        <v>1</v>
      </c>
      <c r="BZ560" s="147">
        <f t="shared" si="10391"/>
        <v>1</v>
      </c>
      <c r="CA560" s="148">
        <f t="shared" si="10391"/>
        <v>1</v>
      </c>
      <c r="CB560" s="147">
        <f t="shared" si="10391"/>
        <v>1.0000000000000002</v>
      </c>
      <c r="CC560" s="148">
        <f t="shared" si="10391"/>
        <v>1</v>
      </c>
      <c r="CD560" s="147">
        <f t="shared" si="10391"/>
        <v>1</v>
      </c>
      <c r="CE560" s="148">
        <f t="shared" si="10391"/>
        <v>0.99999999999999978</v>
      </c>
      <c r="CF560" s="147">
        <f t="shared" si="10391"/>
        <v>1</v>
      </c>
      <c r="CG560" s="148">
        <f t="shared" si="10391"/>
        <v>0.99999999999999989</v>
      </c>
      <c r="CH560" s="147">
        <f t="shared" si="10391"/>
        <v>0.99999999999999989</v>
      </c>
      <c r="CI560" s="148">
        <f t="shared" si="10391"/>
        <v>1</v>
      </c>
      <c r="CJ560" s="147">
        <f t="shared" si="10391"/>
        <v>1</v>
      </c>
      <c r="CK560" s="148">
        <f t="shared" si="10391"/>
        <v>0.99999999999999989</v>
      </c>
    </row>
    <row r="561" spans="1:89" ht="13.5" thickTop="1" x14ac:dyDescent="0.2">
      <c r="A561" s="165"/>
    </row>
    <row r="563" spans="1:89" x14ac:dyDescent="0.2">
      <c r="A563" s="278">
        <f>+A532+1</f>
        <v>44792</v>
      </c>
      <c r="B563" s="278"/>
      <c r="C563" s="278"/>
      <c r="D563" s="278"/>
      <c r="BI563" s="277">
        <f>+BI501+2</f>
        <v>44792</v>
      </c>
      <c r="BJ563" s="277"/>
      <c r="BK563" s="277"/>
      <c r="BL563" s="277"/>
    </row>
    <row r="564" spans="1:89" ht="13.5" thickBot="1" x14ac:dyDescent="0.25">
      <c r="AE564" t="s">
        <v>84</v>
      </c>
    </row>
    <row r="565" spans="1:89" ht="14.25" thickTop="1" thickBot="1" x14ac:dyDescent="0.25">
      <c r="A565" s="275" t="s">
        <v>0</v>
      </c>
      <c r="B565" s="269" t="s">
        <v>1</v>
      </c>
      <c r="C565" s="270"/>
      <c r="D565" s="269" t="s">
        <v>2</v>
      </c>
      <c r="E565" s="270"/>
      <c r="F565" s="269" t="s">
        <v>3</v>
      </c>
      <c r="G565" s="270"/>
      <c r="H565" s="269" t="s">
        <v>4</v>
      </c>
      <c r="I565" s="270"/>
      <c r="J565" s="269" t="s">
        <v>5</v>
      </c>
      <c r="K565" s="270"/>
      <c r="L565" s="269" t="s">
        <v>6</v>
      </c>
      <c r="M565" s="270"/>
      <c r="N565" s="269" t="s">
        <v>7</v>
      </c>
      <c r="O565" s="270"/>
      <c r="P565" s="269" t="s">
        <v>8</v>
      </c>
      <c r="Q565" s="270"/>
      <c r="R565" s="269" t="s">
        <v>9</v>
      </c>
      <c r="S565" s="270"/>
      <c r="T565" s="269" t="s">
        <v>10</v>
      </c>
      <c r="U565" s="270"/>
      <c r="V565" s="269" t="s">
        <v>11</v>
      </c>
      <c r="W565" s="270"/>
      <c r="X565" s="269" t="s">
        <v>12</v>
      </c>
      <c r="Y565" s="270"/>
      <c r="Z565" s="271" t="s">
        <v>40</v>
      </c>
      <c r="AA565" s="272"/>
      <c r="AB565" s="273" t="s">
        <v>41</v>
      </c>
      <c r="AC565" s="274"/>
      <c r="AE565" s="275" t="s">
        <v>0</v>
      </c>
      <c r="AF565" s="269" t="s">
        <v>1</v>
      </c>
      <c r="AG565" s="270"/>
      <c r="AH565" s="269" t="s">
        <v>2</v>
      </c>
      <c r="AI565" s="270"/>
      <c r="AJ565" s="269" t="s">
        <v>3</v>
      </c>
      <c r="AK565" s="270"/>
      <c r="AL565" s="269" t="s">
        <v>4</v>
      </c>
      <c r="AM565" s="270"/>
      <c r="AN565" s="269" t="s">
        <v>5</v>
      </c>
      <c r="AO565" s="270"/>
      <c r="AP565" s="269" t="s">
        <v>6</v>
      </c>
      <c r="AQ565" s="270"/>
      <c r="AR565" s="269" t="s">
        <v>7</v>
      </c>
      <c r="AS565" s="270"/>
      <c r="AT565" s="269" t="s">
        <v>8</v>
      </c>
      <c r="AU565" s="270"/>
      <c r="AV565" s="269" t="s">
        <v>9</v>
      </c>
      <c r="AW565" s="270"/>
      <c r="AX565" s="269" t="s">
        <v>10</v>
      </c>
      <c r="AY565" s="270"/>
      <c r="AZ565" s="269" t="s">
        <v>11</v>
      </c>
      <c r="BA565" s="270"/>
      <c r="BB565" s="269" t="s">
        <v>12</v>
      </c>
      <c r="BC565" s="270"/>
      <c r="BD565" s="271" t="s">
        <v>40</v>
      </c>
      <c r="BE565" s="272"/>
      <c r="BF565" s="273" t="s">
        <v>41</v>
      </c>
      <c r="BG565" s="274"/>
      <c r="BI565" s="275" t="s">
        <v>0</v>
      </c>
      <c r="BJ565" s="269" t="s">
        <v>1</v>
      </c>
      <c r="BK565" s="270"/>
      <c r="BL565" s="269" t="s">
        <v>2</v>
      </c>
      <c r="BM565" s="270"/>
      <c r="BN565" s="269" t="s">
        <v>3</v>
      </c>
      <c r="BO565" s="270"/>
      <c r="BP565" s="269" t="s">
        <v>4</v>
      </c>
      <c r="BQ565" s="270"/>
      <c r="BR565" s="269" t="s">
        <v>5</v>
      </c>
      <c r="BS565" s="270"/>
      <c r="BT565" s="269" t="s">
        <v>6</v>
      </c>
      <c r="BU565" s="270"/>
      <c r="BV565" s="269" t="s">
        <v>7</v>
      </c>
      <c r="BW565" s="270"/>
      <c r="BX565" s="269" t="s">
        <v>8</v>
      </c>
      <c r="BY565" s="270"/>
      <c r="BZ565" s="269" t="s">
        <v>9</v>
      </c>
      <c r="CA565" s="270"/>
      <c r="CB565" s="269" t="s">
        <v>10</v>
      </c>
      <c r="CC565" s="270"/>
      <c r="CD565" s="269" t="s">
        <v>11</v>
      </c>
      <c r="CE565" s="270"/>
      <c r="CF565" s="269" t="s">
        <v>12</v>
      </c>
      <c r="CG565" s="270"/>
      <c r="CH565" s="271" t="s">
        <v>40</v>
      </c>
      <c r="CI565" s="272"/>
      <c r="CJ565" s="269" t="s">
        <v>41</v>
      </c>
      <c r="CK565" s="270"/>
    </row>
    <row r="566" spans="1:89" ht="15" thickTop="1" thickBot="1" x14ac:dyDescent="0.3">
      <c r="A566" s="276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76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76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2969</v>
      </c>
      <c r="AG567" s="164">
        <f t="shared" ref="AG567:AV569" si="10392">SUMIF($A$9:$A$32,$AE567,C$567:C$590)</f>
        <v>974</v>
      </c>
      <c r="AH567" s="121">
        <f t="shared" si="10392"/>
        <v>1161</v>
      </c>
      <c r="AI567" s="159">
        <f t="shared" si="10392"/>
        <v>514</v>
      </c>
      <c r="AJ567" s="120">
        <f t="shared" si="10392"/>
        <v>3215</v>
      </c>
      <c r="AK567" s="122">
        <f t="shared" si="10392"/>
        <v>1098</v>
      </c>
      <c r="AL567" s="121">
        <f t="shared" si="10392"/>
        <v>3732</v>
      </c>
      <c r="AM567" s="159">
        <f t="shared" si="10392"/>
        <v>2078</v>
      </c>
      <c r="AN567" s="120">
        <f t="shared" si="10392"/>
        <v>248</v>
      </c>
      <c r="AO567" s="122">
        <f t="shared" si="10392"/>
        <v>840</v>
      </c>
      <c r="AP567" s="121">
        <f t="shared" si="10392"/>
        <v>1127</v>
      </c>
      <c r="AQ567" s="120">
        <f t="shared" si="10392"/>
        <v>3446</v>
      </c>
      <c r="AR567" s="158">
        <f t="shared" si="10392"/>
        <v>2881</v>
      </c>
      <c r="AS567" s="160">
        <f t="shared" si="10392"/>
        <v>4770</v>
      </c>
      <c r="AT567" s="120">
        <f t="shared" si="10392"/>
        <v>1810</v>
      </c>
      <c r="AU567" s="122">
        <f t="shared" si="10392"/>
        <v>2363</v>
      </c>
      <c r="AV567" s="121">
        <f t="shared" si="10392"/>
        <v>2374</v>
      </c>
      <c r="AW567" s="159">
        <f t="shared" ref="AW567:BE569" si="10393">SUMIF($A$9:$A$32,$AE567,S$567:S$590)</f>
        <v>2135</v>
      </c>
      <c r="AX567" s="120">
        <f t="shared" si="10393"/>
        <v>362</v>
      </c>
      <c r="AY567" s="122">
        <f t="shared" si="10393"/>
        <v>1603</v>
      </c>
      <c r="AZ567" s="121">
        <f t="shared" si="10393"/>
        <v>1047</v>
      </c>
      <c r="BA567" s="159">
        <f t="shared" si="10393"/>
        <v>3171</v>
      </c>
      <c r="BB567" s="120">
        <f t="shared" si="10393"/>
        <v>1569</v>
      </c>
      <c r="BC567" s="122">
        <f t="shared" si="10393"/>
        <v>2023</v>
      </c>
      <c r="BD567" s="21">
        <f t="shared" si="10393"/>
        <v>3429</v>
      </c>
      <c r="BE567" s="163">
        <f t="shared" si="10393"/>
        <v>2961</v>
      </c>
      <c r="BF567" s="149">
        <f>AF567+AH567+AJ567+AL567+AN567+AP567+AR567+AT567+AV567+AX567+AZ567+BB567+BD567</f>
        <v>25924</v>
      </c>
      <c r="BG567" s="150">
        <f>AG567+AI567+AK567+AM567+AO567+AQ567+AS567+AU567+AW567+AY567+BA567+BC567+BE567</f>
        <v>27976</v>
      </c>
      <c r="BH567" s="192"/>
      <c r="BI567" s="119" t="s">
        <v>16</v>
      </c>
      <c r="BJ567" s="123">
        <f>B567/B591</f>
        <v>0</v>
      </c>
      <c r="BK567" s="124">
        <f t="shared" ref="BK567" si="10394">C567/C591</f>
        <v>0</v>
      </c>
      <c r="BL567" s="125">
        <f t="shared" ref="BL567" si="10395">D567/D591</f>
        <v>0</v>
      </c>
      <c r="BM567" s="126">
        <f t="shared" ref="BM567" si="10396">E567/E591</f>
        <v>0</v>
      </c>
      <c r="BN567" s="123">
        <f t="shared" ref="BN567" si="10397">F567/F591</f>
        <v>0</v>
      </c>
      <c r="BO567" s="124">
        <f t="shared" ref="BO567" si="10398">G567/G591</f>
        <v>0</v>
      </c>
      <c r="BP567" s="125">
        <f t="shared" ref="BP567" si="10399">H567/H591</f>
        <v>0</v>
      </c>
      <c r="BQ567" s="126">
        <f t="shared" ref="BQ567" si="10400">I567/I591</f>
        <v>0</v>
      </c>
      <c r="BR567" s="123">
        <f t="shared" ref="BR567" si="10401">J567/J591</f>
        <v>0</v>
      </c>
      <c r="BS567" s="124">
        <f t="shared" ref="BS567" si="10402">K567/K591</f>
        <v>0</v>
      </c>
      <c r="BT567" s="125">
        <f t="shared" ref="BT567" si="10403">L567/L591</f>
        <v>0</v>
      </c>
      <c r="BU567" s="123">
        <f t="shared" ref="BU567" si="10404">M567/M591</f>
        <v>0</v>
      </c>
      <c r="BV567" s="127">
        <f t="shared" ref="BV567" si="10405">N567/N591</f>
        <v>0</v>
      </c>
      <c r="BW567" s="128">
        <f t="shared" ref="BW567" si="10406">O567/O591</f>
        <v>0</v>
      </c>
      <c r="BX567" s="123">
        <f t="shared" ref="BX567" si="10407">P567/P591</f>
        <v>0</v>
      </c>
      <c r="BY567" s="124">
        <f t="shared" ref="BY567" si="10408">Q567/Q591</f>
        <v>0</v>
      </c>
      <c r="BZ567" s="125">
        <f t="shared" ref="BZ567" si="10409">R567/R591</f>
        <v>0</v>
      </c>
      <c r="CA567" s="126">
        <f t="shared" ref="CA567" si="10410">S567/S591</f>
        <v>0</v>
      </c>
      <c r="CB567" s="123">
        <f t="shared" ref="CB567" si="10411">T567/T591</f>
        <v>0</v>
      </c>
      <c r="CC567" s="124">
        <f t="shared" ref="CC567" si="10412">U567/U591</f>
        <v>0</v>
      </c>
      <c r="CD567" s="125">
        <f t="shared" ref="CD567" si="10413">V567/V591</f>
        <v>0</v>
      </c>
      <c r="CE567" s="126">
        <f t="shared" ref="CE567" si="10414">W567/W591</f>
        <v>0</v>
      </c>
      <c r="CF567" s="123">
        <f t="shared" ref="CF567" si="10415">X567/X591</f>
        <v>0</v>
      </c>
      <c r="CG567" s="124">
        <f t="shared" ref="CG567" si="10416">Y567/Y591</f>
        <v>0</v>
      </c>
      <c r="CH567" s="125">
        <f t="shared" ref="CH567" si="10417">Z567/Z591</f>
        <v>0</v>
      </c>
      <c r="CI567" s="123">
        <f t="shared" ref="CI567" si="10418">AA567/AA591</f>
        <v>0</v>
      </c>
      <c r="CJ567" s="129">
        <f t="shared" ref="CJ567" si="10419">AB567/AB591</f>
        <v>0</v>
      </c>
      <c r="CK567" s="130">
        <f t="shared" ref="CK567" si="10420">AC567/AC591</f>
        <v>0</v>
      </c>
    </row>
    <row r="568" spans="1:89" x14ac:dyDescent="0.2">
      <c r="A568" s="131" t="s">
        <v>17</v>
      </c>
      <c r="B568" s="167">
        <v>243</v>
      </c>
      <c r="C568" s="168">
        <v>0</v>
      </c>
      <c r="D568" s="169">
        <v>220</v>
      </c>
      <c r="E568" s="170">
        <v>3</v>
      </c>
      <c r="F568" s="167">
        <v>558</v>
      </c>
      <c r="G568" s="171">
        <v>5</v>
      </c>
      <c r="H568" s="169">
        <v>441</v>
      </c>
      <c r="I568" s="170">
        <v>54</v>
      </c>
      <c r="J568" s="167">
        <v>11</v>
      </c>
      <c r="K568" s="171">
        <v>28</v>
      </c>
      <c r="L568" s="169">
        <v>62</v>
      </c>
      <c r="M568" s="167">
        <v>53</v>
      </c>
      <c r="N568" s="172">
        <v>200</v>
      </c>
      <c r="O568" s="173">
        <v>160</v>
      </c>
      <c r="P568" s="167">
        <v>69</v>
      </c>
      <c r="Q568" s="171">
        <v>65</v>
      </c>
      <c r="R568" s="169">
        <v>21</v>
      </c>
      <c r="S568" s="170">
        <v>82</v>
      </c>
      <c r="T568" s="167">
        <v>0</v>
      </c>
      <c r="U568" s="171">
        <v>30</v>
      </c>
      <c r="V568" s="169">
        <v>13</v>
      </c>
      <c r="W568" s="170">
        <v>98</v>
      </c>
      <c r="X568" s="167">
        <v>7</v>
      </c>
      <c r="Y568" s="171">
        <v>58</v>
      </c>
      <c r="Z568" s="169">
        <v>0</v>
      </c>
      <c r="AA568" s="167">
        <v>0</v>
      </c>
      <c r="AB568" s="149">
        <f t="shared" ref="AB568:AB587" si="10421">B568+D568+F568+H568+J568+L568+N568+P568+R568+T568+V568+X568+Z568</f>
        <v>1845</v>
      </c>
      <c r="AC568" s="150">
        <f t="shared" ref="AC568:AC587" si="10422">C568+E568+G568+I568+K568+M568+O568+Q568+S568+U568+W568+Y568+AA568</f>
        <v>636</v>
      </c>
      <c r="AE568" s="226" t="str">
        <f>$AE$10</f>
        <v>08:00 - 08:59</v>
      </c>
      <c r="AF568" s="120">
        <f>SUMIF($A$9:$A$32,$AE568,B$567:B$590)</f>
        <v>2036</v>
      </c>
      <c r="AG568" s="168">
        <f t="shared" si="10392"/>
        <v>886</v>
      </c>
      <c r="AH568" s="169">
        <f t="shared" si="10392"/>
        <v>838</v>
      </c>
      <c r="AI568" s="170">
        <f t="shared" si="10392"/>
        <v>463</v>
      </c>
      <c r="AJ568" s="167">
        <f t="shared" si="10392"/>
        <v>2111</v>
      </c>
      <c r="AK568" s="171">
        <f t="shared" si="10392"/>
        <v>818</v>
      </c>
      <c r="AL568" s="169">
        <f t="shared" si="10392"/>
        <v>2976</v>
      </c>
      <c r="AM568" s="170">
        <f t="shared" si="10392"/>
        <v>1750</v>
      </c>
      <c r="AN568" s="167">
        <f t="shared" si="10392"/>
        <v>223</v>
      </c>
      <c r="AO568" s="171">
        <f t="shared" si="10392"/>
        <v>596</v>
      </c>
      <c r="AP568" s="169">
        <f t="shared" si="10392"/>
        <v>926</v>
      </c>
      <c r="AQ568" s="167">
        <f t="shared" si="10392"/>
        <v>2671</v>
      </c>
      <c r="AR568" s="172">
        <f t="shared" si="10392"/>
        <v>2263</v>
      </c>
      <c r="AS568" s="173">
        <f t="shared" si="10392"/>
        <v>3361</v>
      </c>
      <c r="AT568" s="167">
        <f t="shared" si="10392"/>
        <v>1586</v>
      </c>
      <c r="AU568" s="171">
        <f t="shared" si="10392"/>
        <v>1652</v>
      </c>
      <c r="AV568" s="169">
        <f t="shared" si="10392"/>
        <v>1914</v>
      </c>
      <c r="AW568" s="170">
        <f t="shared" si="10393"/>
        <v>1665</v>
      </c>
      <c r="AX568" s="167">
        <f t="shared" si="10393"/>
        <v>264</v>
      </c>
      <c r="AY568" s="171">
        <f t="shared" si="10393"/>
        <v>1000</v>
      </c>
      <c r="AZ568" s="169">
        <f t="shared" si="10393"/>
        <v>757</v>
      </c>
      <c r="BA568" s="170">
        <f t="shared" si="10393"/>
        <v>2280</v>
      </c>
      <c r="BB568" s="167">
        <f t="shared" si="10393"/>
        <v>1306</v>
      </c>
      <c r="BC568" s="171">
        <f t="shared" si="10393"/>
        <v>1360</v>
      </c>
      <c r="BD568" s="169">
        <f t="shared" si="10393"/>
        <v>2729</v>
      </c>
      <c r="BE568" s="167">
        <f t="shared" si="10393"/>
        <v>2130</v>
      </c>
      <c r="BF568" s="151">
        <f>SUM(AF568,AH568,AJ568,AL568,AN568,AP568,AR568,AT568,AV568,AX568,AZ568,BB568,BD568)</f>
        <v>19929</v>
      </c>
      <c r="BG568" s="152">
        <f>SUM(AG568,AI568,AK568,AM568,AO568,AQ568,AS568,AU568,AW568,AY568,BA568,BC568,BE568)</f>
        <v>20632</v>
      </c>
      <c r="BI568" s="131" t="s">
        <v>17</v>
      </c>
      <c r="BJ568" s="123">
        <f>B568/B591</f>
        <v>9.4921875000000006E-3</v>
      </c>
      <c r="BK568" s="124">
        <f t="shared" ref="BK568" si="10423">C568/C591</f>
        <v>0</v>
      </c>
      <c r="BL568" s="125">
        <f t="shared" ref="BL568" si="10424">D568/D591</f>
        <v>2.0930453810293979E-2</v>
      </c>
      <c r="BM568" s="126">
        <f t="shared" ref="BM568" si="10425">E568/E591</f>
        <v>2.8087257747401928E-4</v>
      </c>
      <c r="BN568" s="123">
        <f t="shared" ref="BN568" si="10426">F568/F591</f>
        <v>2.1790065604498594E-2</v>
      </c>
      <c r="BO568" s="124">
        <f t="shared" ref="BO568" si="10427">G568/G591</f>
        <v>2.1314690084406172E-4</v>
      </c>
      <c r="BP568" s="125">
        <f t="shared" ref="BP568" si="10428">H568/H591</f>
        <v>1.1420432474427035E-2</v>
      </c>
      <c r="BQ568" s="126">
        <f t="shared" ref="BQ568" si="10429">I568/I591</f>
        <v>1.2450141793281535E-3</v>
      </c>
      <c r="BR568" s="123">
        <f t="shared" ref="BR568" si="10430">J568/J591</f>
        <v>2.1384136858475893E-3</v>
      </c>
      <c r="BS568" s="124">
        <f t="shared" ref="BS568" si="10431">K568/K591</f>
        <v>4.9469964664310955E-3</v>
      </c>
      <c r="BT568" s="125">
        <f t="shared" ref="BT568" si="10432">L568/L591</f>
        <v>2.6063561459559442E-3</v>
      </c>
      <c r="BU568" s="123">
        <f t="shared" ref="BU568" si="10433">M568/M591</f>
        <v>2.2752640164849318E-3</v>
      </c>
      <c r="BV568" s="127">
        <f t="shared" ref="BV568" si="10434">N568/N591</f>
        <v>4.7568081817100727E-3</v>
      </c>
      <c r="BW568" s="128">
        <f t="shared" ref="BW568" si="10435">O568/O591</f>
        <v>3.8997757628936335E-3</v>
      </c>
      <c r="BX568" s="123">
        <f t="shared" ref="BX568" si="10436">P568/P591</f>
        <v>3.0813200553744475E-3</v>
      </c>
      <c r="BY568" s="124">
        <f t="shared" ref="BY568" si="10437">Q568/Q591</f>
        <v>3.0930287889602663E-3</v>
      </c>
      <c r="BZ568" s="125">
        <f t="shared" ref="BZ568" si="10438">R568/R591</f>
        <v>8.1449016794011555E-4</v>
      </c>
      <c r="CA568" s="126">
        <f t="shared" ref="CA568" si="10439">S568/S591</f>
        <v>3.204126289465458E-3</v>
      </c>
      <c r="CB568" s="123">
        <f t="shared" ref="CB568" si="10440">T568/T591</f>
        <v>0</v>
      </c>
      <c r="CC568" s="124">
        <f t="shared" ref="CC568" si="10441">U568/U591</f>
        <v>3.9149158293096701E-3</v>
      </c>
      <c r="CD568" s="125">
        <f t="shared" ref="CD568" si="10442">V568/V591</f>
        <v>5.1177072671443195E-4</v>
      </c>
      <c r="CE568" s="126">
        <f t="shared" ref="CE568" si="10443">W568/W591</f>
        <v>3.4983757541141615E-3</v>
      </c>
      <c r="CF568" s="123">
        <f t="shared" ref="CF568" si="10444">X568/X591</f>
        <v>3.3531327840582488E-4</v>
      </c>
      <c r="CG568" s="124">
        <f t="shared" ref="CG568" si="10445">Y568/Y591</f>
        <v>4.742048892159267E-3</v>
      </c>
      <c r="CH568" s="125">
        <f t="shared" ref="CH568" si="10446">Z568/Z591</f>
        <v>0</v>
      </c>
      <c r="CI568" s="123">
        <f t="shared" ref="CI568" si="10447">AA568/AA591</f>
        <v>0</v>
      </c>
      <c r="CJ568" s="129">
        <f t="shared" ref="CJ568" si="10448">AB568/AB591</f>
        <v>5.8626705179168929E-3</v>
      </c>
      <c r="CK568" s="130">
        <f t="shared" ref="CK568" si="10449">AC568/AC591</f>
        <v>2.0283005329072628E-3</v>
      </c>
    </row>
    <row r="569" spans="1:89" ht="13.5" thickBot="1" x14ac:dyDescent="0.25">
      <c r="A569" s="139" t="s">
        <v>18</v>
      </c>
      <c r="B569" s="174">
        <v>1429</v>
      </c>
      <c r="C569" s="175">
        <v>235</v>
      </c>
      <c r="D569" s="176">
        <v>730</v>
      </c>
      <c r="E569" s="177">
        <v>147</v>
      </c>
      <c r="F569" s="174">
        <v>2102</v>
      </c>
      <c r="G569" s="178">
        <v>371</v>
      </c>
      <c r="H569" s="176">
        <v>2019</v>
      </c>
      <c r="I569" s="177">
        <v>723</v>
      </c>
      <c r="J569" s="174">
        <v>66</v>
      </c>
      <c r="K569" s="178">
        <v>254</v>
      </c>
      <c r="L569" s="176">
        <v>568</v>
      </c>
      <c r="M569" s="174">
        <v>840</v>
      </c>
      <c r="N569" s="179">
        <v>1609</v>
      </c>
      <c r="O569" s="180">
        <v>1586</v>
      </c>
      <c r="P569" s="174">
        <v>797</v>
      </c>
      <c r="Q569" s="178">
        <v>824</v>
      </c>
      <c r="R569" s="176">
        <v>894</v>
      </c>
      <c r="S569" s="177">
        <v>834</v>
      </c>
      <c r="T569" s="174">
        <v>137</v>
      </c>
      <c r="U569" s="178">
        <v>458</v>
      </c>
      <c r="V569" s="176">
        <v>667</v>
      </c>
      <c r="W569" s="177">
        <v>1056</v>
      </c>
      <c r="X569" s="174">
        <v>785</v>
      </c>
      <c r="Y569" s="178">
        <v>512</v>
      </c>
      <c r="Z569" s="176">
        <v>1497</v>
      </c>
      <c r="AA569" s="174">
        <v>1067</v>
      </c>
      <c r="AB569" s="149">
        <f t="shared" si="10421"/>
        <v>13300</v>
      </c>
      <c r="AC569" s="150">
        <f t="shared" si="10422"/>
        <v>8907</v>
      </c>
      <c r="AE569" s="224">
        <f>$AE$11</f>
        <v>0</v>
      </c>
      <c r="AF569" s="120">
        <f>SUMIF($A$9:$A$32,$AE569,B$567:B$590)</f>
        <v>0</v>
      </c>
      <c r="AG569" s="175">
        <f t="shared" si="10392"/>
        <v>0</v>
      </c>
      <c r="AH569" s="176">
        <f t="shared" si="10392"/>
        <v>0</v>
      </c>
      <c r="AI569" s="177">
        <f t="shared" si="10392"/>
        <v>0</v>
      </c>
      <c r="AJ569" s="174">
        <f t="shared" si="10392"/>
        <v>0</v>
      </c>
      <c r="AK569" s="178">
        <f t="shared" si="10392"/>
        <v>0</v>
      </c>
      <c r="AL569" s="176">
        <f t="shared" si="10392"/>
        <v>0</v>
      </c>
      <c r="AM569" s="177">
        <f t="shared" si="10392"/>
        <v>0</v>
      </c>
      <c r="AN569" s="174">
        <f t="shared" si="10392"/>
        <v>0</v>
      </c>
      <c r="AO569" s="178">
        <f t="shared" si="10392"/>
        <v>0</v>
      </c>
      <c r="AP569" s="176">
        <f t="shared" si="10392"/>
        <v>0</v>
      </c>
      <c r="AQ569" s="174">
        <f t="shared" si="10392"/>
        <v>0</v>
      </c>
      <c r="AR569" s="179">
        <f t="shared" si="10392"/>
        <v>0</v>
      </c>
      <c r="AS569" s="180">
        <f t="shared" si="10392"/>
        <v>0</v>
      </c>
      <c r="AT569" s="174">
        <f t="shared" si="10392"/>
        <v>0</v>
      </c>
      <c r="AU569" s="178">
        <f t="shared" si="10392"/>
        <v>0</v>
      </c>
      <c r="AV569" s="176">
        <f t="shared" si="10392"/>
        <v>0</v>
      </c>
      <c r="AW569" s="177">
        <f t="shared" si="10393"/>
        <v>0</v>
      </c>
      <c r="AX569" s="174">
        <f t="shared" si="10393"/>
        <v>0</v>
      </c>
      <c r="AY569" s="178">
        <f t="shared" si="10393"/>
        <v>0</v>
      </c>
      <c r="AZ569" s="176">
        <f t="shared" si="10393"/>
        <v>0</v>
      </c>
      <c r="BA569" s="177">
        <f t="shared" si="10393"/>
        <v>0</v>
      </c>
      <c r="BB569" s="174">
        <f t="shared" si="10393"/>
        <v>0</v>
      </c>
      <c r="BC569" s="178">
        <f t="shared" si="10393"/>
        <v>0</v>
      </c>
      <c r="BD569" s="176">
        <f t="shared" si="10393"/>
        <v>0</v>
      </c>
      <c r="BE569" s="174">
        <f t="shared" si="10393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5.5820312499999997E-2</v>
      </c>
      <c r="BK569" s="124">
        <f t="shared" ref="BK569" si="10450">C569/C591</f>
        <v>8.7493949886444031E-3</v>
      </c>
      <c r="BL569" s="125">
        <f t="shared" ref="BL569" si="10451">D569/D591</f>
        <v>6.9451051279611833E-2</v>
      </c>
      <c r="BM569" s="126">
        <f t="shared" ref="BM569" si="10452">E569/E591</f>
        <v>1.3762756296226945E-2</v>
      </c>
      <c r="BN569" s="123">
        <f t="shared" ref="BN569" si="10453">F569/F591</f>
        <v>8.2083723836301151E-2</v>
      </c>
      <c r="BO569" s="124">
        <f t="shared" ref="BO569" si="10454">G569/G591</f>
        <v>1.5815500042629379E-2</v>
      </c>
      <c r="BP569" s="125">
        <f t="shared" ref="BP569" si="10455">H569/H591</f>
        <v>5.2285381328499289E-2</v>
      </c>
      <c r="BQ569" s="126">
        <f t="shared" ref="BQ569" si="10456">I569/I591</f>
        <v>1.6669356512115832E-2</v>
      </c>
      <c r="BR569" s="123">
        <f t="shared" ref="BR569" si="10457">J569/J591</f>
        <v>1.2830482115085537E-2</v>
      </c>
      <c r="BS569" s="124">
        <f t="shared" ref="BS569" si="10458">K569/K591</f>
        <v>4.487632508833922E-2</v>
      </c>
      <c r="BT569" s="125">
        <f t="shared" ref="BT569" si="10459">L569/L591</f>
        <v>2.3877585337144777E-2</v>
      </c>
      <c r="BU569" s="123">
        <f t="shared" ref="BU569" si="10460">M569/M591</f>
        <v>3.6060788185798921E-2</v>
      </c>
      <c r="BV569" s="127">
        <f t="shared" ref="BV569" si="10461">N569/N591</f>
        <v>3.8268521821857533E-2</v>
      </c>
      <c r="BW569" s="128">
        <f t="shared" ref="BW569" si="10462">O569/O591</f>
        <v>3.8656527249683145E-2</v>
      </c>
      <c r="BX569" s="123">
        <f t="shared" ref="BX569" si="10463">P569/P591</f>
        <v>3.5591479480194706E-2</v>
      </c>
      <c r="BY569" s="124">
        <f t="shared" ref="BY569" si="10464">Q569/Q591</f>
        <v>3.9210088032357843E-2</v>
      </c>
      <c r="BZ569" s="125">
        <f t="shared" ref="BZ569" si="10465">R569/R591</f>
        <v>3.4674010006593495E-2</v>
      </c>
      <c r="CA569" s="126">
        <f t="shared" ref="CA569" si="10466">S569/S591</f>
        <v>3.2588308846514535E-2</v>
      </c>
      <c r="CB569" s="123">
        <f t="shared" ref="CB569" si="10467">T569/T591</f>
        <v>1.7467805686599516E-2</v>
      </c>
      <c r="CC569" s="124">
        <f t="shared" ref="CC569" si="10468">U569/U591</f>
        <v>5.9767714994127627E-2</v>
      </c>
      <c r="CD569" s="125">
        <f t="shared" ref="CD569" si="10469">V569/V591</f>
        <v>2.6257774978348161E-2</v>
      </c>
      <c r="CE569" s="126">
        <f t="shared" ref="CE569" si="10470">W569/W591</f>
        <v>3.7696783636168921E-2</v>
      </c>
      <c r="CF569" s="123">
        <f t="shared" ref="CF569" si="10471">X569/X591</f>
        <v>3.7602989078367503E-2</v>
      </c>
      <c r="CG569" s="124">
        <f t="shared" ref="CG569" si="10472">Y569/Y591</f>
        <v>4.1860845392854222E-2</v>
      </c>
      <c r="CH569" s="125">
        <f t="shared" ref="CH569" si="10473">Z569/Z591</f>
        <v>3.642778926876749E-2</v>
      </c>
      <c r="CI569" s="123">
        <f t="shared" ref="CI569" si="10474">AA569/AA591</f>
        <v>2.3872382316090925E-2</v>
      </c>
      <c r="CJ569" s="129">
        <f t="shared" ref="CJ569" si="10475">AB569/AB591</f>
        <v>4.2262069316148877E-2</v>
      </c>
      <c r="CK569" s="130">
        <f t="shared" ref="CK569" si="10476">AC569/AC591</f>
        <v>2.8405774916045578E-2</v>
      </c>
    </row>
    <row r="570" spans="1:89" ht="14.25" thickTop="1" thickBot="1" x14ac:dyDescent="0.25">
      <c r="A570" s="131" t="s">
        <v>19</v>
      </c>
      <c r="B570" s="167">
        <v>2688</v>
      </c>
      <c r="C570" s="168">
        <v>996</v>
      </c>
      <c r="D570" s="169">
        <v>1138</v>
      </c>
      <c r="E570" s="170">
        <v>475</v>
      </c>
      <c r="F570" s="167">
        <v>3317</v>
      </c>
      <c r="G570" s="171">
        <v>1033</v>
      </c>
      <c r="H570" s="169">
        <v>3184</v>
      </c>
      <c r="I570" s="170">
        <v>1694</v>
      </c>
      <c r="J570" s="167">
        <v>183</v>
      </c>
      <c r="K570" s="171">
        <v>555</v>
      </c>
      <c r="L570" s="169">
        <v>994</v>
      </c>
      <c r="M570" s="167">
        <v>2087</v>
      </c>
      <c r="N570" s="172">
        <v>2652</v>
      </c>
      <c r="O570" s="173">
        <v>3368</v>
      </c>
      <c r="P570" s="167">
        <v>1688</v>
      </c>
      <c r="Q570" s="171">
        <v>1605</v>
      </c>
      <c r="R570" s="169">
        <v>1697</v>
      </c>
      <c r="S570" s="170">
        <v>1472</v>
      </c>
      <c r="T570" s="167">
        <v>294</v>
      </c>
      <c r="U570" s="171">
        <v>907</v>
      </c>
      <c r="V570" s="169">
        <v>1211</v>
      </c>
      <c r="W570" s="170">
        <v>2251</v>
      </c>
      <c r="X570" s="167">
        <v>1523</v>
      </c>
      <c r="Y570" s="171">
        <v>1105</v>
      </c>
      <c r="Z570" s="169">
        <v>2778</v>
      </c>
      <c r="AA570" s="167">
        <v>1887</v>
      </c>
      <c r="AB570" s="149">
        <f t="shared" si="10421"/>
        <v>23347</v>
      </c>
      <c r="AC570" s="150">
        <f t="shared" si="10422"/>
        <v>19435</v>
      </c>
      <c r="AE570" s="221" t="s">
        <v>13</v>
      </c>
      <c r="AF570" s="14">
        <f t="shared" ref="AF570:BG570" si="10477">SUM(AF567:AF569)</f>
        <v>5005</v>
      </c>
      <c r="AG570" s="1">
        <f t="shared" si="10477"/>
        <v>1860</v>
      </c>
      <c r="AH570" s="14">
        <f t="shared" si="10477"/>
        <v>1999</v>
      </c>
      <c r="AI570" s="1">
        <f t="shared" si="10477"/>
        <v>977</v>
      </c>
      <c r="AJ570" s="14">
        <f t="shared" si="10477"/>
        <v>5326</v>
      </c>
      <c r="AK570" s="1">
        <f t="shared" si="10477"/>
        <v>1916</v>
      </c>
      <c r="AL570" s="14">
        <f t="shared" si="10477"/>
        <v>6708</v>
      </c>
      <c r="AM570" s="1">
        <f t="shared" si="10477"/>
        <v>3828</v>
      </c>
      <c r="AN570" s="14">
        <f t="shared" si="10477"/>
        <v>471</v>
      </c>
      <c r="AO570" s="1">
        <f t="shared" si="10477"/>
        <v>1436</v>
      </c>
      <c r="AP570" s="14">
        <f t="shared" si="10477"/>
        <v>2053</v>
      </c>
      <c r="AQ570" s="1">
        <f t="shared" si="10477"/>
        <v>6117</v>
      </c>
      <c r="AR570" s="14">
        <f t="shared" si="10477"/>
        <v>5144</v>
      </c>
      <c r="AS570" s="1">
        <f t="shared" si="10477"/>
        <v>8131</v>
      </c>
      <c r="AT570" s="14">
        <f t="shared" si="10477"/>
        <v>3396</v>
      </c>
      <c r="AU570" s="1">
        <f t="shared" si="10477"/>
        <v>4015</v>
      </c>
      <c r="AV570" s="14">
        <f t="shared" si="10477"/>
        <v>4288</v>
      </c>
      <c r="AW570" s="1">
        <f t="shared" si="10477"/>
        <v>3800</v>
      </c>
      <c r="AX570" s="14">
        <f t="shared" si="10477"/>
        <v>626</v>
      </c>
      <c r="AY570" s="1">
        <f t="shared" si="10477"/>
        <v>2603</v>
      </c>
      <c r="AZ570" s="14">
        <f t="shared" si="10477"/>
        <v>1804</v>
      </c>
      <c r="BA570" s="1">
        <f t="shared" si="10477"/>
        <v>5451</v>
      </c>
      <c r="BB570" s="14">
        <f t="shared" si="10477"/>
        <v>2875</v>
      </c>
      <c r="BC570" s="1">
        <f t="shared" si="10477"/>
        <v>3383</v>
      </c>
      <c r="BD570" s="14">
        <f t="shared" si="10477"/>
        <v>6158</v>
      </c>
      <c r="BE570" s="1">
        <f t="shared" si="10477"/>
        <v>5091</v>
      </c>
      <c r="BF570" s="153">
        <f t="shared" si="10477"/>
        <v>45853</v>
      </c>
      <c r="BG570" s="154">
        <f t="shared" si="10477"/>
        <v>48608</v>
      </c>
      <c r="BI570" s="131" t="s">
        <v>19</v>
      </c>
      <c r="BJ570" s="123">
        <f>B570/B591</f>
        <v>0.105</v>
      </c>
      <c r="BK570" s="124">
        <f t="shared" ref="BK570" si="10478">C570/C591</f>
        <v>3.708254216463755E-2</v>
      </c>
      <c r="BL570" s="125">
        <f t="shared" ref="BL570" si="10479">D570/D591</f>
        <v>0.10826752925506612</v>
      </c>
      <c r="BM570" s="126">
        <f t="shared" ref="BM570" si="10480">E570/E591</f>
        <v>4.4471491433386384E-2</v>
      </c>
      <c r="BN570" s="123">
        <f t="shared" ref="BN570" si="10481">F570/F591</f>
        <v>0.12952983442674165</v>
      </c>
      <c r="BO570" s="124">
        <f t="shared" ref="BO570" si="10482">G570/G591</f>
        <v>4.4036149714383153E-2</v>
      </c>
      <c r="BP570" s="125">
        <f t="shared" ref="BP570" si="10483">H570/H591</f>
        <v>8.2455004531917647E-2</v>
      </c>
      <c r="BQ570" s="126">
        <f t="shared" ref="BQ570" si="10484">I570/I591</f>
        <v>3.9056555921886886E-2</v>
      </c>
      <c r="BR570" s="123">
        <f t="shared" ref="BR570" si="10485">J570/J591</f>
        <v>3.5575427682737172E-2</v>
      </c>
      <c r="BS570" s="124">
        <f t="shared" ref="BS570" si="10486">K570/K591</f>
        <v>9.8056537102473501E-2</v>
      </c>
      <c r="BT570" s="125">
        <f t="shared" ref="BT570" si="10487">L570/L591</f>
        <v>4.1785774340003363E-2</v>
      </c>
      <c r="BU570" s="123">
        <f t="shared" ref="BU570" si="10488">M570/M591</f>
        <v>8.9593886837812317E-2</v>
      </c>
      <c r="BV570" s="127">
        <f t="shared" ref="BV570" si="10489">N570/N591</f>
        <v>6.3075276489475557E-2</v>
      </c>
      <c r="BW570" s="128">
        <f t="shared" ref="BW570" si="10490">O570/O591</f>
        <v>8.2090279808910982E-2</v>
      </c>
      <c r="BX570" s="123">
        <f t="shared" ref="BX570" si="10491">P570/P591</f>
        <v>7.5380699325682129E-2</v>
      </c>
      <c r="BY570" s="124">
        <f t="shared" ref="BY570" si="10492">Q570/Q591</f>
        <v>7.6374018558172732E-2</v>
      </c>
      <c r="BZ570" s="125">
        <f t="shared" ref="BZ570" si="10493">R570/R591</f>
        <v>6.5818562618779816E-2</v>
      </c>
      <c r="CA570" s="126">
        <f t="shared" ref="CA570" si="10494">S570/S591</f>
        <v>5.7517974366989681E-2</v>
      </c>
      <c r="CB570" s="123">
        <f t="shared" ref="CB570" si="10495">T570/T591</f>
        <v>3.7485655998979982E-2</v>
      </c>
      <c r="CC570" s="124">
        <f t="shared" ref="CC570" si="10496">U570/U591</f>
        <v>0.11836095523946236</v>
      </c>
      <c r="CD570" s="125">
        <f t="shared" ref="CD570" si="10497">V570/V591</f>
        <v>4.7673411542398236E-2</v>
      </c>
      <c r="CE570" s="126">
        <f t="shared" ref="CE570" si="10498">W570/W591</f>
        <v>8.035554920929569E-2</v>
      </c>
      <c r="CF570" s="123">
        <f t="shared" ref="CF570" si="10499">X570/X591</f>
        <v>7.2954589001724468E-2</v>
      </c>
      <c r="CG570" s="124">
        <f t="shared" ref="CG570" si="10500">Y570/Y591</f>
        <v>9.0344207341999841E-2</v>
      </c>
      <c r="CH570" s="125">
        <f t="shared" ref="CH570" si="10501">Z570/Z591</f>
        <v>6.7599464655067526E-2</v>
      </c>
      <c r="CI570" s="123">
        <f t="shared" ref="CI570" si="10502">AA570/AA591</f>
        <v>4.2218543046357616E-2</v>
      </c>
      <c r="CJ570" s="129">
        <f t="shared" ref="CJ570" si="10503">AB570/AB591</f>
        <v>7.4187408445423139E-2</v>
      </c>
      <c r="CK570" s="130">
        <f t="shared" ref="CK570" si="10504">AC570/AC591</f>
        <v>6.1981164869579636E-2</v>
      </c>
    </row>
    <row r="571" spans="1:89" ht="13.5" thickTop="1" x14ac:dyDescent="0.2">
      <c r="A571" s="139" t="s">
        <v>20</v>
      </c>
      <c r="B571" s="174">
        <v>2969</v>
      </c>
      <c r="C571" s="175">
        <v>974</v>
      </c>
      <c r="D571" s="176">
        <v>1161</v>
      </c>
      <c r="E571" s="177">
        <v>514</v>
      </c>
      <c r="F571" s="174">
        <v>3215</v>
      </c>
      <c r="G571" s="178">
        <v>1098</v>
      </c>
      <c r="H571" s="176">
        <v>3732</v>
      </c>
      <c r="I571" s="177">
        <v>2078</v>
      </c>
      <c r="J571" s="174">
        <v>248</v>
      </c>
      <c r="K571" s="178">
        <v>840</v>
      </c>
      <c r="L571" s="176">
        <v>1127</v>
      </c>
      <c r="M571" s="174">
        <v>3446</v>
      </c>
      <c r="N571" s="179">
        <v>2881</v>
      </c>
      <c r="O571" s="180">
        <v>4770</v>
      </c>
      <c r="P571" s="174">
        <v>1810</v>
      </c>
      <c r="Q571" s="178">
        <v>2363</v>
      </c>
      <c r="R571" s="176">
        <v>2374</v>
      </c>
      <c r="S571" s="177">
        <v>2135</v>
      </c>
      <c r="T571" s="174">
        <v>362</v>
      </c>
      <c r="U571" s="178">
        <v>1603</v>
      </c>
      <c r="V571" s="176">
        <v>1047</v>
      </c>
      <c r="W571" s="177">
        <v>3171</v>
      </c>
      <c r="X571" s="174">
        <v>1569</v>
      </c>
      <c r="Y571" s="178">
        <v>2023</v>
      </c>
      <c r="Z571" s="176">
        <v>3429</v>
      </c>
      <c r="AA571" s="174">
        <v>2961</v>
      </c>
      <c r="AB571" s="149">
        <f t="shared" si="10421"/>
        <v>25924</v>
      </c>
      <c r="AC571" s="150">
        <f t="shared" si="10422"/>
        <v>27976</v>
      </c>
      <c r="BI571" s="139" t="s">
        <v>20</v>
      </c>
      <c r="BJ571" s="123">
        <f>B571/B591</f>
        <v>0.1159765625</v>
      </c>
      <c r="BK571" s="124">
        <f t="shared" ref="BK571" si="10505">C571/C591</f>
        <v>3.6263449867828292E-2</v>
      </c>
      <c r="BL571" s="125">
        <f t="shared" ref="BL571" si="10506">D571/D591</f>
        <v>0.11045571306250594</v>
      </c>
      <c r="BM571" s="126">
        <f t="shared" ref="BM571" si="10507">E571/E591</f>
        <v>4.8122834940548635E-2</v>
      </c>
      <c r="BN571" s="123">
        <f t="shared" ref="BN571" si="10508">F571/F591</f>
        <v>0.12554670415495159</v>
      </c>
      <c r="BO571" s="124">
        <f t="shared" ref="BO571" si="10509">G571/G591</f>
        <v>4.6807059425355957E-2</v>
      </c>
      <c r="BP571" s="125">
        <f t="shared" ref="BP571" si="10510">H571/H591</f>
        <v>9.6646380940049209E-2</v>
      </c>
      <c r="BQ571" s="126">
        <f t="shared" ref="BQ571" si="10511">I571/I591</f>
        <v>4.7909990085998201E-2</v>
      </c>
      <c r="BR571" s="123">
        <f t="shared" ref="BR571" si="10512">J571/J591</f>
        <v>4.821150855365474E-2</v>
      </c>
      <c r="BS571" s="124">
        <f t="shared" ref="BS571" si="10513">K571/K591</f>
        <v>0.14840989399293286</v>
      </c>
      <c r="BT571" s="125">
        <f t="shared" ref="BT571" si="10514">L571/L591</f>
        <v>4.7376828653102401E-2</v>
      </c>
      <c r="BU571" s="123">
        <f t="shared" ref="BU571" si="10515">M571/M591</f>
        <v>0.14793509058126555</v>
      </c>
      <c r="BV571" s="127">
        <f t="shared" ref="BV571" si="10516">N571/N591</f>
        <v>6.8521821857533596E-2</v>
      </c>
      <c r="BW571" s="128">
        <f t="shared" ref="BW571" si="10517">O571/O591</f>
        <v>0.11626206493126645</v>
      </c>
      <c r="BX571" s="123">
        <f t="shared" ref="BX571" si="10518">P571/P591</f>
        <v>8.0828830438083324E-2</v>
      </c>
      <c r="BY571" s="124">
        <f t="shared" ref="BY571" si="10519">Q571/Q591</f>
        <v>0.11244349274327861</v>
      </c>
      <c r="BZ571" s="125">
        <f t="shared" ref="BZ571" si="10520">R571/R591</f>
        <v>9.2076174223325452E-2</v>
      </c>
      <c r="CA571" s="126">
        <f t="shared" ref="CA571" si="10521">S571/S591</f>
        <v>8.3424507658643329E-2</v>
      </c>
      <c r="CB571" s="123">
        <f t="shared" ref="CB571" si="10522">T571/T591</f>
        <v>4.6155807726635217E-2</v>
      </c>
      <c r="CC571" s="124">
        <f t="shared" ref="CC571" si="10523">U571/U591</f>
        <v>0.20918700247944669</v>
      </c>
      <c r="CD571" s="125">
        <f t="shared" ref="CD571" si="10524">V571/V591</f>
        <v>4.1217226990000785E-2</v>
      </c>
      <c r="CE571" s="126">
        <f t="shared" ref="CE571" si="10525">W571/W591</f>
        <v>0.11319744404383679</v>
      </c>
      <c r="CF571" s="123">
        <f t="shared" ref="CF571" si="10526">X571/X591</f>
        <v>7.5158076259819892E-2</v>
      </c>
      <c r="CG571" s="124">
        <f t="shared" ref="CG571" si="10527">Y571/Y591</f>
        <v>0.16539939497996894</v>
      </c>
      <c r="CH571" s="125">
        <f t="shared" ref="CH571" si="10528">Z571/Z591</f>
        <v>8.3440807884170826E-2</v>
      </c>
      <c r="CI571" s="123">
        <f t="shared" ref="CI571" si="10529">AA571/AA591</f>
        <v>6.6247538929658137E-2</v>
      </c>
      <c r="CJ571" s="129">
        <f t="shared" ref="CJ571" si="10530">AB571/AB591</f>
        <v>8.2376081575326582E-2</v>
      </c>
      <c r="CK571" s="130">
        <f t="shared" ref="CK571" si="10531">AC571/AC591</f>
        <v>8.9219710233669147E-2</v>
      </c>
    </row>
    <row r="572" spans="1:89" ht="13.5" thickBot="1" x14ac:dyDescent="0.25">
      <c r="A572" s="131" t="s">
        <v>21</v>
      </c>
      <c r="B572" s="167">
        <v>2036</v>
      </c>
      <c r="C572" s="168">
        <v>886</v>
      </c>
      <c r="D572" s="169">
        <v>838</v>
      </c>
      <c r="E572" s="170">
        <v>463</v>
      </c>
      <c r="F572" s="167">
        <v>2111</v>
      </c>
      <c r="G572" s="171">
        <v>818</v>
      </c>
      <c r="H572" s="169">
        <v>2976</v>
      </c>
      <c r="I572" s="170">
        <v>1750</v>
      </c>
      <c r="J572" s="167">
        <v>223</v>
      </c>
      <c r="K572" s="171">
        <v>596</v>
      </c>
      <c r="L572" s="169">
        <v>926</v>
      </c>
      <c r="M572" s="167">
        <v>2671</v>
      </c>
      <c r="N572" s="172">
        <v>2263</v>
      </c>
      <c r="O572" s="173">
        <v>3361</v>
      </c>
      <c r="P572" s="167">
        <v>1586</v>
      </c>
      <c r="Q572" s="171">
        <v>1652</v>
      </c>
      <c r="R572" s="169">
        <v>1914</v>
      </c>
      <c r="S572" s="170">
        <v>1665</v>
      </c>
      <c r="T572" s="167">
        <v>264</v>
      </c>
      <c r="U572" s="171">
        <v>1000</v>
      </c>
      <c r="V572" s="169">
        <v>757</v>
      </c>
      <c r="W572" s="170">
        <v>2280</v>
      </c>
      <c r="X572" s="167">
        <v>1306</v>
      </c>
      <c r="Y572" s="171">
        <v>1360</v>
      </c>
      <c r="Z572" s="169">
        <v>2729</v>
      </c>
      <c r="AA572" s="167">
        <v>2130</v>
      </c>
      <c r="AB572" s="149">
        <f t="shared" si="10421"/>
        <v>19929</v>
      </c>
      <c r="AC572" s="150">
        <f t="shared" si="10422"/>
        <v>20632</v>
      </c>
      <c r="AE572" t="s">
        <v>85</v>
      </c>
      <c r="BI572" s="131" t="s">
        <v>21</v>
      </c>
      <c r="BJ572" s="123">
        <f>B572/B591</f>
        <v>7.9531249999999998E-2</v>
      </c>
      <c r="BK572" s="124">
        <f t="shared" ref="BK572" si="10532">C572/C591</f>
        <v>3.2987080680591238E-2</v>
      </c>
      <c r="BL572" s="125">
        <f t="shared" ref="BL572" si="10533">D572/D591</f>
        <v>7.9726001331937968E-2</v>
      </c>
      <c r="BM572" s="126">
        <f t="shared" ref="BM572" si="10534">E572/E591</f>
        <v>4.3348001123490312E-2</v>
      </c>
      <c r="BN572" s="123">
        <f t="shared" ref="BN572" si="10535">F572/F591</f>
        <v>8.2435176507341459E-2</v>
      </c>
      <c r="BO572" s="124">
        <f t="shared" ref="BO572" si="10536">G572/G591</f>
        <v>3.4870832978088497E-2</v>
      </c>
      <c r="BP572" s="125">
        <f t="shared" ref="BP572" si="10537">H572/H591</f>
        <v>7.7068496698174282E-2</v>
      </c>
      <c r="BQ572" s="126">
        <f t="shared" ref="BQ572" si="10538">I572/I591</f>
        <v>4.0347681737486457E-2</v>
      </c>
      <c r="BR572" s="123">
        <f t="shared" ref="BR572" si="10539">J572/J591</f>
        <v>4.3351477449455673E-2</v>
      </c>
      <c r="BS572" s="124">
        <f t="shared" ref="BS572" si="10540">K572/K591</f>
        <v>0.10530035335689046</v>
      </c>
      <c r="BT572" s="125">
        <f t="shared" ref="BT572" si="10541">L572/L591</f>
        <v>3.8927190179922647E-2</v>
      </c>
      <c r="BU572" s="123">
        <f t="shared" ref="BU572" si="10542">M572/M591</f>
        <v>0.11466472052889155</v>
      </c>
      <c r="BV572" s="127">
        <f t="shared" ref="BV572" si="10543">N572/N591</f>
        <v>5.3823284576049471E-2</v>
      </c>
      <c r="BW572" s="128">
        <f t="shared" ref="BW572" si="10544">O572/O591</f>
        <v>8.1919664619284391E-2</v>
      </c>
      <c r="BX572" s="123">
        <f t="shared" ref="BX572" si="10545">P572/P591</f>
        <v>7.0825704461215555E-2</v>
      </c>
      <c r="BY572" s="124">
        <f t="shared" ref="BY572" si="10546">Q572/Q591</f>
        <v>7.861051629788246E-2</v>
      </c>
      <c r="BZ572" s="125">
        <f t="shared" ref="BZ572" si="10547">R572/R591</f>
        <v>7.4234961020827675E-2</v>
      </c>
      <c r="CA572" s="126">
        <f t="shared" ref="CA572" si="10548">S572/S591</f>
        <v>6.5059393560487649E-2</v>
      </c>
      <c r="CB572" s="123">
        <f t="shared" ref="CB572" si="10549">T572/T591</f>
        <v>3.3660589060308554E-2</v>
      </c>
      <c r="CC572" s="124">
        <f t="shared" ref="CC572" si="10550">U572/U591</f>
        <v>0.13049719431032233</v>
      </c>
      <c r="CD572" s="125">
        <f t="shared" ref="CD572" si="10551">V572/V591</f>
        <v>2.9800803086371151E-2</v>
      </c>
      <c r="CE572" s="126">
        <f t="shared" ref="CE572" si="10552">W572/W591</f>
        <v>8.1390782850819257E-2</v>
      </c>
      <c r="CF572" s="123">
        <f t="shared" ref="CF572" si="10553">X572/X591</f>
        <v>6.2559877371143893E-2</v>
      </c>
      <c r="CG572" s="124">
        <f t="shared" ref="CG572" si="10554">Y572/Y591</f>
        <v>0.11119287057476902</v>
      </c>
      <c r="CH572" s="125">
        <f t="shared" ref="CH572" si="10555">Z572/Z591</f>
        <v>6.6407105487285553E-2</v>
      </c>
      <c r="CI572" s="123">
        <f t="shared" ref="CI572" si="10556">AA572/AA591</f>
        <v>4.7655271165204939E-2</v>
      </c>
      <c r="CJ572" s="129">
        <f t="shared" ref="CJ572" si="10557">AB572/AB591</f>
        <v>6.3326374391092552E-2</v>
      </c>
      <c r="CK572" s="130">
        <f t="shared" ref="CK572" si="10558">AC572/AC591</f>
        <v>6.5798579551796604E-2</v>
      </c>
    </row>
    <row r="573" spans="1:89" ht="14.25" thickTop="1" thickBot="1" x14ac:dyDescent="0.25">
      <c r="A573" s="139" t="s">
        <v>22</v>
      </c>
      <c r="B573" s="174">
        <v>1613</v>
      </c>
      <c r="C573" s="175">
        <v>1064</v>
      </c>
      <c r="D573" s="176">
        <v>667</v>
      </c>
      <c r="E573" s="177">
        <v>473</v>
      </c>
      <c r="F573" s="174">
        <v>1842</v>
      </c>
      <c r="G573" s="178">
        <v>777</v>
      </c>
      <c r="H573" s="176">
        <v>2641</v>
      </c>
      <c r="I573" s="177">
        <v>1887</v>
      </c>
      <c r="J573" s="174">
        <v>209</v>
      </c>
      <c r="K573" s="178">
        <v>665</v>
      </c>
      <c r="L573" s="176">
        <v>798</v>
      </c>
      <c r="M573" s="174">
        <v>1859</v>
      </c>
      <c r="N573" s="179">
        <v>1720</v>
      </c>
      <c r="O573" s="180">
        <v>3112</v>
      </c>
      <c r="P573" s="174">
        <v>1174</v>
      </c>
      <c r="Q573" s="178">
        <v>1178</v>
      </c>
      <c r="R573" s="176">
        <v>1603</v>
      </c>
      <c r="S573" s="177">
        <v>1338</v>
      </c>
      <c r="T573" s="174">
        <v>222</v>
      </c>
      <c r="U573" s="178">
        <v>516</v>
      </c>
      <c r="V573" s="176">
        <v>641</v>
      </c>
      <c r="W573" s="177">
        <v>2164</v>
      </c>
      <c r="X573" s="174">
        <v>988</v>
      </c>
      <c r="Y573" s="178">
        <v>899</v>
      </c>
      <c r="Z573" s="176">
        <v>2469</v>
      </c>
      <c r="AA573" s="174">
        <v>2904</v>
      </c>
      <c r="AB573" s="149">
        <f t="shared" si="10421"/>
        <v>16587</v>
      </c>
      <c r="AC573" s="150">
        <f t="shared" si="10422"/>
        <v>18836</v>
      </c>
      <c r="AE573" s="275" t="s">
        <v>0</v>
      </c>
      <c r="AF573" s="269" t="s">
        <v>1</v>
      </c>
      <c r="AG573" s="270"/>
      <c r="AH573" s="269" t="s">
        <v>2</v>
      </c>
      <c r="AI573" s="270"/>
      <c r="AJ573" s="269" t="s">
        <v>3</v>
      </c>
      <c r="AK573" s="270"/>
      <c r="AL573" s="269" t="s">
        <v>4</v>
      </c>
      <c r="AM573" s="270"/>
      <c r="AN573" s="269" t="s">
        <v>5</v>
      </c>
      <c r="AO573" s="270"/>
      <c r="AP573" s="269" t="s">
        <v>6</v>
      </c>
      <c r="AQ573" s="270"/>
      <c r="AR573" s="269" t="s">
        <v>7</v>
      </c>
      <c r="AS573" s="270"/>
      <c r="AT573" s="269" t="s">
        <v>8</v>
      </c>
      <c r="AU573" s="270"/>
      <c r="AV573" s="269" t="s">
        <v>9</v>
      </c>
      <c r="AW573" s="270"/>
      <c r="AX573" s="269" t="s">
        <v>10</v>
      </c>
      <c r="AY573" s="270"/>
      <c r="AZ573" s="269" t="s">
        <v>11</v>
      </c>
      <c r="BA573" s="270"/>
      <c r="BB573" s="269" t="s">
        <v>12</v>
      </c>
      <c r="BC573" s="270"/>
      <c r="BD573" s="271" t="s">
        <v>40</v>
      </c>
      <c r="BE573" s="272"/>
      <c r="BF573" s="273" t="s">
        <v>41</v>
      </c>
      <c r="BG573" s="274"/>
      <c r="BI573" s="139" t="s">
        <v>22</v>
      </c>
      <c r="BJ573" s="123">
        <f>B573/B591</f>
        <v>6.3007812499999996E-2</v>
      </c>
      <c r="BK573" s="124">
        <f t="shared" ref="BK573" si="10559">C573/C591</f>
        <v>3.9614281991138908E-2</v>
      </c>
      <c r="BL573" s="125">
        <f t="shared" ref="BL573" si="10560">D573/D591</f>
        <v>6.3457330415754923E-2</v>
      </c>
      <c r="BM573" s="126">
        <f t="shared" ref="BM573" si="10561">E573/E591</f>
        <v>4.4284243048403706E-2</v>
      </c>
      <c r="BN573" s="123">
        <f t="shared" ref="BN573" si="10562">F573/F591</f>
        <v>7.1930646672914711E-2</v>
      </c>
      <c r="BO573" s="124">
        <f t="shared" ref="BO573" si="10563">G573/G591</f>
        <v>3.3123028391167195E-2</v>
      </c>
      <c r="BP573" s="125">
        <f t="shared" ref="BP573" si="10564">H573/H591</f>
        <v>6.8393111485174157E-2</v>
      </c>
      <c r="BQ573" s="126">
        <f t="shared" ref="BQ573" si="10565">I573/I591</f>
        <v>4.350632882207825E-2</v>
      </c>
      <c r="BR573" s="123">
        <f t="shared" ref="BR573" si="10566">J573/J591</f>
        <v>4.0629860031104199E-2</v>
      </c>
      <c r="BS573" s="124">
        <f t="shared" ref="BS573" si="10567">K573/K591</f>
        <v>0.11749116607773852</v>
      </c>
      <c r="BT573" s="125">
        <f t="shared" ref="BT573" si="10568">L573/L591</f>
        <v>3.3546325878594248E-2</v>
      </c>
      <c r="BU573" s="123">
        <f t="shared" ref="BU573" si="10569">M573/M591</f>
        <v>7.9805958615952605E-2</v>
      </c>
      <c r="BV573" s="127">
        <f t="shared" ref="BV573" si="10570">N573/N591</f>
        <v>4.0908550362706624E-2</v>
      </c>
      <c r="BW573" s="128">
        <f t="shared" ref="BW573" si="10571">O573/O591</f>
        <v>7.5850638588281172E-2</v>
      </c>
      <c r="BX573" s="123">
        <f t="shared" ref="BX573" si="10572">P573/P591</f>
        <v>5.2427097753762336E-2</v>
      </c>
      <c r="BY573" s="124">
        <f t="shared" ref="BY573" si="10573">Q573/Q591</f>
        <v>5.6055198667618371E-2</v>
      </c>
      <c r="BZ573" s="125">
        <f t="shared" ref="BZ573" si="10574">R573/R591</f>
        <v>6.217274948609549E-2</v>
      </c>
      <c r="CA573" s="126">
        <f t="shared" ref="CA573" si="10575">S573/S591</f>
        <v>5.2281963113472961E-2</v>
      </c>
      <c r="CB573" s="123">
        <f t="shared" ref="CB573" si="10576">T573/T591</f>
        <v>2.8305495346168559E-2</v>
      </c>
      <c r="CC573" s="124">
        <f t="shared" ref="CC573" si="10577">U573/U591</f>
        <v>6.7336552264126326E-2</v>
      </c>
      <c r="CD573" s="125">
        <f t="shared" ref="CD573" si="10578">V573/V591</f>
        <v>2.5234233524919297E-2</v>
      </c>
      <c r="CE573" s="126">
        <f t="shared" ref="CE573" si="10579">W573/W591</f>
        <v>7.7249848284724948E-2</v>
      </c>
      <c r="CF573" s="123">
        <f t="shared" ref="CF573" si="10580">X573/X591</f>
        <v>4.7327074152136425E-2</v>
      </c>
      <c r="CG573" s="124">
        <f t="shared" ref="CG573" si="10581">Y573/Y591</f>
        <v>7.3501757828468642E-2</v>
      </c>
      <c r="CH573" s="125">
        <f t="shared" ref="CH573" si="10582">Z573/Z591</f>
        <v>6.0080301739871028E-2</v>
      </c>
      <c r="CI573" s="123">
        <f t="shared" ref="CI573" si="10583">AA573/AA591</f>
        <v>6.4972257025237151E-2</v>
      </c>
      <c r="CJ573" s="129">
        <f t="shared" ref="CJ573" si="10584">AB573/AB591</f>
        <v>5.2706837875711385E-2</v>
      </c>
      <c r="CK573" s="130">
        <f t="shared" ref="CK573" si="10585">AC573/AC591</f>
        <v>6.0070862952580503E-2</v>
      </c>
    </row>
    <row r="574" spans="1:89" ht="15" thickTop="1" thickBot="1" x14ac:dyDescent="0.3">
      <c r="A574" s="131" t="s">
        <v>23</v>
      </c>
      <c r="B574" s="167">
        <v>1299</v>
      </c>
      <c r="C574" s="168">
        <v>1034</v>
      </c>
      <c r="D574" s="169">
        <v>554</v>
      </c>
      <c r="E574" s="170">
        <v>393</v>
      </c>
      <c r="F574" s="167">
        <v>1410</v>
      </c>
      <c r="G574" s="171">
        <v>606</v>
      </c>
      <c r="H574" s="169">
        <v>2127</v>
      </c>
      <c r="I574" s="170">
        <v>1689</v>
      </c>
      <c r="J574" s="167">
        <v>180</v>
      </c>
      <c r="K574" s="171">
        <v>423</v>
      </c>
      <c r="L574" s="169">
        <v>753</v>
      </c>
      <c r="M574" s="167">
        <v>1383</v>
      </c>
      <c r="N574" s="172">
        <v>1479</v>
      </c>
      <c r="O574" s="173">
        <v>2070</v>
      </c>
      <c r="P574" s="167">
        <v>1055</v>
      </c>
      <c r="Q574" s="171">
        <v>881</v>
      </c>
      <c r="R574" s="169">
        <v>1369</v>
      </c>
      <c r="S574" s="170">
        <v>1042</v>
      </c>
      <c r="T574" s="167">
        <v>300</v>
      </c>
      <c r="U574" s="171">
        <v>357</v>
      </c>
      <c r="V574" s="169">
        <v>657</v>
      </c>
      <c r="W574" s="170">
        <v>1632</v>
      </c>
      <c r="X574" s="167">
        <v>835</v>
      </c>
      <c r="Y574" s="171">
        <v>542</v>
      </c>
      <c r="Z574" s="169">
        <v>2146</v>
      </c>
      <c r="AA574" s="167">
        <v>2349</v>
      </c>
      <c r="AB574" s="149">
        <f t="shared" si="10421"/>
        <v>14164</v>
      </c>
      <c r="AC574" s="150">
        <f t="shared" si="10422"/>
        <v>14401</v>
      </c>
      <c r="AE574" s="276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5.0742187500000001E-2</v>
      </c>
      <c r="BK574" s="124">
        <f t="shared" ref="BK574" si="10586">C574/C591</f>
        <v>3.8497337950035369E-2</v>
      </c>
      <c r="BL574" s="125">
        <f t="shared" ref="BL574" si="10587">D574/D591</f>
        <v>5.2706688231376655E-2</v>
      </c>
      <c r="BM574" s="126">
        <f t="shared" ref="BM574" si="10588">E574/E591</f>
        <v>3.6794307649096525E-2</v>
      </c>
      <c r="BN574" s="123">
        <f t="shared" ref="BN574" si="10589">F574/F591</f>
        <v>5.5060918462980321E-2</v>
      </c>
      <c r="BO574" s="124">
        <f t="shared" ref="BO574" si="10590">G574/G591</f>
        <v>2.5833404382300282E-2</v>
      </c>
      <c r="BP574" s="125">
        <f t="shared" ref="BP574" si="10591">H574/H591</f>
        <v>5.5082221934481417E-2</v>
      </c>
      <c r="BQ574" s="126">
        <f t="shared" ref="BQ574" si="10592">I574/I591</f>
        <v>3.8941276831208356E-2</v>
      </c>
      <c r="BR574" s="123">
        <f t="shared" ref="BR574" si="10593">J574/J591</f>
        <v>3.4992223950233284E-2</v>
      </c>
      <c r="BS574" s="124">
        <f t="shared" ref="BS574" si="10594">K574/K591</f>
        <v>7.4734982332155475E-2</v>
      </c>
      <c r="BT574" s="125">
        <f t="shared" ref="BT574" si="10595">L574/L591</f>
        <v>3.1654615772658483E-2</v>
      </c>
      <c r="BU574" s="123">
        <f t="shared" ref="BU574" si="10596">M574/M591</f>
        <v>5.9371511977333216E-2</v>
      </c>
      <c r="BV574" s="127">
        <f t="shared" ref="BV574" si="10597">N574/N591</f>
        <v>3.5176596503745987E-2</v>
      </c>
      <c r="BW574" s="128">
        <f t="shared" ref="BW574" si="10598">O574/O591</f>
        <v>5.0453348932436387E-2</v>
      </c>
      <c r="BX574" s="123">
        <f t="shared" ref="BX574" si="10599">P574/P591</f>
        <v>4.7112937078551333E-2</v>
      </c>
      <c r="BY574" s="124">
        <f t="shared" ref="BY574" si="10600">Q574/Q591</f>
        <v>4.1922436354984535E-2</v>
      </c>
      <c r="BZ574" s="125">
        <f t="shared" ref="BZ574" si="10601">R574/R591</f>
        <v>5.3097001900477059E-2</v>
      </c>
      <c r="CA574" s="126">
        <f t="shared" ref="CA574" si="10602">S574/S591</f>
        <v>4.0715848702719597E-2</v>
      </c>
      <c r="CB574" s="123">
        <f t="shared" ref="CB574" si="10603">T574/T591</f>
        <v>3.8250669386714266E-2</v>
      </c>
      <c r="CC574" s="124">
        <f t="shared" ref="CC574" si="10604">U574/U591</f>
        <v>4.658749836878507E-2</v>
      </c>
      <c r="CD574" s="125">
        <f t="shared" ref="CD574" si="10605">V574/V591</f>
        <v>2.586410518856783E-2</v>
      </c>
      <c r="CE574" s="126">
        <f t="shared" ref="CE574" si="10606">W574/W591</f>
        <v>5.8258665619533787E-2</v>
      </c>
      <c r="CF574" s="123">
        <f t="shared" ref="CF574" si="10607">X574/X591</f>
        <v>3.9998083924123393E-2</v>
      </c>
      <c r="CG574" s="124">
        <f t="shared" ref="CG574" si="10608">Y574/Y591</f>
        <v>4.4313629302591778E-2</v>
      </c>
      <c r="CH574" s="125">
        <f t="shared" ref="CH574" si="10609">Z574/Z591</f>
        <v>5.2220464776736829E-2</v>
      </c>
      <c r="CI574" s="123">
        <f t="shared" ref="CI574" si="10610">AA574/AA591</f>
        <v>5.25550384821908E-2</v>
      </c>
      <c r="CJ574" s="129">
        <f t="shared" ref="CJ574" si="10611">AB574/AB591</f>
        <v>4.5007515022100202E-2</v>
      </c>
      <c r="CK574" s="130">
        <f t="shared" ref="CK574" si="10612">AC574/AC591</f>
        <v>4.5926974802511775E-2</v>
      </c>
    </row>
    <row r="575" spans="1:89" ht="13.5" thickTop="1" x14ac:dyDescent="0.2">
      <c r="A575" s="139" t="s">
        <v>24</v>
      </c>
      <c r="B575" s="181">
        <v>1251</v>
      </c>
      <c r="C575" s="175">
        <v>1281</v>
      </c>
      <c r="D575" s="176">
        <v>560</v>
      </c>
      <c r="E575" s="177">
        <v>442</v>
      </c>
      <c r="F575" s="174">
        <v>1599</v>
      </c>
      <c r="G575" s="178">
        <v>743</v>
      </c>
      <c r="H575" s="176">
        <v>2192</v>
      </c>
      <c r="I575" s="177">
        <v>1779</v>
      </c>
      <c r="J575" s="174">
        <v>238</v>
      </c>
      <c r="K575" s="178">
        <v>290</v>
      </c>
      <c r="L575" s="176">
        <v>879</v>
      </c>
      <c r="M575" s="174">
        <v>1377</v>
      </c>
      <c r="N575" s="179">
        <v>1618</v>
      </c>
      <c r="O575" s="182">
        <v>2194</v>
      </c>
      <c r="P575" s="174">
        <v>1122</v>
      </c>
      <c r="Q575" s="178">
        <v>864</v>
      </c>
      <c r="R575" s="176">
        <v>1398</v>
      </c>
      <c r="S575" s="177">
        <v>1176</v>
      </c>
      <c r="T575" s="174">
        <v>248</v>
      </c>
      <c r="U575" s="178">
        <v>303</v>
      </c>
      <c r="V575" s="176">
        <v>771</v>
      </c>
      <c r="W575" s="183">
        <v>1592</v>
      </c>
      <c r="X575" s="174">
        <v>838</v>
      </c>
      <c r="Y575" s="178">
        <v>487</v>
      </c>
      <c r="Z575" s="176">
        <v>2120</v>
      </c>
      <c r="AA575" s="174">
        <v>2361</v>
      </c>
      <c r="AB575" s="149">
        <f t="shared" si="10421"/>
        <v>14834</v>
      </c>
      <c r="AC575" s="150">
        <f t="shared" si="10422"/>
        <v>14889</v>
      </c>
      <c r="AE575" s="224" t="str">
        <f>$AE$17</f>
        <v>17:00 - 17:59</v>
      </c>
      <c r="AF575" s="120">
        <f t="shared" ref="AF575:AU577" si="10613">SUMIF($A$9:$A$32,$AE575,B$567:B$590)</f>
        <v>1215</v>
      </c>
      <c r="AG575" s="164">
        <f t="shared" si="10613"/>
        <v>2492</v>
      </c>
      <c r="AH575" s="121">
        <f t="shared" si="10613"/>
        <v>576</v>
      </c>
      <c r="AI575" s="159">
        <f t="shared" si="10613"/>
        <v>887</v>
      </c>
      <c r="AJ575" s="120">
        <f t="shared" si="10613"/>
        <v>1037</v>
      </c>
      <c r="AK575" s="122">
        <f t="shared" si="10613"/>
        <v>2474</v>
      </c>
      <c r="AL575" s="121">
        <f t="shared" si="10613"/>
        <v>2114</v>
      </c>
      <c r="AM575" s="159">
        <f t="shared" si="10613"/>
        <v>4618</v>
      </c>
      <c r="AN575" s="120">
        <f t="shared" si="10613"/>
        <v>865</v>
      </c>
      <c r="AO575" s="122">
        <f t="shared" si="10613"/>
        <v>260</v>
      </c>
      <c r="AP575" s="121">
        <f t="shared" si="10613"/>
        <v>2900</v>
      </c>
      <c r="AQ575" s="120">
        <f t="shared" si="10613"/>
        <v>899</v>
      </c>
      <c r="AR575" s="158">
        <f t="shared" si="10613"/>
        <v>4420</v>
      </c>
      <c r="AS575" s="160">
        <f t="shared" si="10613"/>
        <v>2481</v>
      </c>
      <c r="AT575" s="120">
        <f t="shared" si="10613"/>
        <v>2029</v>
      </c>
      <c r="AU575" s="122">
        <f t="shared" si="10613"/>
        <v>1482</v>
      </c>
      <c r="AV575" s="121">
        <f t="shared" ref="AP575:BE577" si="10614">SUMIF($A$9:$A$32,$AE575,R$567:R$590)</f>
        <v>1902</v>
      </c>
      <c r="AW575" s="159">
        <f t="shared" si="10614"/>
        <v>2248</v>
      </c>
      <c r="AX575" s="120">
        <f t="shared" si="10614"/>
        <v>1279</v>
      </c>
      <c r="AY575" s="122">
        <f t="shared" si="10614"/>
        <v>262</v>
      </c>
      <c r="AZ575" s="121">
        <f t="shared" si="10614"/>
        <v>2942</v>
      </c>
      <c r="BA575" s="159">
        <f t="shared" si="10614"/>
        <v>1608</v>
      </c>
      <c r="BB575" s="120">
        <f t="shared" si="10614"/>
        <v>2504</v>
      </c>
      <c r="BC575" s="122">
        <f t="shared" si="10614"/>
        <v>674</v>
      </c>
      <c r="BD575" s="21">
        <f t="shared" si="10614"/>
        <v>3048</v>
      </c>
      <c r="BE575" s="163">
        <f t="shared" si="10614"/>
        <v>4461</v>
      </c>
      <c r="BF575" s="149">
        <f>AF575+AH575+AJ575+AL575+AN575+AP575+AR575+AT575+AV575+AX575+AZ575+BB575+BD575</f>
        <v>26831</v>
      </c>
      <c r="BG575" s="150">
        <f>AG575+AI575+AK575+AM575+AO575+AQ575+AS575+AU575+AW575+AY575+BA575+BC575+BE575</f>
        <v>24846</v>
      </c>
      <c r="BI575" s="139" t="s">
        <v>24</v>
      </c>
      <c r="BJ575" s="123">
        <f>B575/B591</f>
        <v>4.8867187499999999E-2</v>
      </c>
      <c r="BK575" s="124">
        <f t="shared" ref="BK575" si="10615">C575/C591</f>
        <v>4.7693510555121187E-2</v>
      </c>
      <c r="BL575" s="125">
        <f t="shared" ref="BL575" si="10616">D575/D591</f>
        <v>5.3277518789839218E-2</v>
      </c>
      <c r="BM575" s="126">
        <f t="shared" ref="BM575" si="10617">E575/E591</f>
        <v>4.1381893081172176E-2</v>
      </c>
      <c r="BN575" s="123">
        <f t="shared" ref="BN575" si="10618">F575/F591</f>
        <v>6.2441424554826618E-2</v>
      </c>
      <c r="BO575" s="124">
        <f t="shared" ref="BO575" si="10619">G575/G591</f>
        <v>3.1673629465427573E-2</v>
      </c>
      <c r="BP575" s="125">
        <f t="shared" ref="BP575" si="10620">H575/H591</f>
        <v>5.676550563252622E-2</v>
      </c>
      <c r="BQ575" s="126">
        <f t="shared" ref="BQ575" si="10621">I575/I591</f>
        <v>4.1016300463421945E-2</v>
      </c>
      <c r="BR575" s="123">
        <f t="shared" ref="BR575" si="10622">J575/J591</f>
        <v>4.6267496111975115E-2</v>
      </c>
      <c r="BS575" s="124">
        <f t="shared" ref="BS575" si="10623">K575/K591</f>
        <v>5.1236749116607777E-2</v>
      </c>
      <c r="BT575" s="125">
        <f t="shared" ref="BT575" si="10624">L575/L591</f>
        <v>3.6951404069278625E-2</v>
      </c>
      <c r="BU575" s="123">
        <f t="shared" ref="BU575" si="10625">M575/M591</f>
        <v>5.9113934918863228E-2</v>
      </c>
      <c r="BV575" s="127">
        <f t="shared" ref="BV575" si="10626">N575/N591</f>
        <v>3.8482578190034485E-2</v>
      </c>
      <c r="BW575" s="128">
        <f t="shared" ref="BW575" si="10627">O575/O591</f>
        <v>5.3475675148678951E-2</v>
      </c>
      <c r="BX575" s="123">
        <f t="shared" ref="BX575" si="10628">P575/P591</f>
        <v>5.0104943509132319E-2</v>
      </c>
      <c r="BY575" s="124">
        <f t="shared" ref="BY575" si="10629">Q575/Q591</f>
        <v>4.1113490364025694E-2</v>
      </c>
      <c r="BZ575" s="125">
        <f t="shared" ref="BZ575" si="10630">R575/R591</f>
        <v>5.4221774037156265E-2</v>
      </c>
      <c r="CA575" s="126">
        <f t="shared" ref="CA575" si="10631">S575/S591</f>
        <v>4.5951859956236324E-2</v>
      </c>
      <c r="CB575" s="123">
        <f t="shared" ref="CB575" si="10632">T575/T591</f>
        <v>3.1620553359683792E-2</v>
      </c>
      <c r="CC575" s="124">
        <f t="shared" ref="CC575" si="10633">U575/U591</f>
        <v>3.9540649876027664E-2</v>
      </c>
      <c r="CD575" s="125">
        <f t="shared" ref="CD575" si="10634">V575/V591</f>
        <v>3.0351940792063617E-2</v>
      </c>
      <c r="CE575" s="126">
        <f t="shared" ref="CE575" si="10635">W575/W591</f>
        <v>5.6830757148466783E-2</v>
      </c>
      <c r="CF575" s="123">
        <f t="shared" ref="CF575" si="10636">X575/X591</f>
        <v>4.014178961486875E-2</v>
      </c>
      <c r="CG575" s="124">
        <f t="shared" ref="CG575" si="10637">Y575/Y591</f>
        <v>3.9816858801406264E-2</v>
      </c>
      <c r="CH575" s="125">
        <f t="shared" ref="CH575" si="10638">Z575/Z591</f>
        <v>5.1587784401995379E-2</v>
      </c>
      <c r="CI575" s="123">
        <f t="shared" ref="CI575" si="10639">AA575/AA591</f>
        <v>5.2823518883121534E-2</v>
      </c>
      <c r="CJ575" s="129">
        <f t="shared" ref="CJ575" si="10640">AB575/AB591</f>
        <v>4.7136506483891158E-2</v>
      </c>
      <c r="CK575" s="130">
        <f t="shared" ref="CK575" si="10641">AC575/AC591</f>
        <v>4.7483280871786528E-2</v>
      </c>
    </row>
    <row r="576" spans="1:89" x14ac:dyDescent="0.2">
      <c r="A576" s="131" t="s">
        <v>25</v>
      </c>
      <c r="B576" s="184">
        <v>1347</v>
      </c>
      <c r="C576" s="168">
        <v>1233</v>
      </c>
      <c r="D576" s="169">
        <v>534</v>
      </c>
      <c r="E576" s="170">
        <v>449</v>
      </c>
      <c r="F576" s="167">
        <v>1345</v>
      </c>
      <c r="G576" s="171">
        <v>672</v>
      </c>
      <c r="H576" s="169">
        <v>2170</v>
      </c>
      <c r="I576" s="170">
        <v>1803</v>
      </c>
      <c r="J576" s="167">
        <v>180</v>
      </c>
      <c r="K576" s="168">
        <v>236</v>
      </c>
      <c r="L576" s="169">
        <v>843</v>
      </c>
      <c r="M576" s="167">
        <v>1459</v>
      </c>
      <c r="N576" s="172">
        <v>1700</v>
      </c>
      <c r="O576" s="185">
        <v>2027</v>
      </c>
      <c r="P576" s="167">
        <v>1045</v>
      </c>
      <c r="Q576" s="168">
        <v>797</v>
      </c>
      <c r="R576" s="169">
        <v>1386</v>
      </c>
      <c r="S576" s="170">
        <v>1180</v>
      </c>
      <c r="T576" s="176">
        <v>243</v>
      </c>
      <c r="U576" s="167">
        <v>316</v>
      </c>
      <c r="V576" s="169">
        <v>838</v>
      </c>
      <c r="W576" s="186">
        <v>1613</v>
      </c>
      <c r="X576" s="167">
        <v>783</v>
      </c>
      <c r="Y576" s="171">
        <v>460</v>
      </c>
      <c r="Z576" s="169">
        <v>2212</v>
      </c>
      <c r="AA576" s="167">
        <v>2333</v>
      </c>
      <c r="AB576" s="149">
        <f t="shared" si="10421"/>
        <v>14626</v>
      </c>
      <c r="AC576" s="150">
        <f t="shared" si="10422"/>
        <v>14578</v>
      </c>
      <c r="AE576" s="226" t="str">
        <f>$AE$18</f>
        <v>18:00 - 18:59</v>
      </c>
      <c r="AF576" s="120">
        <f t="shared" si="10613"/>
        <v>1418</v>
      </c>
      <c r="AG576" s="168">
        <f t="shared" si="10613"/>
        <v>4258</v>
      </c>
      <c r="AH576" s="169">
        <f t="shared" si="10613"/>
        <v>462</v>
      </c>
      <c r="AI576" s="170">
        <f t="shared" si="10613"/>
        <v>1473</v>
      </c>
      <c r="AJ576" s="167">
        <f t="shared" si="10613"/>
        <v>1011</v>
      </c>
      <c r="AK576" s="171">
        <f t="shared" si="10613"/>
        <v>3172</v>
      </c>
      <c r="AL576" s="169">
        <f t="shared" si="10613"/>
        <v>2114</v>
      </c>
      <c r="AM576" s="170">
        <f t="shared" si="10613"/>
        <v>5213</v>
      </c>
      <c r="AN576" s="167">
        <f t="shared" si="10613"/>
        <v>531</v>
      </c>
      <c r="AO576" s="171">
        <f t="shared" si="10613"/>
        <v>274</v>
      </c>
      <c r="AP576" s="169">
        <f t="shared" si="10614"/>
        <v>2875</v>
      </c>
      <c r="AQ576" s="167">
        <f t="shared" si="10614"/>
        <v>968</v>
      </c>
      <c r="AR576" s="172">
        <f t="shared" si="10614"/>
        <v>4011</v>
      </c>
      <c r="AS576" s="173">
        <f t="shared" si="10614"/>
        <v>2437</v>
      </c>
      <c r="AT576" s="167">
        <f t="shared" si="10614"/>
        <v>1985</v>
      </c>
      <c r="AU576" s="171">
        <f t="shared" si="10614"/>
        <v>1686</v>
      </c>
      <c r="AV576" s="169">
        <f t="shared" si="10614"/>
        <v>1947</v>
      </c>
      <c r="AW576" s="170">
        <f t="shared" si="10614"/>
        <v>2405</v>
      </c>
      <c r="AX576" s="167">
        <f t="shared" si="10614"/>
        <v>1430</v>
      </c>
      <c r="AY576" s="171">
        <f t="shared" si="10614"/>
        <v>268</v>
      </c>
      <c r="AZ576" s="169">
        <f t="shared" si="10614"/>
        <v>3464</v>
      </c>
      <c r="BA576" s="170">
        <f t="shared" si="10614"/>
        <v>1597</v>
      </c>
      <c r="BB576" s="167">
        <f t="shared" si="10614"/>
        <v>2209</v>
      </c>
      <c r="BC576" s="171">
        <f t="shared" si="10614"/>
        <v>728</v>
      </c>
      <c r="BD576" s="169">
        <f t="shared" si="10614"/>
        <v>3374</v>
      </c>
      <c r="BE576" s="167">
        <f t="shared" si="10614"/>
        <v>4393</v>
      </c>
      <c r="BF576" s="151">
        <f>SUM(AF576,AH576,AJ576,AL576,AN576,AP576,AR576,AT576,AV576,AX576,AZ576,BB576,BD576)</f>
        <v>26831</v>
      </c>
      <c r="BG576" s="152">
        <f>SUM(AG576,AI576,AK576,AM576,AO576,AQ576,AS576,AU576,AW576,AY576,BA576,BC576,BE576)</f>
        <v>28872</v>
      </c>
      <c r="BI576" s="131" t="s">
        <v>25</v>
      </c>
      <c r="BJ576" s="123">
        <f>B576/B591</f>
        <v>5.2617187500000002E-2</v>
      </c>
      <c r="BK576" s="124">
        <f t="shared" ref="BK576" si="10642">C576/C591</f>
        <v>4.5906400089355523E-2</v>
      </c>
      <c r="BL576" s="125">
        <f t="shared" ref="BL576" si="10643">D576/D591</f>
        <v>5.080391970316811E-2</v>
      </c>
      <c r="BM576" s="126">
        <f t="shared" ref="BM576" si="10644">E576/E591</f>
        <v>4.2037262428611555E-2</v>
      </c>
      <c r="BN576" s="123">
        <f t="shared" ref="BN576" si="10645">F576/F591</f>
        <v>5.2522649172133708E-2</v>
      </c>
      <c r="BO576" s="124">
        <f t="shared" ref="BO576" si="10646">G576/G591</f>
        <v>2.8646943473441894E-2</v>
      </c>
      <c r="BP576" s="125">
        <f t="shared" ref="BP576" si="10647">H576/H591</f>
        <v>5.6195778842418748E-2</v>
      </c>
      <c r="BQ576" s="126">
        <f t="shared" ref="BQ576" si="10648">I576/I591</f>
        <v>4.1569640098678903E-2</v>
      </c>
      <c r="BR576" s="123">
        <f t="shared" ref="BR576" si="10649">J576/J591</f>
        <v>3.4992223950233284E-2</v>
      </c>
      <c r="BS576" s="124">
        <f t="shared" ref="BS576" si="10650">K576/K591</f>
        <v>4.1696113074204948E-2</v>
      </c>
      <c r="BT576" s="125">
        <f t="shared" ref="BT576" si="10651">L576/L591</f>
        <v>3.5438035984530013E-2</v>
      </c>
      <c r="BU576" s="123">
        <f t="shared" ref="BU576" si="10652">M576/M591</f>
        <v>6.2634154717953125E-2</v>
      </c>
      <c r="BV576" s="127">
        <f t="shared" ref="BV576" si="10653">N576/N591</f>
        <v>4.0432869544535614E-2</v>
      </c>
      <c r="BW576" s="128">
        <f t="shared" ref="BW576" si="10654">O576/O591</f>
        <v>4.9405284196158722E-2</v>
      </c>
      <c r="BX576" s="123">
        <f t="shared" ref="BX576" si="10655">P576/P591</f>
        <v>4.6666368954584023E-2</v>
      </c>
      <c r="BY576" s="124">
        <f t="shared" ref="BY576" si="10656">Q576/Q591</f>
        <v>3.7925291458482037E-2</v>
      </c>
      <c r="BZ576" s="125">
        <f t="shared" ref="BZ576" si="10657">R576/R591</f>
        <v>5.3756351084047631E-2</v>
      </c>
      <c r="CA576" s="126">
        <f t="shared" ref="CA576" si="10658">S576/S591</f>
        <v>4.6108158799624883E-2</v>
      </c>
      <c r="CB576" s="123">
        <f t="shared" ref="CB576" si="10659">T576/T591</f>
        <v>3.0983042203238557E-2</v>
      </c>
      <c r="CC576" s="124">
        <f t="shared" ref="CC576" si="10660">U576/U591</f>
        <v>4.1237113402061855E-2</v>
      </c>
      <c r="CD576" s="125">
        <f t="shared" ref="CD576" si="10661">V576/V591</f>
        <v>3.2989528383591843E-2</v>
      </c>
      <c r="CE576" s="126">
        <f t="shared" ref="CE576" si="10662">W576/W591</f>
        <v>5.7580409095776962E-2</v>
      </c>
      <c r="CF576" s="123">
        <f t="shared" ref="CF576" si="10663">X576/X591</f>
        <v>3.7507185284537267E-2</v>
      </c>
      <c r="CG576" s="124">
        <f t="shared" ref="CG576" si="10664">Y576/Y591</f>
        <v>3.7609353282642463E-2</v>
      </c>
      <c r="CH576" s="125">
        <f t="shared" ref="CH576" si="10665">Z576/Z591</f>
        <v>5.3826499574157437E-2</v>
      </c>
      <c r="CI576" s="123">
        <f t="shared" ref="CI576" si="10666">AA576/AA591</f>
        <v>5.219706461428316E-2</v>
      </c>
      <c r="CJ576" s="129">
        <f t="shared" ref="CJ576" si="10667">AB576/AB591</f>
        <v>4.6475565850976952E-2</v>
      </c>
      <c r="CK576" s="130">
        <f t="shared" ref="CK576" si="10668">AC576/AC591</f>
        <v>4.6491454667802003E-2</v>
      </c>
    </row>
    <row r="577" spans="1:89" ht="13.5" thickBot="1" x14ac:dyDescent="0.25">
      <c r="A577" s="139" t="s">
        <v>26</v>
      </c>
      <c r="B577" s="181">
        <v>1222</v>
      </c>
      <c r="C577" s="175">
        <v>1135</v>
      </c>
      <c r="D577" s="176">
        <v>472</v>
      </c>
      <c r="E577" s="177">
        <v>434</v>
      </c>
      <c r="F577" s="174">
        <v>1095</v>
      </c>
      <c r="G577" s="178">
        <v>820</v>
      </c>
      <c r="H577" s="176">
        <v>1908</v>
      </c>
      <c r="I577" s="177">
        <v>1930</v>
      </c>
      <c r="J577" s="174">
        <v>210</v>
      </c>
      <c r="K577" s="175">
        <v>219</v>
      </c>
      <c r="L577" s="176">
        <v>893</v>
      </c>
      <c r="M577" s="174">
        <v>1068</v>
      </c>
      <c r="N577" s="179">
        <v>1660</v>
      </c>
      <c r="O577" s="182">
        <v>1857</v>
      </c>
      <c r="P577" s="174">
        <v>999</v>
      </c>
      <c r="Q577" s="175">
        <v>833</v>
      </c>
      <c r="R577" s="176">
        <v>1150</v>
      </c>
      <c r="S577" s="177">
        <v>1060</v>
      </c>
      <c r="T577" s="174">
        <v>220</v>
      </c>
      <c r="U577" s="178">
        <v>250</v>
      </c>
      <c r="V577" s="176">
        <v>924</v>
      </c>
      <c r="W577" s="183">
        <v>1321</v>
      </c>
      <c r="X577" s="174">
        <v>780</v>
      </c>
      <c r="Y577" s="178">
        <v>414</v>
      </c>
      <c r="Z577" s="176">
        <v>2205</v>
      </c>
      <c r="AA577" s="174">
        <v>2274</v>
      </c>
      <c r="AB577" s="149">
        <f t="shared" si="10421"/>
        <v>13738</v>
      </c>
      <c r="AC577" s="150">
        <f t="shared" si="10422"/>
        <v>13615</v>
      </c>
      <c r="AE577" s="224">
        <f>$AE$19</f>
        <v>0</v>
      </c>
      <c r="AF577" s="120">
        <f t="shared" si="10613"/>
        <v>0</v>
      </c>
      <c r="AG577" s="175">
        <f t="shared" si="10613"/>
        <v>0</v>
      </c>
      <c r="AH577" s="176">
        <f t="shared" si="10613"/>
        <v>0</v>
      </c>
      <c r="AI577" s="177">
        <f t="shared" si="10613"/>
        <v>0</v>
      </c>
      <c r="AJ577" s="174">
        <f t="shared" si="10613"/>
        <v>0</v>
      </c>
      <c r="AK577" s="178">
        <f t="shared" si="10613"/>
        <v>0</v>
      </c>
      <c r="AL577" s="176">
        <f t="shared" si="10613"/>
        <v>0</v>
      </c>
      <c r="AM577" s="177">
        <f t="shared" si="10613"/>
        <v>0</v>
      </c>
      <c r="AN577" s="174">
        <f t="shared" si="10613"/>
        <v>0</v>
      </c>
      <c r="AO577" s="178">
        <f t="shared" si="10613"/>
        <v>0</v>
      </c>
      <c r="AP577" s="176">
        <f t="shared" si="10614"/>
        <v>0</v>
      </c>
      <c r="AQ577" s="174">
        <f t="shared" si="10614"/>
        <v>0</v>
      </c>
      <c r="AR577" s="179">
        <f t="shared" si="10614"/>
        <v>0</v>
      </c>
      <c r="AS577" s="180">
        <f t="shared" si="10614"/>
        <v>0</v>
      </c>
      <c r="AT577" s="174">
        <f t="shared" si="10614"/>
        <v>0</v>
      </c>
      <c r="AU577" s="178">
        <f t="shared" si="10614"/>
        <v>0</v>
      </c>
      <c r="AV577" s="176">
        <f t="shared" si="10614"/>
        <v>0</v>
      </c>
      <c r="AW577" s="177">
        <f t="shared" si="10614"/>
        <v>0</v>
      </c>
      <c r="AX577" s="174">
        <f t="shared" si="10614"/>
        <v>0</v>
      </c>
      <c r="AY577" s="178">
        <f t="shared" si="10614"/>
        <v>0</v>
      </c>
      <c r="AZ577" s="176">
        <f t="shared" si="10614"/>
        <v>0</v>
      </c>
      <c r="BA577" s="177">
        <f t="shared" si="10614"/>
        <v>0</v>
      </c>
      <c r="BB577" s="174">
        <f t="shared" si="10614"/>
        <v>0</v>
      </c>
      <c r="BC577" s="178">
        <f t="shared" si="10614"/>
        <v>0</v>
      </c>
      <c r="BD577" s="176">
        <f t="shared" si="10614"/>
        <v>0</v>
      </c>
      <c r="BE577" s="174">
        <f t="shared" si="10614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4.7734375000000002E-2</v>
      </c>
      <c r="BK577" s="124">
        <f t="shared" ref="BK577" si="10669">C577/C591</f>
        <v>4.2257716221750626E-2</v>
      </c>
      <c r="BL577" s="125">
        <f t="shared" ref="BL577" si="10670">D577/D591</f>
        <v>4.4905337265721622E-2</v>
      </c>
      <c r="BM577" s="126">
        <f t="shared" ref="BM577" si="10671">E577/E591</f>
        <v>4.0632899541241455E-2</v>
      </c>
      <c r="BN577" s="123">
        <f t="shared" ref="BN577" si="10672">F577/F591</f>
        <v>4.276007497656982E-2</v>
      </c>
      <c r="BO577" s="124">
        <f t="shared" ref="BO577" si="10673">G577/G591</f>
        <v>3.495609173842612E-2</v>
      </c>
      <c r="BP577" s="125">
        <f t="shared" ref="BP577" si="10674">H577/H591</f>
        <v>4.9410850705684323E-2</v>
      </c>
      <c r="BQ577" s="126">
        <f t="shared" ref="BQ577" si="10675">I577/I591</f>
        <v>4.4497729001913636E-2</v>
      </c>
      <c r="BR577" s="123">
        <f t="shared" ref="BR577" si="10676">J577/J591</f>
        <v>4.082426127527216E-2</v>
      </c>
      <c r="BS577" s="124">
        <f t="shared" ref="BS577" si="10677">K577/K591</f>
        <v>3.8692579505300355E-2</v>
      </c>
      <c r="BT577" s="125">
        <f t="shared" ref="BT577" si="10678">L577/L591</f>
        <v>3.7539936102236424E-2</v>
      </c>
      <c r="BU577" s="123">
        <f t="shared" ref="BU577" si="10679">M577/M591</f>
        <v>4.5848716407658627E-2</v>
      </c>
      <c r="BV577" s="127">
        <f t="shared" ref="BV577" si="10680">N577/N591</f>
        <v>3.9481507908193603E-2</v>
      </c>
      <c r="BW577" s="128">
        <f t="shared" ref="BW577" si="10681">O577/O591</f>
        <v>4.5261772448084235E-2</v>
      </c>
      <c r="BX577" s="123">
        <f t="shared" ref="BX577" si="10682">P577/P591</f>
        <v>4.4612155584334387E-2</v>
      </c>
      <c r="BY577" s="124">
        <f t="shared" ref="BY577" si="10683">Q577/Q591</f>
        <v>3.9638353556983107E-2</v>
      </c>
      <c r="BZ577" s="125">
        <f t="shared" ref="BZ577" si="10684">R577/R591</f>
        <v>4.4603033006244422E-2</v>
      </c>
      <c r="CA577" s="126">
        <f t="shared" ref="CA577" si="10685">S577/S591</f>
        <v>4.1419193497968118E-2</v>
      </c>
      <c r="CB577" s="123">
        <f t="shared" ref="CB577" si="10686">T577/T591</f>
        <v>2.8050490883590462E-2</v>
      </c>
      <c r="CC577" s="124">
        <f t="shared" ref="CC577" si="10687">U577/U591</f>
        <v>3.2624298577580584E-2</v>
      </c>
      <c r="CD577" s="125">
        <f t="shared" ref="CD577" si="10688">V577/V591</f>
        <v>3.6375088575702701E-2</v>
      </c>
      <c r="CE577" s="126">
        <f t="shared" ref="CE577" si="10689">W577/W591</f>
        <v>4.7156677256987828E-2</v>
      </c>
      <c r="CF577" s="123">
        <f t="shared" ref="CF577" si="10690">X577/X591</f>
        <v>3.7363479593791916E-2</v>
      </c>
      <c r="CG577" s="124">
        <f t="shared" ref="CG577" si="10691">Y577/Y591</f>
        <v>3.3848417954378221E-2</v>
      </c>
      <c r="CH577" s="125">
        <f t="shared" ref="CH577" si="10692">Z577/Z591</f>
        <v>5.3656162550188589E-2</v>
      </c>
      <c r="CI577" s="123">
        <f t="shared" ref="CI577" si="10693">AA577/AA591</f>
        <v>5.0877035976373726E-2</v>
      </c>
      <c r="CJ577" s="129">
        <f t="shared" ref="CJ577" si="10694">AB577/AB591</f>
        <v>4.3653857764304756E-2</v>
      </c>
      <c r="CK577" s="130">
        <f t="shared" ref="CK577" si="10695">AC577/AC591</f>
        <v>4.3420301502409407E-2</v>
      </c>
    </row>
    <row r="578" spans="1:89" ht="14.25" thickTop="1" thickBot="1" x14ac:dyDescent="0.25">
      <c r="A578" s="131" t="s">
        <v>27</v>
      </c>
      <c r="B578" s="184">
        <v>1118</v>
      </c>
      <c r="C578" s="168">
        <v>1227</v>
      </c>
      <c r="D578" s="169">
        <v>454</v>
      </c>
      <c r="E578" s="170">
        <v>539</v>
      </c>
      <c r="F578" s="167">
        <v>934</v>
      </c>
      <c r="G578" s="171">
        <v>960</v>
      </c>
      <c r="H578" s="169">
        <v>1876</v>
      </c>
      <c r="I578" s="170">
        <v>2020</v>
      </c>
      <c r="J578" s="167">
        <v>247</v>
      </c>
      <c r="K578" s="168">
        <v>186</v>
      </c>
      <c r="L578" s="169">
        <v>940</v>
      </c>
      <c r="M578" s="167">
        <v>975</v>
      </c>
      <c r="N578" s="172">
        <v>1783</v>
      </c>
      <c r="O578" s="185">
        <v>1600</v>
      </c>
      <c r="P578" s="167">
        <v>1065</v>
      </c>
      <c r="Q578" s="168">
        <v>777</v>
      </c>
      <c r="R578" s="169">
        <v>1262</v>
      </c>
      <c r="S578" s="170">
        <v>1085</v>
      </c>
      <c r="T578" s="167">
        <v>270</v>
      </c>
      <c r="U578" s="171">
        <v>249</v>
      </c>
      <c r="V578" s="169">
        <v>1095</v>
      </c>
      <c r="W578" s="186">
        <v>1317</v>
      </c>
      <c r="X578" s="167">
        <v>847</v>
      </c>
      <c r="Y578" s="171">
        <v>443</v>
      </c>
      <c r="Z578" s="169">
        <v>2108</v>
      </c>
      <c r="AA578" s="167">
        <v>2368</v>
      </c>
      <c r="AB578" s="149">
        <f t="shared" si="10421"/>
        <v>13999</v>
      </c>
      <c r="AC578" s="150">
        <f t="shared" si="10422"/>
        <v>13746</v>
      </c>
      <c r="AE578" s="221" t="s">
        <v>13</v>
      </c>
      <c r="AF578" s="14">
        <f t="shared" ref="AF578:BG578" si="10696">SUM(AF575:AF577)</f>
        <v>2633</v>
      </c>
      <c r="AG578" s="1">
        <f t="shared" si="10696"/>
        <v>6750</v>
      </c>
      <c r="AH578" s="14">
        <f t="shared" si="10696"/>
        <v>1038</v>
      </c>
      <c r="AI578" s="1">
        <f t="shared" si="10696"/>
        <v>2360</v>
      </c>
      <c r="AJ578" s="14">
        <f t="shared" si="10696"/>
        <v>2048</v>
      </c>
      <c r="AK578" s="1">
        <f t="shared" si="10696"/>
        <v>5646</v>
      </c>
      <c r="AL578" s="14">
        <f t="shared" si="10696"/>
        <v>4228</v>
      </c>
      <c r="AM578" s="1">
        <f t="shared" si="10696"/>
        <v>9831</v>
      </c>
      <c r="AN578" s="14">
        <f t="shared" si="10696"/>
        <v>1396</v>
      </c>
      <c r="AO578" s="1">
        <f t="shared" si="10696"/>
        <v>534</v>
      </c>
      <c r="AP578" s="14">
        <f t="shared" si="10696"/>
        <v>5775</v>
      </c>
      <c r="AQ578" s="1">
        <f t="shared" si="10696"/>
        <v>1867</v>
      </c>
      <c r="AR578" s="14">
        <f t="shared" si="10696"/>
        <v>8431</v>
      </c>
      <c r="AS578" s="1">
        <f t="shared" si="10696"/>
        <v>4918</v>
      </c>
      <c r="AT578" s="14">
        <f t="shared" si="10696"/>
        <v>4014</v>
      </c>
      <c r="AU578" s="1">
        <f t="shared" si="10696"/>
        <v>3168</v>
      </c>
      <c r="AV578" s="14">
        <f t="shared" si="10696"/>
        <v>3849</v>
      </c>
      <c r="AW578" s="1">
        <f t="shared" si="10696"/>
        <v>4653</v>
      </c>
      <c r="AX578" s="14">
        <f t="shared" si="10696"/>
        <v>2709</v>
      </c>
      <c r="AY578" s="1">
        <f t="shared" si="10696"/>
        <v>530</v>
      </c>
      <c r="AZ578" s="14">
        <f t="shared" si="10696"/>
        <v>6406</v>
      </c>
      <c r="BA578" s="1">
        <f t="shared" si="10696"/>
        <v>3205</v>
      </c>
      <c r="BB578" s="14">
        <f t="shared" si="10696"/>
        <v>4713</v>
      </c>
      <c r="BC578" s="1">
        <f t="shared" si="10696"/>
        <v>1402</v>
      </c>
      <c r="BD578" s="14">
        <f t="shared" si="10696"/>
        <v>6422</v>
      </c>
      <c r="BE578" s="1">
        <f t="shared" si="10696"/>
        <v>8854</v>
      </c>
      <c r="BF578" s="153">
        <f t="shared" si="10696"/>
        <v>53662</v>
      </c>
      <c r="BG578" s="154">
        <f t="shared" si="10696"/>
        <v>53718</v>
      </c>
      <c r="BI578" s="131" t="s">
        <v>27</v>
      </c>
      <c r="BJ578" s="123">
        <f>B578/B591</f>
        <v>4.3671874999999999E-2</v>
      </c>
      <c r="BK578" s="124">
        <f t="shared" ref="BK578" si="10697">C578/C591</f>
        <v>4.5683011281134812E-2</v>
      </c>
      <c r="BL578" s="125">
        <f t="shared" ref="BL578" si="10698">D578/D591</f>
        <v>4.3192845590333935E-2</v>
      </c>
      <c r="BM578" s="126">
        <f t="shared" ref="BM578" si="10699">E578/E591</f>
        <v>5.0463439752832129E-2</v>
      </c>
      <c r="BN578" s="123">
        <f t="shared" ref="BN578" si="10700">F578/F591</f>
        <v>3.647297719462668E-2</v>
      </c>
      <c r="BO578" s="124">
        <f t="shared" ref="BO578" si="10701">G578/G591</f>
        <v>4.0924204962059854E-2</v>
      </c>
      <c r="BP578" s="125">
        <f t="shared" ref="BP578" si="10702">H578/H591</f>
        <v>4.8582157192800728E-2</v>
      </c>
      <c r="BQ578" s="126">
        <f t="shared" ref="BQ578" si="10703">I578/I591</f>
        <v>4.6572752634127225E-2</v>
      </c>
      <c r="BR578" s="123">
        <f t="shared" ref="BR578" si="10704">J578/J591</f>
        <v>4.801710730948678E-2</v>
      </c>
      <c r="BS578" s="124">
        <f t="shared" ref="BS578" si="10705">K578/K591</f>
        <v>3.2862190812720848E-2</v>
      </c>
      <c r="BT578" s="125">
        <f t="shared" ref="BT578" si="10706">L578/L591</f>
        <v>3.9515722212880446E-2</v>
      </c>
      <c r="BU578" s="123">
        <f t="shared" ref="BU578" si="10707">M578/M591</f>
        <v>4.1856272001373741E-2</v>
      </c>
      <c r="BV578" s="127">
        <f t="shared" ref="BV578" si="10708">N578/N591</f>
        <v>4.2406944939945297E-2</v>
      </c>
      <c r="BW578" s="128">
        <f t="shared" ref="BW578" si="10709">O578/O591</f>
        <v>3.8997757628936335E-2</v>
      </c>
      <c r="BX578" s="123">
        <f t="shared" ref="BX578" si="10710">P578/P591</f>
        <v>4.7559505202518643E-2</v>
      </c>
      <c r="BY578" s="124">
        <f t="shared" ref="BY578" si="10711">Q578/Q591</f>
        <v>3.6973590292648108E-2</v>
      </c>
      <c r="BZ578" s="125">
        <f t="shared" ref="BZ578" si="10712">R578/R591</f>
        <v>4.8946980568591709E-2</v>
      </c>
      <c r="CA578" s="126">
        <f t="shared" ref="CA578" si="10713">S578/S591</f>
        <v>4.2396061269146607E-2</v>
      </c>
      <c r="CB578" s="123">
        <f t="shared" ref="CB578" si="10714">T578/T591</f>
        <v>3.4425602448042839E-2</v>
      </c>
      <c r="CC578" s="124">
        <f t="shared" ref="CC578" si="10715">U578/U591</f>
        <v>3.2493801383270259E-2</v>
      </c>
      <c r="CD578" s="125">
        <f t="shared" ref="CD578" si="10716">V578/V591</f>
        <v>4.310684198094638E-2</v>
      </c>
      <c r="CE578" s="126">
        <f t="shared" ref="CE578" si="10717">W578/W591</f>
        <v>4.7013886409881127E-2</v>
      </c>
      <c r="CF578" s="123">
        <f t="shared" ref="CF578" si="10718">X578/X591</f>
        <v>4.0572906687104809E-2</v>
      </c>
      <c r="CG578" s="124">
        <f t="shared" ref="CG578" si="10719">Y578/Y591</f>
        <v>3.6219442400457852E-2</v>
      </c>
      <c r="CH578" s="125">
        <f t="shared" ref="CH578" si="10720">Z578/Z591</f>
        <v>5.1295778075191631E-2</v>
      </c>
      <c r="CI578" s="123">
        <f t="shared" ref="CI578" si="10721">AA578/AA591</f>
        <v>5.2980132450331126E-2</v>
      </c>
      <c r="CJ578" s="129">
        <f t="shared" ref="CJ578" si="10722">AB578/AB591</f>
        <v>4.4483211154644223E-2</v>
      </c>
      <c r="CK578" s="130">
        <f t="shared" ref="CK578" si="10723">AC578/AC591</f>
        <v>4.3838080385759801E-2</v>
      </c>
    </row>
    <row r="579" spans="1:89" ht="13.5" thickTop="1" x14ac:dyDescent="0.2">
      <c r="A579" s="139" t="s">
        <v>28</v>
      </c>
      <c r="B579" s="181">
        <v>1026</v>
      </c>
      <c r="C579" s="175">
        <v>1765</v>
      </c>
      <c r="D579" s="176">
        <v>572</v>
      </c>
      <c r="E579" s="177">
        <v>582</v>
      </c>
      <c r="F579" s="174">
        <v>713</v>
      </c>
      <c r="G579" s="178">
        <v>1461</v>
      </c>
      <c r="H579" s="176">
        <v>2033</v>
      </c>
      <c r="I579" s="177">
        <v>2666</v>
      </c>
      <c r="J579" s="174">
        <v>298</v>
      </c>
      <c r="K579" s="175">
        <v>181</v>
      </c>
      <c r="L579" s="176">
        <v>1730</v>
      </c>
      <c r="M579" s="174">
        <v>888</v>
      </c>
      <c r="N579" s="179">
        <v>2538</v>
      </c>
      <c r="O579" s="182">
        <v>1769</v>
      </c>
      <c r="P579" s="174">
        <v>1272</v>
      </c>
      <c r="Q579" s="175">
        <v>807</v>
      </c>
      <c r="R579" s="176">
        <v>1292</v>
      </c>
      <c r="S579" s="177">
        <v>1368</v>
      </c>
      <c r="T579" s="174">
        <v>435</v>
      </c>
      <c r="U579" s="178">
        <v>184</v>
      </c>
      <c r="V579" s="176">
        <v>1664</v>
      </c>
      <c r="W579" s="183">
        <v>1173</v>
      </c>
      <c r="X579" s="174">
        <v>1225</v>
      </c>
      <c r="Y579" s="178">
        <v>411</v>
      </c>
      <c r="Z579" s="176">
        <v>2236</v>
      </c>
      <c r="AA579" s="174">
        <v>2656</v>
      </c>
      <c r="AB579" s="149">
        <f t="shared" si="10421"/>
        <v>17034</v>
      </c>
      <c r="AC579" s="150">
        <f t="shared" si="10422"/>
        <v>15911</v>
      </c>
      <c r="BI579" s="139" t="s">
        <v>28</v>
      </c>
      <c r="BJ579" s="123">
        <f>B579/B591</f>
        <v>4.0078124999999999E-2</v>
      </c>
      <c r="BK579" s="124">
        <f t="shared" ref="BK579" si="10724">C579/C591</f>
        <v>6.5713541084924984E-2</v>
      </c>
      <c r="BL579" s="125">
        <f t="shared" ref="BL579" si="10725">D579/D591</f>
        <v>5.4419179906764342E-2</v>
      </c>
      <c r="BM579" s="126">
        <f t="shared" ref="BM579" si="10726">E579/E591</f>
        <v>5.4489280029959744E-2</v>
      </c>
      <c r="BN579" s="123">
        <f t="shared" ref="BN579" si="10727">F579/F591</f>
        <v>2.7842861605748205E-2</v>
      </c>
      <c r="BO579" s="124">
        <f t="shared" ref="BO579" si="10728">G579/G591</f>
        <v>6.2281524426634836E-2</v>
      </c>
      <c r="BP579" s="125">
        <f t="shared" ref="BP579" si="10729">H579/H591</f>
        <v>5.2647934740385857E-2</v>
      </c>
      <c r="BQ579" s="126">
        <f t="shared" ref="BQ579" si="10730">I579/I591</f>
        <v>6.1466811149793653E-2</v>
      </c>
      <c r="BR579" s="123">
        <f t="shared" ref="BR579" si="10731">J579/J591</f>
        <v>5.7931570762052874E-2</v>
      </c>
      <c r="BS579" s="124">
        <f t="shared" ref="BS579" si="10732">K579/K591</f>
        <v>3.1978798586572439E-2</v>
      </c>
      <c r="BT579" s="125">
        <f t="shared" ref="BT579" si="10733">L579/L591</f>
        <v>7.2725744072641665E-2</v>
      </c>
      <c r="BU579" s="123">
        <f t="shared" ref="BU579" si="10734">M579/M591</f>
        <v>3.8121404653558857E-2</v>
      </c>
      <c r="BV579" s="127">
        <f t="shared" ref="BV579" si="10735">N579/N591</f>
        <v>6.0363895825900821E-2</v>
      </c>
      <c r="BW579" s="128">
        <f t="shared" ref="BW579" si="10736">O579/O591</f>
        <v>4.3116895778492738E-2</v>
      </c>
      <c r="BX579" s="123">
        <f t="shared" ref="BX579" si="10737">P579/P591</f>
        <v>5.6803465368641989E-2</v>
      </c>
      <c r="BY579" s="124">
        <f t="shared" ref="BY579" si="10738">Q579/Q591</f>
        <v>3.8401142041399002E-2</v>
      </c>
      <c r="BZ579" s="125">
        <f t="shared" ref="BZ579" si="10739">R579/R591</f>
        <v>5.0110537951363304E-2</v>
      </c>
      <c r="CA579" s="126">
        <f t="shared" ref="CA579" si="10740">S579/S591</f>
        <v>5.3454204438887154E-2</v>
      </c>
      <c r="CB579" s="123">
        <f t="shared" ref="CB579" si="10741">T579/T591</f>
        <v>5.5463470610735685E-2</v>
      </c>
      <c r="CC579" s="124">
        <f t="shared" ref="CC579" si="10742">U579/U591</f>
        <v>2.4011483753099309E-2</v>
      </c>
      <c r="CD579" s="125">
        <f t="shared" ref="CD579" si="10743">V579/V591</f>
        <v>6.5506653019447289E-2</v>
      </c>
      <c r="CE579" s="126">
        <f t="shared" ref="CE579" si="10744">W579/W591</f>
        <v>4.187341591403991E-2</v>
      </c>
      <c r="CF579" s="123">
        <f t="shared" ref="CF579" si="10745">X579/X591</f>
        <v>5.8679823721019354E-2</v>
      </c>
      <c r="CG579" s="124">
        <f t="shared" ref="CG579" si="10746">Y579/Y591</f>
        <v>3.3603139563404466E-2</v>
      </c>
      <c r="CH579" s="125">
        <f t="shared" ref="CH579" si="10747">Z579/Z591</f>
        <v>5.4410512227764933E-2</v>
      </c>
      <c r="CI579" s="123">
        <f t="shared" ref="CI579" si="10748">AA579/AA591</f>
        <v>5.9423662072668693E-2</v>
      </c>
      <c r="CJ579" s="129">
        <f t="shared" ref="CJ579" si="10749">AB579/AB591</f>
        <v>5.4127224716637591E-2</v>
      </c>
      <c r="CK579" s="130">
        <f t="shared" ref="CK579" si="10750">AC579/AC591</f>
        <v>5.0742593992275875E-2</v>
      </c>
    </row>
    <row r="580" spans="1:89" x14ac:dyDescent="0.2">
      <c r="A580" s="131" t="s">
        <v>29</v>
      </c>
      <c r="B580" s="184">
        <v>1249</v>
      </c>
      <c r="C580" s="168">
        <v>2609</v>
      </c>
      <c r="D580" s="169">
        <v>609</v>
      </c>
      <c r="E580" s="170">
        <v>760</v>
      </c>
      <c r="F580" s="167">
        <v>994</v>
      </c>
      <c r="G580" s="171">
        <v>2138</v>
      </c>
      <c r="H580" s="169">
        <v>2170</v>
      </c>
      <c r="I580" s="170">
        <v>3383</v>
      </c>
      <c r="J580" s="167">
        <v>506</v>
      </c>
      <c r="K580" s="168">
        <v>238</v>
      </c>
      <c r="L580" s="169">
        <v>2427</v>
      </c>
      <c r="M580" s="167">
        <v>743</v>
      </c>
      <c r="N580" s="172">
        <v>3335</v>
      </c>
      <c r="O580" s="185">
        <v>1951</v>
      </c>
      <c r="P580" s="167">
        <v>1765</v>
      </c>
      <c r="Q580" s="168">
        <v>1080</v>
      </c>
      <c r="R580" s="169">
        <v>1843</v>
      </c>
      <c r="S580" s="170">
        <v>1816</v>
      </c>
      <c r="T580" s="167">
        <v>1072</v>
      </c>
      <c r="U580" s="171">
        <v>203</v>
      </c>
      <c r="V580" s="169">
        <v>2408</v>
      </c>
      <c r="W580" s="186">
        <v>1311</v>
      </c>
      <c r="X580" s="167">
        <v>1884</v>
      </c>
      <c r="Y580" s="171">
        <v>475</v>
      </c>
      <c r="Z580" s="169">
        <v>2672</v>
      </c>
      <c r="AA580" s="167">
        <v>3360</v>
      </c>
      <c r="AB580" s="149">
        <f t="shared" si="10421"/>
        <v>22934</v>
      </c>
      <c r="AC580" s="150">
        <f t="shared" si="10422"/>
        <v>20067</v>
      </c>
      <c r="BI580" s="131" t="s">
        <v>29</v>
      </c>
      <c r="BJ580" s="123">
        <f>B580/B591</f>
        <v>4.8789062500000001E-2</v>
      </c>
      <c r="BK580" s="124">
        <f t="shared" ref="BK580" si="10751">C580/C591</f>
        <v>9.7136900107971255E-2</v>
      </c>
      <c r="BL580" s="125">
        <f t="shared" ref="BL580" si="10752">D580/D591</f>
        <v>5.7939301683950145E-2</v>
      </c>
      <c r="BM580" s="126">
        <f t="shared" ref="BM580" si="10753">E580/E591</f>
        <v>7.115438629341822E-2</v>
      </c>
      <c r="BN580" s="123">
        <f t="shared" ref="BN580" si="10754">F580/F591</f>
        <v>3.8815995001562013E-2</v>
      </c>
      <c r="BO580" s="124">
        <f t="shared" ref="BO580" si="10755">G580/G591</f>
        <v>9.1141614800920798E-2</v>
      </c>
      <c r="BP580" s="125">
        <f t="shared" ref="BP580" si="10756">H580/H591</f>
        <v>5.6195778842418748E-2</v>
      </c>
      <c r="BQ580" s="126">
        <f t="shared" ref="BQ580" si="10757">I580/I591</f>
        <v>7.7997832753095242E-2</v>
      </c>
      <c r="BR580" s="123">
        <f t="shared" ref="BR580" si="10758">J580/J591</f>
        <v>9.8367029548989113E-2</v>
      </c>
      <c r="BS580" s="124">
        <f t="shared" ref="BS580" si="10759">K580/K591</f>
        <v>4.2049469964664313E-2</v>
      </c>
      <c r="BT580" s="125">
        <f t="shared" ref="BT580" si="10760">L580/L591</f>
        <v>0.10202623171346897</v>
      </c>
      <c r="BU580" s="123">
        <f t="shared" ref="BU580" si="10761">M580/M591</f>
        <v>3.1896625740534042E-2</v>
      </c>
      <c r="BV580" s="127">
        <f t="shared" ref="BV580" si="10762">N580/N591</f>
        <v>7.9319776430015462E-2</v>
      </c>
      <c r="BW580" s="128">
        <f t="shared" ref="BW580" si="10763">O580/O591</f>
        <v>4.7552890708784247E-2</v>
      </c>
      <c r="BX580" s="123">
        <f t="shared" ref="BX580" si="10764">P580/P591</f>
        <v>7.8819273880230425E-2</v>
      </c>
      <c r="BY580" s="124">
        <f t="shared" ref="BY580" si="10765">Q580/Q591</f>
        <v>5.1391862955032119E-2</v>
      </c>
      <c r="BZ580" s="125">
        <f t="shared" ref="BZ580" si="10766">R580/R591</f>
        <v>7.1481208548268241E-2</v>
      </c>
      <c r="CA580" s="126">
        <f t="shared" ref="CA580" si="10767">S580/S591</f>
        <v>7.0959674898405753E-2</v>
      </c>
      <c r="CB580" s="123">
        <f t="shared" ref="CB580" si="10768">T580/T591</f>
        <v>0.13668239194185899</v>
      </c>
      <c r="CC580" s="124">
        <f t="shared" ref="CC580" si="10769">U580/U591</f>
        <v>2.6490930444995432E-2</v>
      </c>
      <c r="CD580" s="125">
        <f t="shared" ref="CD580" si="10770">V580/V591</f>
        <v>9.4795685379104003E-2</v>
      </c>
      <c r="CE580" s="126">
        <f t="shared" ref="CE580" si="10771">W580/W591</f>
        <v>4.6799700139221079E-2</v>
      </c>
      <c r="CF580" s="123">
        <f t="shared" ref="CF580" si="10772">X580/X591</f>
        <v>9.0247173788082002E-2</v>
      </c>
      <c r="CG580" s="124">
        <f t="shared" ref="CG580" si="10773">Y580/Y591</f>
        <v>3.8835745237511245E-2</v>
      </c>
      <c r="CH580" s="125">
        <f t="shared" ref="CH580" si="10774">Z580/Z591</f>
        <v>6.5020075434967753E-2</v>
      </c>
      <c r="CI580" s="123">
        <f t="shared" ref="CI580" si="10775">AA580/AA591</f>
        <v>7.5174512260604981E-2</v>
      </c>
      <c r="CJ580" s="129">
        <f t="shared" ref="CJ580" si="10776">AB580/AB591</f>
        <v>7.2875059977184839E-2</v>
      </c>
      <c r="CK580" s="130">
        <f t="shared" ref="CK580" si="10777">AC580/AC591</f>
        <v>6.3996708795361693E-2</v>
      </c>
    </row>
    <row r="581" spans="1:89" x14ac:dyDescent="0.2">
      <c r="A581" s="139" t="s">
        <v>30</v>
      </c>
      <c r="B581" s="181">
        <v>1215</v>
      </c>
      <c r="C581" s="175">
        <v>2492</v>
      </c>
      <c r="D581" s="176">
        <v>576</v>
      </c>
      <c r="E581" s="177">
        <v>887</v>
      </c>
      <c r="F581" s="174">
        <v>1037</v>
      </c>
      <c r="G581" s="178">
        <v>2474</v>
      </c>
      <c r="H581" s="176">
        <v>2114</v>
      </c>
      <c r="I581" s="177">
        <v>4618</v>
      </c>
      <c r="J581" s="174">
        <v>865</v>
      </c>
      <c r="K581" s="175">
        <v>260</v>
      </c>
      <c r="L581" s="176">
        <v>2900</v>
      </c>
      <c r="M581" s="174">
        <v>899</v>
      </c>
      <c r="N581" s="179">
        <v>4420</v>
      </c>
      <c r="O581" s="182">
        <v>2481</v>
      </c>
      <c r="P581" s="174">
        <v>2029</v>
      </c>
      <c r="Q581" s="175">
        <v>1482</v>
      </c>
      <c r="R581" s="176">
        <v>1902</v>
      </c>
      <c r="S581" s="177">
        <v>2248</v>
      </c>
      <c r="T581" s="174">
        <v>1279</v>
      </c>
      <c r="U581" s="178">
        <v>262</v>
      </c>
      <c r="V581" s="176">
        <v>2942</v>
      </c>
      <c r="W581" s="183">
        <v>1608</v>
      </c>
      <c r="X581" s="174">
        <v>2504</v>
      </c>
      <c r="Y581" s="178">
        <v>674</v>
      </c>
      <c r="Z581" s="176">
        <v>3048</v>
      </c>
      <c r="AA581" s="174">
        <v>4461</v>
      </c>
      <c r="AB581" s="149">
        <f t="shared" si="10421"/>
        <v>26831</v>
      </c>
      <c r="AC581" s="150">
        <f t="shared" si="10422"/>
        <v>24846</v>
      </c>
      <c r="BI581" s="139" t="s">
        <v>30</v>
      </c>
      <c r="BJ581" s="123">
        <f>B581/B591</f>
        <v>4.7460937500000001E-2</v>
      </c>
      <c r="BK581" s="124">
        <f t="shared" ref="BK581" si="10778">C581/C591</f>
        <v>9.2780818347667451E-2</v>
      </c>
      <c r="BL581" s="125">
        <f t="shared" ref="BL581" si="10779">D581/D591</f>
        <v>5.4799733612406053E-2</v>
      </c>
      <c r="BM581" s="126">
        <f t="shared" ref="BM581" si="10780">E581/E591</f>
        <v>8.3044658739818367E-2</v>
      </c>
      <c r="BN581" s="123">
        <f t="shared" ref="BN581" si="10781">F581/F591</f>
        <v>4.0495157763199001E-2</v>
      </c>
      <c r="BO581" s="124">
        <f t="shared" ref="BO581" si="10782">G581/G591</f>
        <v>0.10546508653764174</v>
      </c>
      <c r="BP581" s="125">
        <f t="shared" ref="BP581" si="10783">H581/H591</f>
        <v>5.4745565194872461E-2</v>
      </c>
      <c r="BQ581" s="126">
        <f t="shared" ref="BQ581" si="10784">I581/I591</f>
        <v>0.10647176815069283</v>
      </c>
      <c r="BR581" s="123">
        <f t="shared" ref="BR581" si="10785">J581/J591</f>
        <v>0.16815707620528772</v>
      </c>
      <c r="BS581" s="124">
        <f t="shared" ref="BS581" si="10786">K581/K591</f>
        <v>4.5936395759717315E-2</v>
      </c>
      <c r="BT581" s="125">
        <f t="shared" ref="BT581" si="10787">L581/L591</f>
        <v>0.12191020682697158</v>
      </c>
      <c r="BU581" s="123">
        <f t="shared" ref="BU581" si="10788">M581/M591</f>
        <v>3.8593629260753839E-2</v>
      </c>
      <c r="BV581" s="127">
        <f t="shared" ref="BV581" si="10789">N581/N591</f>
        <v>0.1051254608157926</v>
      </c>
      <c r="BW581" s="128">
        <f t="shared" ref="BW581" si="10790">O581/O591</f>
        <v>6.0470897923369404E-2</v>
      </c>
      <c r="BX581" s="123">
        <f t="shared" ref="BX581" si="10791">P581/P591</f>
        <v>9.0608672352967448E-2</v>
      </c>
      <c r="BY581" s="124">
        <f t="shared" ref="BY581" si="10792">Q581/Q591</f>
        <v>7.0521056388294076E-2</v>
      </c>
      <c r="BZ581" s="125">
        <f t="shared" ref="BZ581" si="10793">R581/R591</f>
        <v>7.3769538067719034E-2</v>
      </c>
      <c r="CA581" s="126">
        <f t="shared" ref="CA581" si="10794">S581/S591</f>
        <v>8.7839949984370114E-2</v>
      </c>
      <c r="CB581" s="123">
        <f t="shared" ref="CB581" si="10795">T581/T591</f>
        <v>0.16307535381869182</v>
      </c>
      <c r="CC581" s="124">
        <f t="shared" ref="CC581" si="10796">U581/U591</f>
        <v>3.4190264909304449E-2</v>
      </c>
      <c r="CD581" s="125">
        <f t="shared" ref="CD581" si="10797">V581/V591</f>
        <v>0.11581765215337375</v>
      </c>
      <c r="CE581" s="126">
        <f t="shared" ref="CE581" si="10798">W581/W591</f>
        <v>5.7401920536893587E-2</v>
      </c>
      <c r="CF581" s="123">
        <f t="shared" ref="CF581" si="10799">X581/X591</f>
        <v>0.11994634987545506</v>
      </c>
      <c r="CG581" s="124">
        <f t="shared" ref="CG581" si="10800">Y581/Y591</f>
        <v>5.5105878505437002E-2</v>
      </c>
      <c r="CH581" s="125">
        <f t="shared" ref="CH581" si="10801">Z581/Z591</f>
        <v>7.4169607008151839E-2</v>
      </c>
      <c r="CI581" s="123">
        <f t="shared" ref="CI581" si="10802">AA581/AA591</f>
        <v>9.9807589045999637E-2</v>
      </c>
      <c r="CJ581" s="129">
        <f t="shared" ref="CJ581" si="10803">AB581/AB591</f>
        <v>8.5258164046736126E-2</v>
      </c>
      <c r="CK581" s="130">
        <f t="shared" ref="CK581" si="10804">AC581/AC591</f>
        <v>7.923766515819787E-2</v>
      </c>
    </row>
    <row r="582" spans="1:89" x14ac:dyDescent="0.2">
      <c r="A582" s="131" t="s">
        <v>31</v>
      </c>
      <c r="B582" s="184">
        <v>1418</v>
      </c>
      <c r="C582" s="168">
        <v>4258</v>
      </c>
      <c r="D582" s="169">
        <v>462</v>
      </c>
      <c r="E582" s="170">
        <v>1473</v>
      </c>
      <c r="F582" s="167">
        <v>1011</v>
      </c>
      <c r="G582" s="171">
        <v>3172</v>
      </c>
      <c r="H582" s="169">
        <v>2114</v>
      </c>
      <c r="I582" s="170">
        <v>5213</v>
      </c>
      <c r="J582" s="167">
        <v>531</v>
      </c>
      <c r="K582" s="168">
        <v>274</v>
      </c>
      <c r="L582" s="169">
        <v>2875</v>
      </c>
      <c r="M582" s="167">
        <v>968</v>
      </c>
      <c r="N582" s="172">
        <v>4011</v>
      </c>
      <c r="O582" s="185">
        <v>2437</v>
      </c>
      <c r="P582" s="167">
        <v>1985</v>
      </c>
      <c r="Q582" s="168">
        <v>1686</v>
      </c>
      <c r="R582" s="169">
        <v>1947</v>
      </c>
      <c r="S582" s="170">
        <v>2405</v>
      </c>
      <c r="T582" s="167">
        <v>1430</v>
      </c>
      <c r="U582" s="171">
        <v>268</v>
      </c>
      <c r="V582" s="169">
        <v>3464</v>
      </c>
      <c r="W582" s="186">
        <v>1597</v>
      </c>
      <c r="X582" s="167">
        <v>2209</v>
      </c>
      <c r="Y582" s="171">
        <v>728</v>
      </c>
      <c r="Z582" s="169">
        <v>3374</v>
      </c>
      <c r="AA582" s="167">
        <v>4393</v>
      </c>
      <c r="AB582" s="149">
        <f t="shared" si="10421"/>
        <v>26831</v>
      </c>
      <c r="AC582" s="150">
        <f t="shared" si="10422"/>
        <v>28872</v>
      </c>
      <c r="BI582" s="131" t="s">
        <v>31</v>
      </c>
      <c r="BJ582" s="123">
        <f>B582/B591</f>
        <v>5.5390624999999999E-2</v>
      </c>
      <c r="BK582" s="124">
        <f t="shared" ref="BK582" si="10805">C582/C591</f>
        <v>0.15853159090062921</v>
      </c>
      <c r="BL582" s="125">
        <f t="shared" ref="BL582" si="10806">D582/D591</f>
        <v>4.3953953001617356E-2</v>
      </c>
      <c r="BM582" s="126">
        <f t="shared" ref="BM582" si="10807">E582/E591</f>
        <v>0.13790843553974347</v>
      </c>
      <c r="BN582" s="123">
        <f t="shared" ref="BN582" si="10808">F582/F591</f>
        <v>3.9479850046860353E-2</v>
      </c>
      <c r="BO582" s="124">
        <f t="shared" ref="BO582" si="10809">G582/G591</f>
        <v>0.13522039389547277</v>
      </c>
      <c r="BP582" s="125">
        <f t="shared" ref="BP582" si="10810">H582/H591</f>
        <v>5.4745565194872461E-2</v>
      </c>
      <c r="BQ582" s="126">
        <f t="shared" ref="BQ582" si="10811">I582/I591</f>
        <v>0.12018997994143822</v>
      </c>
      <c r="BR582" s="123">
        <f t="shared" ref="BR582" si="10812">J582/J591</f>
        <v>0.10322706065318818</v>
      </c>
      <c r="BS582" s="124">
        <f t="shared" ref="BS582" si="10813">K582/K591</f>
        <v>4.8409893992932863E-2</v>
      </c>
      <c r="BT582" s="125">
        <f t="shared" ref="BT582" si="10814">L582/L591</f>
        <v>0.12085925676811837</v>
      </c>
      <c r="BU582" s="123">
        <f t="shared" ref="BU582" si="10815">M582/M591</f>
        <v>4.1555765433158753E-2</v>
      </c>
      <c r="BV582" s="127">
        <f t="shared" ref="BV582" si="10816">N582/N591</f>
        <v>9.5397788084195509E-2</v>
      </c>
      <c r="BW582" s="128">
        <f t="shared" ref="BW582" si="10817">O582/O591</f>
        <v>5.9398459588573656E-2</v>
      </c>
      <c r="BX582" s="123">
        <f t="shared" ref="BX582" si="10818">P582/P591</f>
        <v>8.8643772607511273E-2</v>
      </c>
      <c r="BY582" s="124">
        <f t="shared" ref="BY582" si="10819">Q582/Q591</f>
        <v>8.0228408279800142E-2</v>
      </c>
      <c r="BZ582" s="125">
        <f t="shared" ref="BZ582" si="10820">R582/R591</f>
        <v>7.5514874141876437E-2</v>
      </c>
      <c r="CA582" s="126">
        <f t="shared" ref="CA582" si="10821">S582/S591</f>
        <v>9.397467958737106E-2</v>
      </c>
      <c r="CB582" s="123">
        <f t="shared" ref="CB582" si="10822">T582/T591</f>
        <v>0.182328190743338</v>
      </c>
      <c r="CC582" s="124">
        <f t="shared" ref="CC582" si="10823">U582/U591</f>
        <v>3.4973248075166385E-2</v>
      </c>
      <c r="CD582" s="125">
        <f t="shared" ref="CD582" si="10824">V582/V591</f>
        <v>0.1363672151799071</v>
      </c>
      <c r="CE582" s="126">
        <f t="shared" ref="CE582" si="10825">W582/W591</f>
        <v>5.7009245707350158E-2</v>
      </c>
      <c r="CF582" s="123">
        <f t="shared" ref="CF582" si="10826">X582/X591</f>
        <v>0.1058152902854953</v>
      </c>
      <c r="CG582" s="124">
        <f t="shared" ref="CG582" si="10827">Y582/Y591</f>
        <v>5.9520889542964597E-2</v>
      </c>
      <c r="CH582" s="125">
        <f t="shared" ref="CH582" si="10828">Z582/Z591</f>
        <v>8.2102445552986986E-2</v>
      </c>
      <c r="CI582" s="123">
        <f t="shared" ref="CI582" si="10829">AA582/AA591</f>
        <v>9.8286200107392155E-2</v>
      </c>
      <c r="CJ582" s="129">
        <f t="shared" ref="CJ582" si="10830">AB582/AB591</f>
        <v>8.5258164046736126E-2</v>
      </c>
      <c r="CK582" s="130">
        <f t="shared" ref="CK582" si="10831">AC582/AC591</f>
        <v>9.2077190229714598E-2</v>
      </c>
    </row>
    <row r="583" spans="1:89" x14ac:dyDescent="0.2">
      <c r="A583" s="139" t="s">
        <v>32</v>
      </c>
      <c r="B583" s="181">
        <v>1586</v>
      </c>
      <c r="C583" s="175">
        <v>2573</v>
      </c>
      <c r="D583" s="176">
        <v>428</v>
      </c>
      <c r="E583" s="177">
        <v>1084</v>
      </c>
      <c r="F583" s="174">
        <v>1001</v>
      </c>
      <c r="G583" s="178">
        <v>2497</v>
      </c>
      <c r="H583" s="176">
        <v>2100</v>
      </c>
      <c r="I583" s="177">
        <v>4226</v>
      </c>
      <c r="J583" s="174">
        <v>385</v>
      </c>
      <c r="K583" s="175">
        <v>178</v>
      </c>
      <c r="L583" s="176">
        <v>2032</v>
      </c>
      <c r="M583" s="174">
        <v>1000</v>
      </c>
      <c r="N583" s="179">
        <v>3389</v>
      </c>
      <c r="O583" s="182">
        <v>2349</v>
      </c>
      <c r="P583" s="174">
        <v>1297</v>
      </c>
      <c r="Q583" s="175">
        <v>1565</v>
      </c>
      <c r="R583" s="176">
        <v>1581</v>
      </c>
      <c r="S583" s="177">
        <v>2098</v>
      </c>
      <c r="T583" s="174">
        <v>528</v>
      </c>
      <c r="U583" s="178">
        <v>294</v>
      </c>
      <c r="V583" s="176">
        <v>2672</v>
      </c>
      <c r="W583" s="183">
        <v>1651</v>
      </c>
      <c r="X583" s="174">
        <v>1291</v>
      </c>
      <c r="Y583" s="178">
        <v>622</v>
      </c>
      <c r="Z583" s="176">
        <v>2655</v>
      </c>
      <c r="AA583" s="174">
        <v>3237</v>
      </c>
      <c r="AB583" s="149">
        <f t="shared" si="10421"/>
        <v>20945</v>
      </c>
      <c r="AC583" s="150">
        <f t="shared" si="10422"/>
        <v>23374</v>
      </c>
      <c r="BI583" s="139" t="s">
        <v>32</v>
      </c>
      <c r="BJ583" s="123">
        <f>B583/B591</f>
        <v>6.1953124999999998E-2</v>
      </c>
      <c r="BK583" s="124">
        <f t="shared" ref="BK583" si="10832">C583/C591</f>
        <v>9.5796567258647006E-2</v>
      </c>
      <c r="BL583" s="125">
        <f t="shared" ref="BL583" si="10833">D583/D591</f>
        <v>4.0719246503662827E-2</v>
      </c>
      <c r="BM583" s="126">
        <f t="shared" ref="BM583" si="10834">E583/E591</f>
        <v>0.1014886246606123</v>
      </c>
      <c r="BN583" s="123">
        <f t="shared" ref="BN583" si="10835">F583/F591</f>
        <v>3.9089347079037801E-2</v>
      </c>
      <c r="BO583" s="124">
        <f t="shared" ref="BO583" si="10836">G583/G591</f>
        <v>0.10644556228152442</v>
      </c>
      <c r="BP583" s="125">
        <f t="shared" ref="BP583" si="10837">H583/H591</f>
        <v>5.4383011782985886E-2</v>
      </c>
      <c r="BQ583" s="126">
        <f t="shared" ref="BQ583" si="10838">I583/I591</f>
        <v>9.7433887441495864E-2</v>
      </c>
      <c r="BR583" s="123">
        <f t="shared" ref="BR583" si="10839">J583/J591</f>
        <v>7.4844479004665634E-2</v>
      </c>
      <c r="BS583" s="124">
        <f t="shared" ref="BS583" si="10840">K583/K591</f>
        <v>3.1448763250883395E-2</v>
      </c>
      <c r="BT583" s="125">
        <f t="shared" ref="BT583" si="10841">L583/L591</f>
        <v>8.5421220783588367E-2</v>
      </c>
      <c r="BU583" s="123">
        <f t="shared" ref="BU583" si="10842">M583/M591</f>
        <v>4.2929509744998713E-2</v>
      </c>
      <c r="BV583" s="127">
        <f t="shared" ref="BV583" si="10843">N583/N591</f>
        <v>8.0604114639077185E-2</v>
      </c>
      <c r="BW583" s="128">
        <f t="shared" ref="BW583" si="10844">O583/O591</f>
        <v>5.7253582918982159E-2</v>
      </c>
      <c r="BX583" s="123">
        <f t="shared" ref="BX583" si="10845">P583/P591</f>
        <v>5.7919885678560268E-2</v>
      </c>
      <c r="BY583" s="124">
        <f t="shared" ref="BY583" si="10846">Q583/Q591</f>
        <v>7.4470616226504874E-2</v>
      </c>
      <c r="BZ583" s="125">
        <f t="shared" ref="BZ583" si="10847">R583/R591</f>
        <v>6.1319474072062986E-2</v>
      </c>
      <c r="CA583" s="126">
        <f t="shared" ref="CA583" si="10848">S583/S591</f>
        <v>8.1978743357299155E-2</v>
      </c>
      <c r="CB583" s="123">
        <f t="shared" ref="CB583" si="10849">T583/T591</f>
        <v>6.7321178120617109E-2</v>
      </c>
      <c r="CC583" s="124">
        <f t="shared" ref="CC583" si="10850">U583/U591</f>
        <v>3.8366175127234767E-2</v>
      </c>
      <c r="CD583" s="125">
        <f t="shared" ref="CD583" si="10851">V583/V591</f>
        <v>0.10518856782930477</v>
      </c>
      <c r="CE583" s="126">
        <f t="shared" ref="CE583" si="10852">W583/W591</f>
        <v>5.8936922143290618E-2</v>
      </c>
      <c r="CF583" s="123">
        <f t="shared" ref="CF583" si="10853">X583/X591</f>
        <v>6.1841348917417133E-2</v>
      </c>
      <c r="CG583" s="124">
        <f t="shared" ref="CG583" si="10854">Y583/Y591</f>
        <v>5.085438639522525E-2</v>
      </c>
      <c r="CH583" s="125">
        <f t="shared" ref="CH583" si="10855">Z583/Z591</f>
        <v>6.4606399805329118E-2</v>
      </c>
      <c r="CI583" s="123">
        <f t="shared" ref="CI583" si="10856">AA583/AA591</f>
        <v>7.2422588151064976E-2</v>
      </c>
      <c r="CJ583" s="129">
        <f t="shared" ref="CJ583" si="10857">AB583/AB591</f>
        <v>6.655481517494273E-2</v>
      </c>
      <c r="CK583" s="130">
        <f t="shared" ref="CK583" si="10858">AC583/AC591</f>
        <v>7.4543233736123204E-2</v>
      </c>
    </row>
    <row r="584" spans="1:89" x14ac:dyDescent="0.2">
      <c r="A584" s="131" t="s">
        <v>33</v>
      </c>
      <c r="B584" s="184">
        <v>1367</v>
      </c>
      <c r="C584" s="168">
        <v>1561</v>
      </c>
      <c r="D584" s="169">
        <v>351</v>
      </c>
      <c r="E584" s="170">
        <v>646</v>
      </c>
      <c r="F584" s="167">
        <v>891</v>
      </c>
      <c r="G584" s="171">
        <v>1727</v>
      </c>
      <c r="H584" s="169">
        <v>1701</v>
      </c>
      <c r="I584" s="170">
        <v>2835</v>
      </c>
      <c r="J584" s="167">
        <v>267</v>
      </c>
      <c r="K584" s="168">
        <v>109</v>
      </c>
      <c r="L584" s="169">
        <v>1348</v>
      </c>
      <c r="M584" s="167">
        <v>854</v>
      </c>
      <c r="N584" s="172">
        <v>2321</v>
      </c>
      <c r="O584" s="185">
        <v>2039</v>
      </c>
      <c r="P584" s="167">
        <v>877</v>
      </c>
      <c r="Q584" s="168">
        <v>1333</v>
      </c>
      <c r="R584" s="169">
        <v>1139</v>
      </c>
      <c r="S584" s="170">
        <v>1378</v>
      </c>
      <c r="T584" s="167">
        <v>344</v>
      </c>
      <c r="U584" s="171">
        <v>233</v>
      </c>
      <c r="V584" s="169">
        <v>1956</v>
      </c>
      <c r="W584" s="186">
        <v>1276</v>
      </c>
      <c r="X584" s="167">
        <v>932</v>
      </c>
      <c r="Y584" s="171">
        <v>567</v>
      </c>
      <c r="Z584" s="169">
        <v>1988</v>
      </c>
      <c r="AA584" s="167">
        <v>2135</v>
      </c>
      <c r="AB584" s="149">
        <f t="shared" si="10421"/>
        <v>15482</v>
      </c>
      <c r="AC584" s="150">
        <f t="shared" si="10422"/>
        <v>16693</v>
      </c>
      <c r="BI584" s="131" t="s">
        <v>33</v>
      </c>
      <c r="BJ584" s="123">
        <f>B584/B591</f>
        <v>5.33984375E-2</v>
      </c>
      <c r="BK584" s="124">
        <f t="shared" ref="BK584" si="10859">C584/C591</f>
        <v>5.8118321605420901E-2</v>
      </c>
      <c r="BL584" s="125">
        <f t="shared" ref="BL584" si="10860">D584/D591</f>
        <v>3.339358767005994E-2</v>
      </c>
      <c r="BM584" s="126">
        <f t="shared" ref="BM584" si="10861">E584/E591</f>
        <v>6.0481228349405489E-2</v>
      </c>
      <c r="BN584" s="123">
        <f t="shared" ref="BN584" si="10862">F584/F591</f>
        <v>3.4793814432989692E-2</v>
      </c>
      <c r="BO584" s="124">
        <f t="shared" ref="BO584" si="10863">G584/G591</f>
        <v>7.3620939551538922E-2</v>
      </c>
      <c r="BP584" s="125">
        <f t="shared" ref="BP584" si="10864">H584/H591</f>
        <v>4.4050239544218571E-2</v>
      </c>
      <c r="BQ584" s="126">
        <f t="shared" ref="BQ584" si="10865">I584/I591</f>
        <v>6.5363244414728058E-2</v>
      </c>
      <c r="BR584" s="123">
        <f t="shared" ref="BR584" si="10866">J584/J591</f>
        <v>5.1905132192846037E-2</v>
      </c>
      <c r="BS584" s="124">
        <f t="shared" ref="BS584" si="10867">K584/K591</f>
        <v>1.9257950530035334E-2</v>
      </c>
      <c r="BT584" s="125">
        <f t="shared" ref="BT584" si="10868">L584/L591</f>
        <v>5.6667227173364719E-2</v>
      </c>
      <c r="BU584" s="123">
        <f t="shared" ref="BU584" si="10869">M584/M591</f>
        <v>3.6661801322228897E-2</v>
      </c>
      <c r="BV584" s="127">
        <f t="shared" ref="BV584" si="10870">N584/N591</f>
        <v>5.5202758948745392E-2</v>
      </c>
      <c r="BW584" s="128">
        <f t="shared" ref="BW584" si="10871">O584/O591</f>
        <v>4.9697767378375744E-2</v>
      </c>
      <c r="BX584" s="123">
        <f t="shared" ref="BX584" si="10872">P584/P591</f>
        <v>3.9164024471933193E-2</v>
      </c>
      <c r="BY584" s="124">
        <f t="shared" ref="BY584" si="10873">Q584/Q591</f>
        <v>6.3430882702831315E-2</v>
      </c>
      <c r="BZ584" s="125">
        <f t="shared" ref="BZ584" si="10874">R584/R591</f>
        <v>4.417639529922817E-2</v>
      </c>
      <c r="CA584" s="126">
        <f t="shared" ref="CA584" si="10875">S584/S591</f>
        <v>5.3844951547358549E-2</v>
      </c>
      <c r="CB584" s="123">
        <f t="shared" ref="CB584" si="10876">T584/T591</f>
        <v>4.3860767563432358E-2</v>
      </c>
      <c r="CC584" s="124">
        <f t="shared" ref="CC584" si="10877">U584/U591</f>
        <v>3.0405846274305103E-2</v>
      </c>
      <c r="CD584" s="125">
        <f t="shared" ref="CD584" si="10878">V584/V591</f>
        <v>7.7001810881032987E-2</v>
      </c>
      <c r="CE584" s="126">
        <f t="shared" ref="CE584" si="10879">W584/W591</f>
        <v>4.555028022703745E-2</v>
      </c>
      <c r="CF584" s="123">
        <f t="shared" ref="CF584" si="10880">X584/X591</f>
        <v>4.4644567924889828E-2</v>
      </c>
      <c r="CG584" s="124">
        <f t="shared" ref="CG584" si="10881">Y584/Y591</f>
        <v>4.6357615894039736E-2</v>
      </c>
      <c r="CH584" s="125">
        <f t="shared" ref="CH584" si="10882">Z584/Z591</f>
        <v>4.8375714807154156E-2</v>
      </c>
      <c r="CI584" s="123">
        <f t="shared" ref="CI584" si="10883">AA584/AA591</f>
        <v>4.7767137998926075E-2</v>
      </c>
      <c r="CJ584" s="129">
        <f t="shared" ref="CJ584" si="10884">AB584/AB591</f>
        <v>4.9195590763354655E-2</v>
      </c>
      <c r="CK584" s="130">
        <f t="shared" ref="CK584" si="10885">AC584/AC591</f>
        <v>5.3236510685253043E-2</v>
      </c>
    </row>
    <row r="585" spans="1:89" x14ac:dyDescent="0.2">
      <c r="A585" s="139" t="s">
        <v>34</v>
      </c>
      <c r="B585" s="181">
        <v>524</v>
      </c>
      <c r="C585" s="175">
        <v>995</v>
      </c>
      <c r="D585" s="176">
        <v>174</v>
      </c>
      <c r="E585" s="177">
        <v>576</v>
      </c>
      <c r="F585" s="174">
        <v>422</v>
      </c>
      <c r="G585" s="178">
        <v>1259</v>
      </c>
      <c r="H585" s="176">
        <v>976</v>
      </c>
      <c r="I585" s="177">
        <v>2020</v>
      </c>
      <c r="J585" s="174">
        <v>226</v>
      </c>
      <c r="K585" s="175">
        <v>92</v>
      </c>
      <c r="L585" s="176">
        <v>1032</v>
      </c>
      <c r="M585" s="174">
        <v>578</v>
      </c>
      <c r="N585" s="179">
        <v>1934</v>
      </c>
      <c r="O585" s="182">
        <v>1633</v>
      </c>
      <c r="P585" s="174">
        <v>650</v>
      </c>
      <c r="Q585" s="175">
        <v>1013</v>
      </c>
      <c r="R585" s="176">
        <v>804</v>
      </c>
      <c r="S585" s="177">
        <v>1089</v>
      </c>
      <c r="T585" s="174">
        <v>172</v>
      </c>
      <c r="U585" s="178">
        <v>209</v>
      </c>
      <c r="V585" s="176">
        <v>1360</v>
      </c>
      <c r="W585" s="183">
        <v>873</v>
      </c>
      <c r="X585" s="174">
        <v>507</v>
      </c>
      <c r="Y585" s="178">
        <v>446</v>
      </c>
      <c r="Z585" s="176">
        <v>1398</v>
      </c>
      <c r="AA585" s="174">
        <v>1756</v>
      </c>
      <c r="AB585" s="149">
        <f t="shared" si="10421"/>
        <v>10179</v>
      </c>
      <c r="AC585" s="150">
        <f t="shared" si="10422"/>
        <v>12539</v>
      </c>
      <c r="BI585" s="139" t="s">
        <v>34</v>
      </c>
      <c r="BJ585" s="123">
        <f>B585/B591</f>
        <v>2.0468750000000001E-2</v>
      </c>
      <c r="BK585" s="124">
        <f t="shared" ref="BK585" si="10886">C585/C591</f>
        <v>3.7045310696600768E-2</v>
      </c>
      <c r="BL585" s="125">
        <f t="shared" ref="BL585" si="10887">D585/D591</f>
        <v>1.6554086195414326E-2</v>
      </c>
      <c r="BM585" s="126">
        <f t="shared" ref="BM585" si="10888">E585/E591</f>
        <v>5.3927534875011701E-2</v>
      </c>
      <c r="BN585" s="123">
        <f t="shared" ref="BN585" si="10889">F585/F591</f>
        <v>1.6479225242111841E-2</v>
      </c>
      <c r="BO585" s="124">
        <f t="shared" ref="BO585" si="10890">G585/G591</f>
        <v>5.3670389632534746E-2</v>
      </c>
      <c r="BP585" s="125">
        <f t="shared" ref="BP585" si="10891">H585/H591</f>
        <v>2.527515214294963E-2</v>
      </c>
      <c r="BQ585" s="126">
        <f t="shared" ref="BQ585" si="10892">I585/I591</f>
        <v>4.6572752634127225E-2</v>
      </c>
      <c r="BR585" s="123">
        <f t="shared" ref="BR585" si="10893">J585/J591</f>
        <v>4.3934681181959562E-2</v>
      </c>
      <c r="BS585" s="124">
        <f t="shared" ref="BS585" si="10894">K585/K591</f>
        <v>1.6254416961130742E-2</v>
      </c>
      <c r="BT585" s="125">
        <f t="shared" ref="BT585" si="10895">L585/L591</f>
        <v>4.3383218429460232E-2</v>
      </c>
      <c r="BU585" s="123">
        <f t="shared" ref="BU585" si="10896">M585/M591</f>
        <v>2.4813256632609255E-2</v>
      </c>
      <c r="BV585" s="127">
        <f t="shared" ref="BV585" si="10897">N585/N591</f>
        <v>4.5998335117136399E-2</v>
      </c>
      <c r="BW585" s="128">
        <f t="shared" ref="BW585" si="10898">O585/O591</f>
        <v>3.9802086380033151E-2</v>
      </c>
      <c r="BX585" s="123">
        <f t="shared" ref="BX585" si="10899">P585/P591</f>
        <v>2.9026928057875229E-2</v>
      </c>
      <c r="BY585" s="124">
        <f t="shared" ref="BY585" si="10900">Q585/Q591</f>
        <v>4.8203664049488462E-2</v>
      </c>
      <c r="BZ585" s="125">
        <f t="shared" ref="BZ585" si="10901">R585/R591</f>
        <v>3.118333785827871E-2</v>
      </c>
      <c r="CA585" s="126">
        <f t="shared" ref="CA585" si="10902">S585/S591</f>
        <v>4.2552360112535166E-2</v>
      </c>
      <c r="CB585" s="123">
        <f t="shared" ref="CB585" si="10903">T585/T591</f>
        <v>2.1930383781716179E-2</v>
      </c>
      <c r="CC585" s="124">
        <f t="shared" ref="CC585" si="10904">U585/U591</f>
        <v>2.7273913610857365E-2</v>
      </c>
      <c r="CD585" s="125">
        <f t="shared" ref="CD585" si="10905">V585/V591</f>
        <v>5.3539091410125188E-2</v>
      </c>
      <c r="CE585" s="126">
        <f t="shared" ref="CE585" si="10906">W585/W591</f>
        <v>3.1164102381037374E-2</v>
      </c>
      <c r="CF585" s="123">
        <f t="shared" ref="CF585" si="10907">X585/X591</f>
        <v>2.4286261735964744E-2</v>
      </c>
      <c r="CG585" s="124">
        <f t="shared" ref="CG585" si="10908">Y585/Y591</f>
        <v>3.6464720791431607E-2</v>
      </c>
      <c r="CH585" s="125">
        <f t="shared" ref="CH585" si="10909">Z585/Z591</f>
        <v>3.4018737072636571E-2</v>
      </c>
      <c r="CI585" s="123">
        <f t="shared" ref="CI585" si="10910">AA585/AA591</f>
        <v>3.9287632002863788E-2</v>
      </c>
      <c r="CJ585" s="129">
        <f t="shared" ref="CJ585" si="10911">AB585/AB591</f>
        <v>3.2344782223239055E-2</v>
      </c>
      <c r="CK585" s="130">
        <f t="shared" ref="CK585" si="10912">AC585/AC591</f>
        <v>3.9988774185729818E-2</v>
      </c>
    </row>
    <row r="586" spans="1:89" x14ac:dyDescent="0.2">
      <c r="A586" s="131" t="s">
        <v>35</v>
      </c>
      <c r="B586" s="184">
        <v>0</v>
      </c>
      <c r="C586" s="168">
        <v>541</v>
      </c>
      <c r="D586" s="169">
        <v>11</v>
      </c>
      <c r="E586" s="170">
        <v>341</v>
      </c>
      <c r="F586" s="167">
        <v>11</v>
      </c>
      <c r="G586" s="171">
        <v>827</v>
      </c>
      <c r="H586" s="169">
        <v>141</v>
      </c>
      <c r="I586" s="170">
        <v>1005</v>
      </c>
      <c r="J586" s="167">
        <v>71</v>
      </c>
      <c r="K586" s="168">
        <v>36</v>
      </c>
      <c r="L586" s="169">
        <v>661</v>
      </c>
      <c r="M586" s="167">
        <v>146</v>
      </c>
      <c r="N586" s="172">
        <v>532</v>
      </c>
      <c r="O586" s="185">
        <v>264</v>
      </c>
      <c r="P586" s="167">
        <v>108</v>
      </c>
      <c r="Q586" s="168">
        <v>210</v>
      </c>
      <c r="R586" s="169">
        <v>207</v>
      </c>
      <c r="S586" s="170">
        <v>121</v>
      </c>
      <c r="T586" s="167">
        <v>23</v>
      </c>
      <c r="U586" s="171">
        <v>21</v>
      </c>
      <c r="V586" s="169">
        <v>315</v>
      </c>
      <c r="W586" s="186">
        <v>29</v>
      </c>
      <c r="X586" s="167">
        <v>63</v>
      </c>
      <c r="Y586" s="171">
        <v>5</v>
      </c>
      <c r="Z586" s="169">
        <v>31</v>
      </c>
      <c r="AA586" s="167">
        <v>64</v>
      </c>
      <c r="AB586" s="149">
        <f t="shared" si="10421"/>
        <v>2174</v>
      </c>
      <c r="AC586" s="150">
        <f t="shared" si="10422"/>
        <v>3610</v>
      </c>
      <c r="BI586" s="131" t="s">
        <v>35</v>
      </c>
      <c r="BJ586" s="123">
        <f>B586/B591</f>
        <v>0</v>
      </c>
      <c r="BK586" s="124">
        <f t="shared" ref="BK586" si="10913">C586/C591</f>
        <v>2.0142224207900516E-2</v>
      </c>
      <c r="BL586" s="125">
        <f t="shared" ref="BL586" si="10914">D586/D591</f>
        <v>1.0465226905146988E-3</v>
      </c>
      <c r="BM586" s="126">
        <f t="shared" ref="BM586" si="10915">E586/E591</f>
        <v>3.1925849639546859E-2</v>
      </c>
      <c r="BN586" s="123">
        <f t="shared" ref="BN586" si="10916">F586/F591</f>
        <v>4.2955326460481099E-4</v>
      </c>
      <c r="BO586" s="124">
        <f t="shared" ref="BO586" si="10917">G586/G591</f>
        <v>3.5254497399607808E-2</v>
      </c>
      <c r="BP586" s="125">
        <f t="shared" ref="BP586" si="10918">H586/H591</f>
        <v>3.6514307911433381E-3</v>
      </c>
      <c r="BQ586" s="126">
        <f t="shared" ref="BQ586" si="10919">I586/I591</f>
        <v>2.3171097226385079E-2</v>
      </c>
      <c r="BR586" s="123">
        <f t="shared" ref="BR586" si="10920">J586/J591</f>
        <v>1.380248833592535E-2</v>
      </c>
      <c r="BS586" s="124">
        <f t="shared" ref="BS586" si="10921">K586/K591</f>
        <v>6.3604240282685515E-3</v>
      </c>
      <c r="BT586" s="125">
        <f t="shared" ref="BT586" si="10922">L586/L591</f>
        <v>2.7787119556078696E-2</v>
      </c>
      <c r="BU586" s="123">
        <f t="shared" ref="BU586" si="10923">M586/M591</f>
        <v>6.2677084227698117E-3</v>
      </c>
      <c r="BV586" s="127">
        <f t="shared" ref="BV586" si="10924">N586/N591</f>
        <v>1.2653109763348793E-2</v>
      </c>
      <c r="BW586" s="128">
        <f t="shared" ref="BW586" si="10925">O586/O591</f>
        <v>6.4346300087744952E-3</v>
      </c>
      <c r="BX586" s="123">
        <f t="shared" ref="BX586" si="10926">P586/P591</f>
        <v>4.8229357388469615E-3</v>
      </c>
      <c r="BY586" s="124">
        <f t="shared" ref="BY586" si="10927">Q586/Q591</f>
        <v>9.9928622412562458E-3</v>
      </c>
      <c r="BZ586" s="125">
        <f t="shared" ref="BZ586" si="10928">R586/R591</f>
        <v>8.0285459411239962E-3</v>
      </c>
      <c r="CA586" s="126">
        <f t="shared" ref="CA586" si="10929">S586/S591</f>
        <v>4.7280400125039078E-3</v>
      </c>
      <c r="CB586" s="123">
        <f t="shared" ref="CB586" si="10930">T586/T591</f>
        <v>2.9325513196480938E-3</v>
      </c>
      <c r="CC586" s="124">
        <f t="shared" ref="CC586" si="10931">U586/U591</f>
        <v>2.7404410805167687E-3</v>
      </c>
      <c r="CD586" s="125">
        <f t="shared" ref="CD586" si="10932">V586/V591</f>
        <v>1.2400598378080467E-2</v>
      </c>
      <c r="CE586" s="126">
        <f t="shared" ref="CE586" si="10933">W586/W591</f>
        <v>1.0352336415235784E-3</v>
      </c>
      <c r="CF586" s="123">
        <f t="shared" ref="CF586" si="10934">X586/X591</f>
        <v>3.0178195056524237E-3</v>
      </c>
      <c r="CG586" s="124">
        <f t="shared" ref="CG586" si="10935">Y586/Y591</f>
        <v>4.0879731828959203E-4</v>
      </c>
      <c r="CH586" s="125">
        <f t="shared" ref="CH586" si="10936">Z586/Z591</f>
        <v>7.5434967757634754E-4</v>
      </c>
      <c r="CI586" s="123">
        <f t="shared" ref="CI586" si="10937">AA586/AA591</f>
        <v>1.4318954716305711E-3</v>
      </c>
      <c r="CJ586" s="129">
        <f t="shared" ref="CJ586" si="10938">AB586/AB591</f>
        <v>6.9081006536321548E-3</v>
      </c>
      <c r="CK586" s="130">
        <f t="shared" ref="CK586" si="10939">AC586/AC591</f>
        <v>1.1512837930495626E-2</v>
      </c>
    </row>
    <row r="587" spans="1:89" x14ac:dyDescent="0.2">
      <c r="A587" s="139" t="s">
        <v>36</v>
      </c>
      <c r="B587" s="181">
        <v>0</v>
      </c>
      <c r="C587" s="175">
        <v>0</v>
      </c>
      <c r="D587" s="176">
        <v>0</v>
      </c>
      <c r="E587" s="177">
        <v>0</v>
      </c>
      <c r="F587" s="174">
        <v>0</v>
      </c>
      <c r="G587" s="178">
        <v>0</v>
      </c>
      <c r="H587" s="176">
        <v>0</v>
      </c>
      <c r="I587" s="177">
        <v>0</v>
      </c>
      <c r="J587" s="174">
        <v>0</v>
      </c>
      <c r="K587" s="178">
        <v>0</v>
      </c>
      <c r="L587" s="176">
        <v>0</v>
      </c>
      <c r="M587" s="174">
        <v>0</v>
      </c>
      <c r="N587" s="179">
        <v>0</v>
      </c>
      <c r="O587" s="182">
        <v>0</v>
      </c>
      <c r="P587" s="174">
        <v>0</v>
      </c>
      <c r="Q587" s="178">
        <v>0</v>
      </c>
      <c r="R587" s="176">
        <v>0</v>
      </c>
      <c r="S587" s="177">
        <v>0</v>
      </c>
      <c r="T587" s="174">
        <v>0</v>
      </c>
      <c r="U587" s="178">
        <v>0</v>
      </c>
      <c r="V587" s="176">
        <v>0</v>
      </c>
      <c r="W587" s="177">
        <v>0</v>
      </c>
      <c r="X587" s="174">
        <v>0</v>
      </c>
      <c r="Y587" s="178">
        <v>0</v>
      </c>
      <c r="Z587" s="176">
        <v>0</v>
      </c>
      <c r="AA587" s="174">
        <v>0</v>
      </c>
      <c r="AB587" s="149">
        <f t="shared" si="10421"/>
        <v>0</v>
      </c>
      <c r="AC587" s="150">
        <f t="shared" si="10422"/>
        <v>0</v>
      </c>
      <c r="BI587" s="139" t="s">
        <v>36</v>
      </c>
      <c r="BJ587" s="123">
        <f>B587/B591</f>
        <v>0</v>
      </c>
      <c r="BK587" s="124">
        <f t="shared" ref="BK587" si="10940">C587/C591</f>
        <v>0</v>
      </c>
      <c r="BL587" s="125">
        <f t="shared" ref="BL587" si="10941">D587/D591</f>
        <v>0</v>
      </c>
      <c r="BM587" s="126">
        <f t="shared" ref="BM587" si="10942">E587/E591</f>
        <v>0</v>
      </c>
      <c r="BN587" s="123">
        <f t="shared" ref="BN587" si="10943">F587/F591</f>
        <v>0</v>
      </c>
      <c r="BO587" s="124">
        <f t="shared" ref="BO587" si="10944">G587/G591</f>
        <v>0</v>
      </c>
      <c r="BP587" s="125">
        <f t="shared" ref="BP587" si="10945">H587/H591</f>
        <v>0</v>
      </c>
      <c r="BQ587" s="126">
        <f t="shared" ref="BQ587" si="10946">I587/I591</f>
        <v>0</v>
      </c>
      <c r="BR587" s="123">
        <f t="shared" ref="BR587" si="10947">J587/J591</f>
        <v>0</v>
      </c>
      <c r="BS587" s="124">
        <f t="shared" ref="BS587" si="10948">K587/K591</f>
        <v>0</v>
      </c>
      <c r="BT587" s="125">
        <f t="shared" ref="BT587" si="10949">L587/L591</f>
        <v>0</v>
      </c>
      <c r="BU587" s="123">
        <f t="shared" ref="BU587" si="10950">M587/M591</f>
        <v>0</v>
      </c>
      <c r="BV587" s="127">
        <f t="shared" ref="BV587" si="10951">N587/N591</f>
        <v>0</v>
      </c>
      <c r="BW587" s="128">
        <f t="shared" ref="BW587" si="10952">O587/O591</f>
        <v>0</v>
      </c>
      <c r="BX587" s="123">
        <f t="shared" ref="BX587" si="10953">P587/P591</f>
        <v>0</v>
      </c>
      <c r="BY587" s="124">
        <f t="shared" ref="BY587" si="10954">Q587/Q591</f>
        <v>0</v>
      </c>
      <c r="BZ587" s="125">
        <f t="shared" ref="BZ587" si="10955">R587/R591</f>
        <v>0</v>
      </c>
      <c r="CA587" s="126">
        <f t="shared" ref="CA587" si="10956">S587/S591</f>
        <v>0</v>
      </c>
      <c r="CB587" s="123">
        <f t="shared" ref="CB587" si="10957">T587/T591</f>
        <v>0</v>
      </c>
      <c r="CC587" s="124">
        <f t="shared" ref="CC587" si="10958">U587/U591</f>
        <v>0</v>
      </c>
      <c r="CD587" s="125">
        <f t="shared" ref="CD587" si="10959">V587/V591</f>
        <v>0</v>
      </c>
      <c r="CE587" s="126">
        <f t="shared" ref="CE587" si="10960">W587/W591</f>
        <v>0</v>
      </c>
      <c r="CF587" s="123">
        <f t="shared" ref="CF587" si="10961">X587/X591</f>
        <v>0</v>
      </c>
      <c r="CG587" s="124">
        <f t="shared" ref="CG587" si="10962">Y587/Y591</f>
        <v>0</v>
      </c>
      <c r="CH587" s="125">
        <f t="shared" ref="CH587" si="10963">Z587/Z591</f>
        <v>0</v>
      </c>
      <c r="CI587" s="123">
        <f t="shared" ref="CI587" si="10964">AA587/AA591</f>
        <v>0</v>
      </c>
      <c r="CJ587" s="129">
        <f t="shared" ref="CJ587" si="10965">AB587/AB591</f>
        <v>0</v>
      </c>
      <c r="CK587" s="130">
        <f t="shared" ref="CK587" si="10966">AC587/AC591</f>
        <v>0</v>
      </c>
    </row>
    <row r="588" spans="1:89" x14ac:dyDescent="0.2">
      <c r="A588" s="131" t="s">
        <v>37</v>
      </c>
      <c r="B588" s="56">
        <v>0</v>
      </c>
      <c r="C588" s="57">
        <v>0</v>
      </c>
      <c r="D588" s="133">
        <v>0</v>
      </c>
      <c r="E588" s="134">
        <v>0</v>
      </c>
      <c r="F588" s="132">
        <v>0</v>
      </c>
      <c r="G588" s="135">
        <v>0</v>
      </c>
      <c r="H588" s="133">
        <v>0</v>
      </c>
      <c r="I588" s="134">
        <v>0</v>
      </c>
      <c r="J588" s="132">
        <v>0</v>
      </c>
      <c r="K588" s="135">
        <v>0</v>
      </c>
      <c r="L588" s="133"/>
      <c r="M588" s="132">
        <v>0</v>
      </c>
      <c r="N588" s="136">
        <v>0</v>
      </c>
      <c r="O588" s="137">
        <v>0</v>
      </c>
      <c r="P588" s="132">
        <v>0</v>
      </c>
      <c r="Q588" s="135">
        <v>0</v>
      </c>
      <c r="R588" s="133"/>
      <c r="S588" s="134">
        <v>0</v>
      </c>
      <c r="T588" s="132">
        <v>0</v>
      </c>
      <c r="U588" s="135">
        <v>0</v>
      </c>
      <c r="V588" s="133">
        <v>0</v>
      </c>
      <c r="W588" s="134">
        <v>0</v>
      </c>
      <c r="X588" s="132">
        <v>0</v>
      </c>
      <c r="Y588" s="135">
        <v>0</v>
      </c>
      <c r="Z588" s="138">
        <v>0</v>
      </c>
      <c r="AA588" s="2">
        <v>0</v>
      </c>
      <c r="AB588" s="151">
        <v>0</v>
      </c>
      <c r="AC588" s="152">
        <f t="shared" ref="AC588:AC590" si="10967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8">C588/C591</f>
        <v>0</v>
      </c>
      <c r="BL588" s="125">
        <f t="shared" ref="BL588" si="10969">D588/D591</f>
        <v>0</v>
      </c>
      <c r="BM588" s="126">
        <f t="shared" ref="BM588" si="10970">E588/E591</f>
        <v>0</v>
      </c>
      <c r="BN588" s="123">
        <f t="shared" ref="BN588" si="10971">F588/F591</f>
        <v>0</v>
      </c>
      <c r="BO588" s="124">
        <f t="shared" ref="BO588" si="10972">G588/G591</f>
        <v>0</v>
      </c>
      <c r="BP588" s="125">
        <f t="shared" ref="BP588" si="10973">H588/H591</f>
        <v>0</v>
      </c>
      <c r="BQ588" s="126">
        <f t="shared" ref="BQ588" si="10974">I588/I591</f>
        <v>0</v>
      </c>
      <c r="BR588" s="123">
        <f t="shared" ref="BR588" si="10975">J588/J591</f>
        <v>0</v>
      </c>
      <c r="BS588" s="124">
        <f t="shared" ref="BS588" si="10976">K588/K591</f>
        <v>0</v>
      </c>
      <c r="BT588" s="125">
        <f t="shared" ref="BT588" si="10977">L588/L591</f>
        <v>0</v>
      </c>
      <c r="BU588" s="123">
        <f t="shared" ref="BU588" si="10978">M588/M591</f>
        <v>0</v>
      </c>
      <c r="BV588" s="127">
        <f t="shared" ref="BV588" si="10979">N588/N591</f>
        <v>0</v>
      </c>
      <c r="BW588" s="128">
        <f t="shared" ref="BW588" si="10980">O588/O591</f>
        <v>0</v>
      </c>
      <c r="BX588" s="123">
        <f t="shared" ref="BX588" si="10981">P588/P591</f>
        <v>0</v>
      </c>
      <c r="BY588" s="124">
        <f t="shared" ref="BY588" si="10982">Q588/Q591</f>
        <v>0</v>
      </c>
      <c r="BZ588" s="125">
        <f t="shared" ref="BZ588" si="10983">R588/R591</f>
        <v>0</v>
      </c>
      <c r="CA588" s="126">
        <f t="shared" ref="CA588" si="10984">S588/S591</f>
        <v>0</v>
      </c>
      <c r="CB588" s="123">
        <f t="shared" ref="CB588" si="10985">T588/T591</f>
        <v>0</v>
      </c>
      <c r="CC588" s="124">
        <f t="shared" ref="CC588" si="10986">U588/U591</f>
        <v>0</v>
      </c>
      <c r="CD588" s="125">
        <f t="shared" ref="CD588" si="10987">V588/V591</f>
        <v>0</v>
      </c>
      <c r="CE588" s="126">
        <f t="shared" ref="CE588" si="10988">W588/W591</f>
        <v>0</v>
      </c>
      <c r="CF588" s="123">
        <f t="shared" ref="CF588" si="10989">X588/X591</f>
        <v>0</v>
      </c>
      <c r="CG588" s="124">
        <f t="shared" ref="CG588" si="10990">Y588/Y591</f>
        <v>0</v>
      </c>
      <c r="CH588" s="125">
        <f t="shared" ref="CH588" si="10991">Z588/Z591</f>
        <v>0</v>
      </c>
      <c r="CI588" s="123">
        <f t="shared" ref="CI588" si="10992">AA588/AA591</f>
        <v>0</v>
      </c>
      <c r="CJ588" s="129">
        <f t="shared" ref="CJ588" si="10993">AB588/AB591</f>
        <v>0</v>
      </c>
      <c r="CK588" s="130">
        <f t="shared" ref="CK588" si="10994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5">SUM(B589,D589,F589,H589,J589,L589,N589,P589,R589,T589,V589,X589,Z589)</f>
        <v>0</v>
      </c>
      <c r="AC589" s="152">
        <f t="shared" si="10967"/>
        <v>0</v>
      </c>
      <c r="BI589" s="139" t="s">
        <v>38</v>
      </c>
      <c r="BJ589" s="123">
        <f>B589/B591</f>
        <v>0</v>
      </c>
      <c r="BK589" s="124">
        <f t="shared" ref="BK589" si="10996">C589/C591</f>
        <v>0</v>
      </c>
      <c r="BL589" s="125">
        <f t="shared" ref="BL589" si="10997">D589/D591</f>
        <v>0</v>
      </c>
      <c r="BM589" s="126">
        <f t="shared" ref="BM589" si="10998">E589/E591</f>
        <v>0</v>
      </c>
      <c r="BN589" s="123">
        <f t="shared" ref="BN589" si="10999">F589/F591</f>
        <v>0</v>
      </c>
      <c r="BO589" s="124">
        <f t="shared" ref="BO589" si="11000">G589/G591</f>
        <v>0</v>
      </c>
      <c r="BP589" s="125">
        <f t="shared" ref="BP589" si="11001">H589/H591</f>
        <v>0</v>
      </c>
      <c r="BQ589" s="126">
        <f t="shared" ref="BQ589" si="11002">I589/I591</f>
        <v>0</v>
      </c>
      <c r="BR589" s="123">
        <f t="shared" ref="BR589" si="11003">J589/J591</f>
        <v>0</v>
      </c>
      <c r="BS589" s="124">
        <f t="shared" ref="BS589" si="11004">K589/K591</f>
        <v>0</v>
      </c>
      <c r="BT589" s="125">
        <f t="shared" ref="BT589" si="11005">L589/L591</f>
        <v>0</v>
      </c>
      <c r="BU589" s="123">
        <f t="shared" ref="BU589" si="11006">M589/M591</f>
        <v>0</v>
      </c>
      <c r="BV589" s="127">
        <f t="shared" ref="BV589" si="11007">N589/N591</f>
        <v>0</v>
      </c>
      <c r="BW589" s="128">
        <f t="shared" ref="BW589" si="11008">O589/O591</f>
        <v>0</v>
      </c>
      <c r="BX589" s="123">
        <f t="shared" ref="BX589" si="11009">P589/P591</f>
        <v>0</v>
      </c>
      <c r="BY589" s="124">
        <f t="shared" ref="BY589" si="11010">Q589/Q591</f>
        <v>0</v>
      </c>
      <c r="BZ589" s="125">
        <f t="shared" ref="BZ589" si="11011">R589/R591</f>
        <v>0</v>
      </c>
      <c r="CA589" s="126">
        <f t="shared" ref="CA589" si="11012">S589/S591</f>
        <v>0</v>
      </c>
      <c r="CB589" s="123">
        <f t="shared" ref="CB589" si="11013">T589/T591</f>
        <v>0</v>
      </c>
      <c r="CC589" s="124">
        <f t="shared" ref="CC589" si="11014">U589/U591</f>
        <v>0</v>
      </c>
      <c r="CD589" s="125">
        <f t="shared" ref="CD589" si="11015">V589/V591</f>
        <v>0</v>
      </c>
      <c r="CE589" s="126">
        <f t="shared" ref="CE589" si="11016">W589/W591</f>
        <v>0</v>
      </c>
      <c r="CF589" s="123">
        <f t="shared" ref="CF589" si="11017">X589/X591</f>
        <v>0</v>
      </c>
      <c r="CG589" s="124">
        <f t="shared" ref="CG589" si="11018">Y589/Y591</f>
        <v>0</v>
      </c>
      <c r="CH589" s="125">
        <f t="shared" ref="CH589" si="11019">Z589/Z591</f>
        <v>0</v>
      </c>
      <c r="CI589" s="123">
        <f t="shared" ref="CI589" si="11020">AA589/AA591</f>
        <v>0</v>
      </c>
      <c r="CJ589" s="129">
        <f t="shared" ref="CJ589" si="11021">AB589/AB591</f>
        <v>0</v>
      </c>
      <c r="CK589" s="130">
        <f t="shared" ref="CK589" si="11022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5"/>
        <v>0</v>
      </c>
      <c r="AC590" s="152">
        <f t="shared" si="10967"/>
        <v>0</v>
      </c>
      <c r="BI590" s="131" t="s">
        <v>39</v>
      </c>
      <c r="BJ590" s="123">
        <f>B590/B591</f>
        <v>0</v>
      </c>
      <c r="BK590" s="124">
        <f t="shared" ref="BK590" si="11023">C590/C591</f>
        <v>0</v>
      </c>
      <c r="BL590" s="125">
        <f t="shared" ref="BL590" si="11024">D590/D591</f>
        <v>0</v>
      </c>
      <c r="BM590" s="126">
        <f t="shared" ref="BM590" si="11025">E590/E591</f>
        <v>0</v>
      </c>
      <c r="BN590" s="123">
        <f t="shared" ref="BN590" si="11026">F590/F591</f>
        <v>0</v>
      </c>
      <c r="BO590" s="124">
        <f t="shared" ref="BO590" si="11027">G590/G591</f>
        <v>0</v>
      </c>
      <c r="BP590" s="125">
        <f t="shared" ref="BP590" si="11028">H590/H591</f>
        <v>0</v>
      </c>
      <c r="BQ590" s="126">
        <f t="shared" ref="BQ590" si="11029">I590/I591</f>
        <v>0</v>
      </c>
      <c r="BR590" s="123">
        <f t="shared" ref="BR590" si="11030">J590/J591</f>
        <v>0</v>
      </c>
      <c r="BS590" s="124">
        <f t="shared" ref="BS590" si="11031">K590/K591</f>
        <v>0</v>
      </c>
      <c r="BT590" s="125">
        <f t="shared" ref="BT590" si="11032">L590/L591</f>
        <v>0</v>
      </c>
      <c r="BU590" s="123">
        <f t="shared" ref="BU590" si="11033">M590/M591</f>
        <v>0</v>
      </c>
      <c r="BV590" s="127">
        <f t="shared" ref="BV590" si="11034">N590/N591</f>
        <v>0</v>
      </c>
      <c r="BW590" s="128">
        <f t="shared" ref="BW590" si="11035">O590/O591</f>
        <v>0</v>
      </c>
      <c r="BX590" s="123">
        <f t="shared" ref="BX590" si="11036">P590/P591</f>
        <v>0</v>
      </c>
      <c r="BY590" s="124">
        <f t="shared" ref="BY590" si="11037">Q590/Q591</f>
        <v>0</v>
      </c>
      <c r="BZ590" s="125">
        <f t="shared" ref="BZ590" si="11038">R590/R591</f>
        <v>0</v>
      </c>
      <c r="CA590" s="126">
        <f t="shared" ref="CA590" si="11039">S590/S591</f>
        <v>0</v>
      </c>
      <c r="CB590" s="123">
        <f t="shared" ref="CB590" si="11040">T590/T591</f>
        <v>0</v>
      </c>
      <c r="CC590" s="124">
        <f t="shared" ref="CC590" si="11041">U590/U591</f>
        <v>0</v>
      </c>
      <c r="CD590" s="125">
        <f t="shared" ref="CD590" si="11042">V590/V591</f>
        <v>0</v>
      </c>
      <c r="CE590" s="126">
        <f t="shared" ref="CE590" si="11043">W590/W591</f>
        <v>0</v>
      </c>
      <c r="CF590" s="123">
        <f t="shared" ref="CF590" si="11044">X590/X591</f>
        <v>0</v>
      </c>
      <c r="CG590" s="124">
        <f t="shared" ref="CG590" si="11045">Y590/Y591</f>
        <v>0</v>
      </c>
      <c r="CH590" s="125">
        <f t="shared" ref="CH590" si="11046">Z590/Z591</f>
        <v>0</v>
      </c>
      <c r="CI590" s="123">
        <f t="shared" ref="CI590" si="11047">AA590/AA591</f>
        <v>0</v>
      </c>
      <c r="CJ590" s="129">
        <f t="shared" ref="CJ590" si="11048">AB590/AB591</f>
        <v>0</v>
      </c>
      <c r="CK590" s="130">
        <f t="shared" ref="CK590" si="11049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50">SUM(B568:B590)</f>
        <v>25600</v>
      </c>
      <c r="C591" s="1">
        <f t="shared" si="11050"/>
        <v>26859</v>
      </c>
      <c r="D591" s="14">
        <f t="shared" si="11050"/>
        <v>10511</v>
      </c>
      <c r="E591" s="1">
        <f t="shared" si="11050"/>
        <v>10681</v>
      </c>
      <c r="F591" s="14">
        <f t="shared" si="11050"/>
        <v>25608</v>
      </c>
      <c r="G591" s="1">
        <f t="shared" si="11050"/>
        <v>23458</v>
      </c>
      <c r="H591" s="14">
        <f t="shared" si="11050"/>
        <v>38615</v>
      </c>
      <c r="I591" s="1">
        <f t="shared" si="11050"/>
        <v>43373</v>
      </c>
      <c r="J591" s="14">
        <f t="shared" si="11050"/>
        <v>5144</v>
      </c>
      <c r="K591" s="1">
        <f t="shared" si="11050"/>
        <v>5660</v>
      </c>
      <c r="L591" s="14">
        <f t="shared" si="11050"/>
        <v>23788</v>
      </c>
      <c r="M591" s="1">
        <f t="shared" si="11050"/>
        <v>23294</v>
      </c>
      <c r="N591" s="14">
        <f t="shared" si="11050"/>
        <v>42045</v>
      </c>
      <c r="O591" s="1">
        <f t="shared" si="11050"/>
        <v>41028</v>
      </c>
      <c r="P591" s="14">
        <f t="shared" si="11050"/>
        <v>22393</v>
      </c>
      <c r="Q591" s="1">
        <f t="shared" si="11050"/>
        <v>21015</v>
      </c>
      <c r="R591" s="14">
        <f t="shared" si="11050"/>
        <v>25783</v>
      </c>
      <c r="S591" s="1">
        <f t="shared" si="11050"/>
        <v>25592</v>
      </c>
      <c r="T591" s="14">
        <f t="shared" si="11050"/>
        <v>7843</v>
      </c>
      <c r="U591" s="1">
        <f t="shared" si="11050"/>
        <v>7663</v>
      </c>
      <c r="V591" s="14">
        <f t="shared" si="11050"/>
        <v>25402</v>
      </c>
      <c r="W591" s="1">
        <f t="shared" si="11050"/>
        <v>28013</v>
      </c>
      <c r="X591" s="14">
        <f t="shared" si="11050"/>
        <v>20876</v>
      </c>
      <c r="Y591" s="1">
        <f t="shared" si="11050"/>
        <v>12231</v>
      </c>
      <c r="Z591" s="14">
        <f t="shared" si="11050"/>
        <v>41095</v>
      </c>
      <c r="AA591" s="1">
        <f t="shared" si="11050"/>
        <v>44696</v>
      </c>
      <c r="AB591" s="153">
        <f t="shared" ref="AB591:AC591" si="11051">SUM(AB567:AB590)</f>
        <v>314703</v>
      </c>
      <c r="AC591" s="154">
        <f t="shared" si="11051"/>
        <v>313563</v>
      </c>
      <c r="BI591" s="221" t="s">
        <v>13</v>
      </c>
      <c r="BJ591" s="147">
        <f>SUM(BJ567:BJ590)</f>
        <v>0.99999999999999989</v>
      </c>
      <c r="BK591" s="148">
        <f t="shared" ref="BK591:CK591" si="11052">SUM(BK567:BK590)</f>
        <v>1</v>
      </c>
      <c r="BL591" s="147">
        <f t="shared" si="11052"/>
        <v>1.0000000000000002</v>
      </c>
      <c r="BM591" s="148">
        <f t="shared" si="11052"/>
        <v>0.99999999999999989</v>
      </c>
      <c r="BN591" s="147">
        <f t="shared" si="11052"/>
        <v>1</v>
      </c>
      <c r="BO591" s="148">
        <f t="shared" si="11052"/>
        <v>1</v>
      </c>
      <c r="BP591" s="147">
        <f t="shared" si="11052"/>
        <v>1</v>
      </c>
      <c r="BQ591" s="148">
        <f t="shared" si="11052"/>
        <v>1</v>
      </c>
      <c r="BR591" s="147">
        <f t="shared" si="11052"/>
        <v>0.99999999999999989</v>
      </c>
      <c r="BS591" s="148">
        <f t="shared" si="11052"/>
        <v>1.0000000000000002</v>
      </c>
      <c r="BT591" s="147">
        <f t="shared" si="11052"/>
        <v>1</v>
      </c>
      <c r="BU591" s="148">
        <f t="shared" si="11052"/>
        <v>1</v>
      </c>
      <c r="BV591" s="147">
        <f t="shared" si="11052"/>
        <v>0.99999999999999978</v>
      </c>
      <c r="BW591" s="148">
        <f t="shared" si="11052"/>
        <v>1</v>
      </c>
      <c r="BX591" s="147">
        <f t="shared" si="11052"/>
        <v>1.0000000000000002</v>
      </c>
      <c r="BY591" s="148">
        <f t="shared" si="11052"/>
        <v>1</v>
      </c>
      <c r="BZ591" s="147">
        <f t="shared" si="11052"/>
        <v>1</v>
      </c>
      <c r="CA591" s="148">
        <f t="shared" si="11052"/>
        <v>1</v>
      </c>
      <c r="CB591" s="147">
        <f t="shared" si="11052"/>
        <v>1</v>
      </c>
      <c r="CC591" s="148">
        <f t="shared" si="11052"/>
        <v>1</v>
      </c>
      <c r="CD591" s="147">
        <f t="shared" si="11052"/>
        <v>1</v>
      </c>
      <c r="CE591" s="148">
        <f t="shared" si="11052"/>
        <v>1</v>
      </c>
      <c r="CF591" s="147">
        <f t="shared" si="11052"/>
        <v>0.99999999999999989</v>
      </c>
      <c r="CG591" s="148">
        <f t="shared" si="11052"/>
        <v>1</v>
      </c>
      <c r="CH591" s="147">
        <f t="shared" si="11052"/>
        <v>1</v>
      </c>
      <c r="CI591" s="148">
        <f t="shared" si="11052"/>
        <v>1</v>
      </c>
      <c r="CJ591" s="147">
        <f t="shared" si="11052"/>
        <v>1.0000000000000002</v>
      </c>
      <c r="CK591" s="148">
        <f t="shared" si="11052"/>
        <v>0.99999999999999989</v>
      </c>
    </row>
    <row r="592" spans="1:89" ht="13.5" thickTop="1" x14ac:dyDescent="0.2">
      <c r="A592" s="165"/>
    </row>
    <row r="594" spans="1:89" x14ac:dyDescent="0.2">
      <c r="A594" s="278">
        <f>+A563+1</f>
        <v>44793</v>
      </c>
      <c r="B594" s="278"/>
      <c r="C594" s="278"/>
      <c r="D594" s="278"/>
      <c r="BI594" s="277">
        <f>+BI532+2</f>
        <v>44793</v>
      </c>
      <c r="BJ594" s="277"/>
      <c r="BK594" s="277"/>
      <c r="BL594" s="277"/>
    </row>
    <row r="595" spans="1:89" ht="13.5" thickBot="1" x14ac:dyDescent="0.25">
      <c r="AE595" t="s">
        <v>84</v>
      </c>
    </row>
    <row r="596" spans="1:89" ht="14.25" thickTop="1" thickBot="1" x14ac:dyDescent="0.25">
      <c r="A596" s="275" t="s">
        <v>0</v>
      </c>
      <c r="B596" s="269" t="s">
        <v>1</v>
      </c>
      <c r="C596" s="270"/>
      <c r="D596" s="269" t="s">
        <v>2</v>
      </c>
      <c r="E596" s="270"/>
      <c r="F596" s="269" t="s">
        <v>3</v>
      </c>
      <c r="G596" s="270"/>
      <c r="H596" s="269" t="s">
        <v>4</v>
      </c>
      <c r="I596" s="270"/>
      <c r="J596" s="269" t="s">
        <v>5</v>
      </c>
      <c r="K596" s="270"/>
      <c r="L596" s="269" t="s">
        <v>6</v>
      </c>
      <c r="M596" s="270"/>
      <c r="N596" s="269" t="s">
        <v>7</v>
      </c>
      <c r="O596" s="270"/>
      <c r="P596" s="269" t="s">
        <v>8</v>
      </c>
      <c r="Q596" s="270"/>
      <c r="R596" s="269" t="s">
        <v>9</v>
      </c>
      <c r="S596" s="270"/>
      <c r="T596" s="269" t="s">
        <v>10</v>
      </c>
      <c r="U596" s="270"/>
      <c r="V596" s="269" t="s">
        <v>11</v>
      </c>
      <c r="W596" s="270"/>
      <c r="X596" s="269" t="s">
        <v>12</v>
      </c>
      <c r="Y596" s="270"/>
      <c r="Z596" s="271" t="s">
        <v>40</v>
      </c>
      <c r="AA596" s="272"/>
      <c r="AB596" s="273" t="s">
        <v>41</v>
      </c>
      <c r="AC596" s="274"/>
      <c r="AE596" s="275" t="s">
        <v>0</v>
      </c>
      <c r="AF596" s="269" t="s">
        <v>1</v>
      </c>
      <c r="AG596" s="270"/>
      <c r="AH596" s="269" t="s">
        <v>2</v>
      </c>
      <c r="AI596" s="270"/>
      <c r="AJ596" s="269" t="s">
        <v>3</v>
      </c>
      <c r="AK596" s="270"/>
      <c r="AL596" s="269" t="s">
        <v>4</v>
      </c>
      <c r="AM596" s="270"/>
      <c r="AN596" s="269" t="s">
        <v>5</v>
      </c>
      <c r="AO596" s="270"/>
      <c r="AP596" s="269" t="s">
        <v>6</v>
      </c>
      <c r="AQ596" s="270"/>
      <c r="AR596" s="269" t="s">
        <v>7</v>
      </c>
      <c r="AS596" s="270"/>
      <c r="AT596" s="269" t="s">
        <v>8</v>
      </c>
      <c r="AU596" s="270"/>
      <c r="AV596" s="269" t="s">
        <v>9</v>
      </c>
      <c r="AW596" s="270"/>
      <c r="AX596" s="269" t="s">
        <v>10</v>
      </c>
      <c r="AY596" s="270"/>
      <c r="AZ596" s="269" t="s">
        <v>11</v>
      </c>
      <c r="BA596" s="270"/>
      <c r="BB596" s="269" t="s">
        <v>12</v>
      </c>
      <c r="BC596" s="270"/>
      <c r="BD596" s="271" t="s">
        <v>40</v>
      </c>
      <c r="BE596" s="272"/>
      <c r="BF596" s="273" t="s">
        <v>41</v>
      </c>
      <c r="BG596" s="274"/>
      <c r="BI596" s="275" t="s">
        <v>0</v>
      </c>
      <c r="BJ596" s="269" t="s">
        <v>1</v>
      </c>
      <c r="BK596" s="270"/>
      <c r="BL596" s="269" t="s">
        <v>2</v>
      </c>
      <c r="BM596" s="270"/>
      <c r="BN596" s="269" t="s">
        <v>3</v>
      </c>
      <c r="BO596" s="270"/>
      <c r="BP596" s="269" t="s">
        <v>4</v>
      </c>
      <c r="BQ596" s="270"/>
      <c r="BR596" s="269" t="s">
        <v>5</v>
      </c>
      <c r="BS596" s="270"/>
      <c r="BT596" s="269" t="s">
        <v>6</v>
      </c>
      <c r="BU596" s="270"/>
      <c r="BV596" s="269" t="s">
        <v>7</v>
      </c>
      <c r="BW596" s="270"/>
      <c r="BX596" s="269" t="s">
        <v>8</v>
      </c>
      <c r="BY596" s="270"/>
      <c r="BZ596" s="269" t="s">
        <v>9</v>
      </c>
      <c r="CA596" s="270"/>
      <c r="CB596" s="269" t="s">
        <v>10</v>
      </c>
      <c r="CC596" s="270"/>
      <c r="CD596" s="269" t="s">
        <v>11</v>
      </c>
      <c r="CE596" s="270"/>
      <c r="CF596" s="269" t="s">
        <v>12</v>
      </c>
      <c r="CG596" s="270"/>
      <c r="CH596" s="271" t="s">
        <v>40</v>
      </c>
      <c r="CI596" s="272"/>
      <c r="CJ596" s="269" t="s">
        <v>41</v>
      </c>
      <c r="CK596" s="270"/>
    </row>
    <row r="597" spans="1:89" ht="15" thickTop="1" thickBot="1" x14ac:dyDescent="0.3">
      <c r="A597" s="276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76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76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1234</v>
      </c>
      <c r="AG598" s="164">
        <f t="shared" ref="AG598:AV600" si="11053">SUMIF($A$9:$A$32,$AE598,C$598:C$621)</f>
        <v>1045</v>
      </c>
      <c r="AH598" s="121">
        <f t="shared" si="11053"/>
        <v>593</v>
      </c>
      <c r="AI598" s="159">
        <f t="shared" si="11053"/>
        <v>550</v>
      </c>
      <c r="AJ598" s="120">
        <f t="shared" si="11053"/>
        <v>1708</v>
      </c>
      <c r="AK598" s="122">
        <f t="shared" si="11053"/>
        <v>1092</v>
      </c>
      <c r="AL598" s="121">
        <f t="shared" si="11053"/>
        <v>2198</v>
      </c>
      <c r="AM598" s="159">
        <f t="shared" si="11053"/>
        <v>2212</v>
      </c>
      <c r="AN598" s="120">
        <f t="shared" si="11053"/>
        <v>143</v>
      </c>
      <c r="AO598" s="122">
        <f t="shared" si="11053"/>
        <v>476</v>
      </c>
      <c r="AP598" s="121">
        <f t="shared" si="11053"/>
        <v>783</v>
      </c>
      <c r="AQ598" s="120">
        <f t="shared" si="11053"/>
        <v>1223</v>
      </c>
      <c r="AR598" s="158">
        <f t="shared" si="11053"/>
        <v>2212</v>
      </c>
      <c r="AS598" s="160">
        <f t="shared" si="11053"/>
        <v>2358</v>
      </c>
      <c r="AT598" s="120">
        <f t="shared" si="11053"/>
        <v>1152</v>
      </c>
      <c r="AU598" s="122">
        <f t="shared" si="11053"/>
        <v>1150</v>
      </c>
      <c r="AV598" s="121">
        <f t="shared" si="11053"/>
        <v>1635</v>
      </c>
      <c r="AW598" s="159">
        <f t="shared" ref="AW598:BE600" si="11054">SUMIF($A$9:$A$32,$AE598,S$598:S$621)</f>
        <v>1210</v>
      </c>
      <c r="AX598" s="120">
        <f t="shared" si="11054"/>
        <v>314</v>
      </c>
      <c r="AY598" s="122">
        <f t="shared" si="11054"/>
        <v>518</v>
      </c>
      <c r="AZ598" s="121">
        <f t="shared" si="11054"/>
        <v>938</v>
      </c>
      <c r="BA598" s="159">
        <f t="shared" si="11054"/>
        <v>1421</v>
      </c>
      <c r="BB598" s="120">
        <f t="shared" si="11054"/>
        <v>1085</v>
      </c>
      <c r="BC598" s="122">
        <f t="shared" si="11054"/>
        <v>876</v>
      </c>
      <c r="BD598" s="21">
        <f t="shared" si="11054"/>
        <v>1940</v>
      </c>
      <c r="BE598" s="163">
        <f t="shared" si="11054"/>
        <v>2125</v>
      </c>
      <c r="BF598" s="149">
        <f>AF598+AH598+AJ598+AL598+AN598+AP598+AR598+AT598+AV598+AX598+AZ598+BB598+BD598</f>
        <v>15935</v>
      </c>
      <c r="BG598" s="150">
        <f>AG598+AI598+AK598+AM598+AO598+AQ598+AS598+AU598+AW598+AY598+BA598+BC598+BE598</f>
        <v>16256</v>
      </c>
      <c r="BI598" s="119" t="s">
        <v>16</v>
      </c>
      <c r="BJ598" s="123">
        <f>B598/B622</f>
        <v>0</v>
      </c>
      <c r="BK598" s="124">
        <f t="shared" ref="BK598" si="11055">C598/C622</f>
        <v>0</v>
      </c>
      <c r="BL598" s="125">
        <f t="shared" ref="BL598" si="11056">D598/D622</f>
        <v>0</v>
      </c>
      <c r="BM598" s="126">
        <f t="shared" ref="BM598" si="11057">E598/E622</f>
        <v>0</v>
      </c>
      <c r="BN598" s="123">
        <f t="shared" ref="BN598" si="11058">F598/F622</f>
        <v>0</v>
      </c>
      <c r="BO598" s="124">
        <f t="shared" ref="BO598" si="11059">G598/G622</f>
        <v>0</v>
      </c>
      <c r="BP598" s="125">
        <f t="shared" ref="BP598" si="11060">H598/H622</f>
        <v>0</v>
      </c>
      <c r="BQ598" s="126">
        <f t="shared" ref="BQ598" si="11061">I598/I622</f>
        <v>0</v>
      </c>
      <c r="BR598" s="123">
        <f t="shared" ref="BR598" si="11062">J598/J622</f>
        <v>0</v>
      </c>
      <c r="BS598" s="124">
        <f t="shared" ref="BS598" si="11063">K598/K622</f>
        <v>0</v>
      </c>
      <c r="BT598" s="125">
        <f t="shared" ref="BT598" si="11064">L598/L622</f>
        <v>0</v>
      </c>
      <c r="BU598" s="123">
        <f t="shared" ref="BU598" si="11065">M598/M622</f>
        <v>0</v>
      </c>
      <c r="BV598" s="127">
        <f t="shared" ref="BV598" si="11066">N598/N622</f>
        <v>0</v>
      </c>
      <c r="BW598" s="128">
        <f t="shared" ref="BW598" si="11067">O598/O622</f>
        <v>0</v>
      </c>
      <c r="BX598" s="123">
        <f t="shared" ref="BX598" si="11068">P598/P622</f>
        <v>0</v>
      </c>
      <c r="BY598" s="124">
        <f t="shared" ref="BY598" si="11069">Q598/Q622</f>
        <v>0</v>
      </c>
      <c r="BZ598" s="125">
        <f t="shared" ref="BZ598" si="11070">R598/R622</f>
        <v>0</v>
      </c>
      <c r="CA598" s="126">
        <f t="shared" ref="CA598" si="11071">S598/S622</f>
        <v>0</v>
      </c>
      <c r="CB598" s="123">
        <f t="shared" ref="CB598" si="11072">T598/T622</f>
        <v>0</v>
      </c>
      <c r="CC598" s="124">
        <f t="shared" ref="CC598" si="11073">U598/U622</f>
        <v>0</v>
      </c>
      <c r="CD598" s="125">
        <f t="shared" ref="CD598" si="11074">V598/V622</f>
        <v>0</v>
      </c>
      <c r="CE598" s="126">
        <f t="shared" ref="CE598" si="11075">W598/W622</f>
        <v>0</v>
      </c>
      <c r="CF598" s="123">
        <f t="shared" ref="CF598" si="11076">X598/X622</f>
        <v>0</v>
      </c>
      <c r="CG598" s="124">
        <f t="shared" ref="CG598" si="11077">Y598/Y622</f>
        <v>0</v>
      </c>
      <c r="CH598" s="125">
        <f t="shared" ref="CH598" si="11078">Z598/Z622</f>
        <v>0</v>
      </c>
      <c r="CI598" s="123">
        <f t="shared" ref="CI598" si="11079">AA598/AA622</f>
        <v>0</v>
      </c>
      <c r="CJ598" s="129">
        <f t="shared" ref="CJ598" si="11080">AB598/AB622</f>
        <v>0</v>
      </c>
      <c r="CK598" s="130">
        <f t="shared" ref="CK598" si="11081">AC598/AC622</f>
        <v>0</v>
      </c>
    </row>
    <row r="599" spans="1:89" x14ac:dyDescent="0.2">
      <c r="A599" s="131" t="s">
        <v>17</v>
      </c>
      <c r="B599" s="167">
        <v>171</v>
      </c>
      <c r="C599" s="168">
        <v>0</v>
      </c>
      <c r="D599" s="169">
        <v>113</v>
      </c>
      <c r="E599" s="170">
        <v>3</v>
      </c>
      <c r="F599" s="167">
        <v>415</v>
      </c>
      <c r="G599" s="171">
        <v>7</v>
      </c>
      <c r="H599" s="169">
        <v>319</v>
      </c>
      <c r="I599" s="170">
        <v>46</v>
      </c>
      <c r="J599" s="167">
        <v>7</v>
      </c>
      <c r="K599" s="171">
        <v>20</v>
      </c>
      <c r="L599" s="169">
        <v>68</v>
      </c>
      <c r="M599" s="167">
        <v>30</v>
      </c>
      <c r="N599" s="172">
        <v>179</v>
      </c>
      <c r="O599" s="173">
        <v>150</v>
      </c>
      <c r="P599" s="167">
        <v>42</v>
      </c>
      <c r="Q599" s="171">
        <v>55</v>
      </c>
      <c r="R599" s="169">
        <v>32</v>
      </c>
      <c r="S599" s="170">
        <v>65</v>
      </c>
      <c r="T599" s="167">
        <v>1</v>
      </c>
      <c r="U599" s="171">
        <v>15</v>
      </c>
      <c r="V599" s="169">
        <v>17</v>
      </c>
      <c r="W599" s="170">
        <v>60</v>
      </c>
      <c r="X599" s="167">
        <v>4</v>
      </c>
      <c r="Y599" s="171">
        <v>44</v>
      </c>
      <c r="Z599" s="169">
        <v>0</v>
      </c>
      <c r="AA599" s="167">
        <v>0</v>
      </c>
      <c r="AB599" s="149">
        <f t="shared" ref="AB599:AB618" si="11082">B599+D599+F599+H599+J599+L599+N599+P599+R599+T599+V599+X599+Z599</f>
        <v>1368</v>
      </c>
      <c r="AC599" s="150">
        <f t="shared" ref="AC599:AC618" si="11083">C599+E599+G599+I599+K599+M599+O599+Q599+S599+U599+W599+Y599+AA599</f>
        <v>495</v>
      </c>
      <c r="AE599" s="226" t="str">
        <f>$AE$10</f>
        <v>08:00 - 08:59</v>
      </c>
      <c r="AF599" s="120">
        <f>SUMIF($A$9:$A$32,$AE599,B$598:B$621)</f>
        <v>1187</v>
      </c>
      <c r="AG599" s="168">
        <f t="shared" si="11053"/>
        <v>969</v>
      </c>
      <c r="AH599" s="169">
        <f t="shared" si="11053"/>
        <v>515</v>
      </c>
      <c r="AI599" s="170">
        <f t="shared" si="11053"/>
        <v>430</v>
      </c>
      <c r="AJ599" s="167">
        <f t="shared" si="11053"/>
        <v>1500</v>
      </c>
      <c r="AK599" s="171">
        <f t="shared" si="11053"/>
        <v>1034</v>
      </c>
      <c r="AL599" s="169">
        <f t="shared" si="11053"/>
        <v>2067</v>
      </c>
      <c r="AM599" s="170">
        <f t="shared" si="11053"/>
        <v>1896</v>
      </c>
      <c r="AN599" s="167">
        <f t="shared" si="11053"/>
        <v>114</v>
      </c>
      <c r="AO599" s="171">
        <f t="shared" si="11053"/>
        <v>371</v>
      </c>
      <c r="AP599" s="169">
        <f t="shared" si="11053"/>
        <v>682</v>
      </c>
      <c r="AQ599" s="167">
        <f t="shared" si="11053"/>
        <v>1037</v>
      </c>
      <c r="AR599" s="172">
        <f t="shared" si="11053"/>
        <v>1964</v>
      </c>
      <c r="AS599" s="173">
        <f t="shared" si="11053"/>
        <v>2105</v>
      </c>
      <c r="AT599" s="167">
        <f t="shared" si="11053"/>
        <v>1071</v>
      </c>
      <c r="AU599" s="171">
        <f t="shared" si="11053"/>
        <v>873</v>
      </c>
      <c r="AV599" s="169">
        <f t="shared" si="11053"/>
        <v>1488</v>
      </c>
      <c r="AW599" s="170">
        <f t="shared" si="11054"/>
        <v>1093</v>
      </c>
      <c r="AX599" s="167">
        <f t="shared" si="11054"/>
        <v>211</v>
      </c>
      <c r="AY599" s="171">
        <f t="shared" si="11054"/>
        <v>347</v>
      </c>
      <c r="AZ599" s="169">
        <f t="shared" si="11054"/>
        <v>704</v>
      </c>
      <c r="BA599" s="170">
        <f t="shared" si="11054"/>
        <v>1240</v>
      </c>
      <c r="BB599" s="167">
        <f t="shared" si="11054"/>
        <v>948</v>
      </c>
      <c r="BC599" s="171">
        <f t="shared" si="11054"/>
        <v>587</v>
      </c>
      <c r="BD599" s="169">
        <f t="shared" si="11054"/>
        <v>1893</v>
      </c>
      <c r="BE599" s="167">
        <f t="shared" si="11054"/>
        <v>2099</v>
      </c>
      <c r="BF599" s="151">
        <f>SUM(AF599,AH599,AJ599,AL599,AN599,AP599,AR599,AT599,AV599,AX599,AZ599,BB599,BD599)</f>
        <v>14344</v>
      </c>
      <c r="BG599" s="152">
        <f>SUM(AG599,AI599,AK599,AM599,AO599,AQ599,AS599,AU599,AW599,AY599,BA599,BC599,BE599)</f>
        <v>14081</v>
      </c>
      <c r="BI599" s="131" t="s">
        <v>17</v>
      </c>
      <c r="BJ599" s="123">
        <f>B599/B622</f>
        <v>8.3341456282288728E-3</v>
      </c>
      <c r="BK599" s="124">
        <f t="shared" ref="BK599" si="11084">C599/C622</f>
        <v>0</v>
      </c>
      <c r="BL599" s="125">
        <f t="shared" ref="BL599" si="11085">D599/D622</f>
        <v>1.322565543071161E-2</v>
      </c>
      <c r="BM599" s="126">
        <f t="shared" ref="BM599" si="11086">E599/E622</f>
        <v>3.1227230144686166E-4</v>
      </c>
      <c r="BN599" s="123">
        <f t="shared" ref="BN599" si="11087">F599/F622</f>
        <v>2.0140742538218879E-2</v>
      </c>
      <c r="BO599" s="124">
        <f t="shared" ref="BO599" si="11088">G599/G622</f>
        <v>2.7839643652561246E-4</v>
      </c>
      <c r="BP599" s="125">
        <f t="shared" ref="BP599" si="11089">H599/H622</f>
        <v>9.2023654983412664E-3</v>
      </c>
      <c r="BQ599" s="126">
        <f t="shared" ref="BQ599" si="11090">I599/I622</f>
        <v>1.1226083561108942E-3</v>
      </c>
      <c r="BR599" s="123">
        <f t="shared" ref="BR599" si="11091">J599/J622</f>
        <v>1.6317016317016317E-3</v>
      </c>
      <c r="BS599" s="124">
        <f t="shared" ref="BS599" si="11092">K599/K622</f>
        <v>4.7047753469771818E-3</v>
      </c>
      <c r="BT599" s="125">
        <f t="shared" ref="BT599" si="11093">L599/L622</f>
        <v>4.1244616970946809E-3</v>
      </c>
      <c r="BU599" s="123">
        <f t="shared" ref="BU599" si="11094">M599/M622</f>
        <v>1.9973368841544607E-3</v>
      </c>
      <c r="BV599" s="127">
        <f t="shared" ref="BV599" si="11095">N599/N622</f>
        <v>4.8824395832196823E-3</v>
      </c>
      <c r="BW599" s="128">
        <f t="shared" ref="BW599" si="11096">O599/O622</f>
        <v>4.4871219599748723E-3</v>
      </c>
      <c r="BX599" s="123">
        <f t="shared" ref="BX599" si="11097">P599/P622</f>
        <v>2.2705157314304248E-3</v>
      </c>
      <c r="BY599" s="124">
        <f t="shared" ref="BY599" si="11098">Q599/Q622</f>
        <v>3.6845983787767134E-3</v>
      </c>
      <c r="BZ599" s="125">
        <f t="shared" ref="BZ599" si="11099">R599/R622</f>
        <v>1.2617798982689956E-3</v>
      </c>
      <c r="CA599" s="126">
        <f t="shared" ref="CA599" si="11100">S599/S622</f>
        <v>2.9525323642970703E-3</v>
      </c>
      <c r="CB599" s="123">
        <f t="shared" ref="CB599" si="11101">T599/T622</f>
        <v>1.9944156362185878E-4</v>
      </c>
      <c r="CC599" s="124">
        <f t="shared" ref="CC599" si="11102">U599/U622</f>
        <v>3.7211610022326964E-3</v>
      </c>
      <c r="CD599" s="125">
        <f t="shared" ref="CD599" si="11103">V599/V622</f>
        <v>7.9405857349712733E-4</v>
      </c>
      <c r="CE599" s="126">
        <f t="shared" ref="CE599" si="11104">W599/W622</f>
        <v>2.7393507738665934E-3</v>
      </c>
      <c r="CF599" s="123">
        <f t="shared" ref="CF599" si="11105">X599/X622</f>
        <v>2.1666125013541327E-4</v>
      </c>
      <c r="CG599" s="124">
        <f t="shared" ref="CG599" si="11106">Y599/Y622</f>
        <v>5.4938194531152455E-3</v>
      </c>
      <c r="CH599" s="125">
        <f t="shared" ref="CH599" si="11107">Z599/Z622</f>
        <v>0</v>
      </c>
      <c r="CI599" s="123">
        <f t="shared" ref="CI599" si="11108">AA599/AA622</f>
        <v>0</v>
      </c>
      <c r="CJ599" s="129">
        <f t="shared" ref="CJ599" si="11109">AB599/AB622</f>
        <v>5.1225978461123672E-3</v>
      </c>
      <c r="CK599" s="130">
        <f t="shared" ref="CK599" si="11110">AC599/AC622</f>
        <v>1.8622884703651591E-3</v>
      </c>
    </row>
    <row r="600" spans="1:89" ht="13.5" thickBot="1" x14ac:dyDescent="0.25">
      <c r="A600" s="139" t="s">
        <v>18</v>
      </c>
      <c r="B600" s="174">
        <v>691</v>
      </c>
      <c r="C600" s="175">
        <v>278</v>
      </c>
      <c r="D600" s="176">
        <v>507</v>
      </c>
      <c r="E600" s="177">
        <v>180</v>
      </c>
      <c r="F600" s="174">
        <v>1677</v>
      </c>
      <c r="G600" s="178">
        <v>376</v>
      </c>
      <c r="H600" s="176">
        <v>1414</v>
      </c>
      <c r="I600" s="177">
        <v>699</v>
      </c>
      <c r="J600" s="174">
        <v>54</v>
      </c>
      <c r="K600" s="178">
        <v>225</v>
      </c>
      <c r="L600" s="176">
        <v>440</v>
      </c>
      <c r="M600" s="174">
        <v>495</v>
      </c>
      <c r="N600" s="179">
        <v>1273</v>
      </c>
      <c r="O600" s="180">
        <v>1308</v>
      </c>
      <c r="P600" s="174">
        <v>627</v>
      </c>
      <c r="Q600" s="178">
        <v>586</v>
      </c>
      <c r="R600" s="176">
        <v>773</v>
      </c>
      <c r="S600" s="177">
        <v>642</v>
      </c>
      <c r="T600" s="174">
        <v>134</v>
      </c>
      <c r="U600" s="178">
        <v>281</v>
      </c>
      <c r="V600" s="176">
        <v>562</v>
      </c>
      <c r="W600" s="177">
        <v>643</v>
      </c>
      <c r="X600" s="174">
        <v>597</v>
      </c>
      <c r="Y600" s="178">
        <v>343</v>
      </c>
      <c r="Z600" s="176">
        <v>1027</v>
      </c>
      <c r="AA600" s="174">
        <v>1123</v>
      </c>
      <c r="AB600" s="149">
        <f t="shared" si="11082"/>
        <v>9776</v>
      </c>
      <c r="AC600" s="150">
        <f t="shared" si="11083"/>
        <v>7179</v>
      </c>
      <c r="AE600" s="224">
        <f>$AE$11</f>
        <v>0</v>
      </c>
      <c r="AF600" s="120">
        <f>SUMIF($A$9:$A$32,$AE600,B$598:B$621)</f>
        <v>0</v>
      </c>
      <c r="AG600" s="175">
        <f t="shared" si="11053"/>
        <v>0</v>
      </c>
      <c r="AH600" s="176">
        <f t="shared" si="11053"/>
        <v>0</v>
      </c>
      <c r="AI600" s="177">
        <f t="shared" si="11053"/>
        <v>0</v>
      </c>
      <c r="AJ600" s="174">
        <f t="shared" si="11053"/>
        <v>0</v>
      </c>
      <c r="AK600" s="178">
        <f t="shared" si="11053"/>
        <v>0</v>
      </c>
      <c r="AL600" s="176">
        <f t="shared" si="11053"/>
        <v>0</v>
      </c>
      <c r="AM600" s="177">
        <f t="shared" si="11053"/>
        <v>0</v>
      </c>
      <c r="AN600" s="174">
        <f t="shared" si="11053"/>
        <v>0</v>
      </c>
      <c r="AO600" s="178">
        <f t="shared" si="11053"/>
        <v>0</v>
      </c>
      <c r="AP600" s="176">
        <f t="shared" si="11053"/>
        <v>0</v>
      </c>
      <c r="AQ600" s="174">
        <f t="shared" si="11053"/>
        <v>0</v>
      </c>
      <c r="AR600" s="179">
        <f t="shared" si="11053"/>
        <v>0</v>
      </c>
      <c r="AS600" s="180">
        <f t="shared" si="11053"/>
        <v>0</v>
      </c>
      <c r="AT600" s="174">
        <f t="shared" si="11053"/>
        <v>0</v>
      </c>
      <c r="AU600" s="178">
        <f t="shared" si="11053"/>
        <v>0</v>
      </c>
      <c r="AV600" s="176">
        <f t="shared" si="11053"/>
        <v>0</v>
      </c>
      <c r="AW600" s="177">
        <f t="shared" si="11054"/>
        <v>0</v>
      </c>
      <c r="AX600" s="174">
        <f t="shared" si="11054"/>
        <v>0</v>
      </c>
      <c r="AY600" s="178">
        <f t="shared" si="11054"/>
        <v>0</v>
      </c>
      <c r="AZ600" s="176">
        <f t="shared" si="11054"/>
        <v>0</v>
      </c>
      <c r="BA600" s="177">
        <f t="shared" si="11054"/>
        <v>0</v>
      </c>
      <c r="BB600" s="174">
        <f t="shared" si="11054"/>
        <v>0</v>
      </c>
      <c r="BC600" s="178">
        <f t="shared" si="11054"/>
        <v>0</v>
      </c>
      <c r="BD600" s="176">
        <f t="shared" si="11054"/>
        <v>0</v>
      </c>
      <c r="BE600" s="174">
        <f t="shared" si="11054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3.3677746369041819E-2</v>
      </c>
      <c r="BK600" s="124">
        <f t="shared" ref="BK600" si="11111">C600/C622</f>
        <v>1.086744067862867E-2</v>
      </c>
      <c r="BL600" s="125">
        <f t="shared" ref="BL600" si="11112">D600/D622</f>
        <v>5.9339887640449437E-2</v>
      </c>
      <c r="BM600" s="126">
        <f t="shared" ref="BM600" si="11113">E600/E622</f>
        <v>1.8736338086811698E-2</v>
      </c>
      <c r="BN600" s="123">
        <f t="shared" ref="BN600" si="11114">F600/F622</f>
        <v>8.1388012618296535E-2</v>
      </c>
      <c r="BO600" s="124">
        <f t="shared" ref="BO600" si="11115">G600/G622</f>
        <v>1.4953865733375756E-2</v>
      </c>
      <c r="BP600" s="125">
        <f t="shared" ref="BP600" si="11116">H600/H622</f>
        <v>4.0790422616471943E-2</v>
      </c>
      <c r="BQ600" s="126">
        <f t="shared" ref="BQ600" si="11117">I600/I622</f>
        <v>1.7058766106989458E-2</v>
      </c>
      <c r="BR600" s="123">
        <f t="shared" ref="BR600" si="11118">J600/J622</f>
        <v>1.2587412587412588E-2</v>
      </c>
      <c r="BS600" s="124">
        <f t="shared" ref="BS600" si="11119">K600/K622</f>
        <v>5.2928722653493299E-2</v>
      </c>
      <c r="BT600" s="125">
        <f t="shared" ref="BT600" si="11120">L600/L622</f>
        <v>2.6687693334142053E-2</v>
      </c>
      <c r="BU600" s="123">
        <f t="shared" ref="BU600" si="11121">M600/M622</f>
        <v>3.2956058588548602E-2</v>
      </c>
      <c r="BV600" s="127">
        <f t="shared" ref="BV600" si="11122">N600/N622</f>
        <v>3.472260105831651E-2</v>
      </c>
      <c r="BW600" s="128">
        <f t="shared" ref="BW600" si="11123">O600/O622</f>
        <v>3.9127703490980888E-2</v>
      </c>
      <c r="BX600" s="123">
        <f t="shared" ref="BX600" si="11124">P600/P622</f>
        <v>3.3895556276354204E-2</v>
      </c>
      <c r="BY600" s="124">
        <f t="shared" ref="BY600" si="11125">Q600/Q622</f>
        <v>3.925772090842098E-2</v>
      </c>
      <c r="BZ600" s="125">
        <f t="shared" ref="BZ600" si="11126">R600/R622</f>
        <v>3.0479870667560426E-2</v>
      </c>
      <c r="CA600" s="126">
        <f t="shared" ref="CA600" si="11127">S600/S622</f>
        <v>2.9161935044287986E-2</v>
      </c>
      <c r="CB600" s="123">
        <f t="shared" ref="CB600" si="11128">T600/T622</f>
        <v>2.6725169525329079E-2</v>
      </c>
      <c r="CC600" s="124">
        <f t="shared" ref="CC600" si="11129">U600/U622</f>
        <v>6.9709749441825855E-2</v>
      </c>
      <c r="CD600" s="125">
        <f t="shared" ref="CD600" si="11130">V600/V622</f>
        <v>2.6250642253257975E-2</v>
      </c>
      <c r="CE600" s="126">
        <f t="shared" ref="CE600" si="11131">W600/W622</f>
        <v>2.9356709126603663E-2</v>
      </c>
      <c r="CF600" s="123">
        <f t="shared" ref="CF600" si="11132">X600/X622</f>
        <v>3.2336691582710429E-2</v>
      </c>
      <c r="CG600" s="124">
        <f t="shared" ref="CG600" si="11133">Y600/Y622</f>
        <v>4.2826819827693846E-2</v>
      </c>
      <c r="CH600" s="125">
        <f t="shared" ref="CH600" si="11134">Z600/Z622</f>
        <v>2.8108492760763062E-2</v>
      </c>
      <c r="CI600" s="123">
        <f t="shared" ref="CI600" si="11135">AA600/AA622</f>
        <v>2.7451172113715807E-2</v>
      </c>
      <c r="CJ600" s="129">
        <f t="shared" ref="CJ600" si="11136">AB600/AB622</f>
        <v>3.6607102736545688E-2</v>
      </c>
      <c r="CK600" s="130">
        <f t="shared" ref="CK600" si="11137">AC600/AC622</f>
        <v>2.7008826118689853E-2</v>
      </c>
    </row>
    <row r="601" spans="1:89" ht="14.25" thickTop="1" thickBot="1" x14ac:dyDescent="0.25">
      <c r="A601" s="131" t="s">
        <v>19</v>
      </c>
      <c r="B601" s="167">
        <v>1046</v>
      </c>
      <c r="C601" s="168">
        <v>909</v>
      </c>
      <c r="D601" s="169">
        <v>549</v>
      </c>
      <c r="E601" s="170">
        <v>547</v>
      </c>
      <c r="F601" s="167">
        <v>1843</v>
      </c>
      <c r="G601" s="171">
        <v>1193</v>
      </c>
      <c r="H601" s="169">
        <v>2065</v>
      </c>
      <c r="I601" s="170">
        <v>1707</v>
      </c>
      <c r="J601" s="167">
        <v>114</v>
      </c>
      <c r="K601" s="171">
        <v>376</v>
      </c>
      <c r="L601" s="169">
        <v>833</v>
      </c>
      <c r="M601" s="167">
        <v>959</v>
      </c>
      <c r="N601" s="172">
        <v>2520</v>
      </c>
      <c r="O601" s="173">
        <v>2256</v>
      </c>
      <c r="P601" s="167">
        <v>1285</v>
      </c>
      <c r="Q601" s="171">
        <v>1194</v>
      </c>
      <c r="R601" s="169">
        <v>1476</v>
      </c>
      <c r="S601" s="170">
        <v>1207</v>
      </c>
      <c r="T601" s="167">
        <v>223</v>
      </c>
      <c r="U601" s="171">
        <v>528</v>
      </c>
      <c r="V601" s="169">
        <v>984</v>
      </c>
      <c r="W601" s="170">
        <v>1452</v>
      </c>
      <c r="X601" s="167">
        <v>1151</v>
      </c>
      <c r="Y601" s="171">
        <v>743</v>
      </c>
      <c r="Z601" s="169">
        <v>1800</v>
      </c>
      <c r="AA601" s="167">
        <v>1899</v>
      </c>
      <c r="AB601" s="149">
        <f t="shared" si="11082"/>
        <v>15889</v>
      </c>
      <c r="AC601" s="150">
        <f t="shared" si="11083"/>
        <v>14970</v>
      </c>
      <c r="AE601" s="221" t="s">
        <v>13</v>
      </c>
      <c r="AF601" s="14">
        <f t="shared" ref="AF601:BG601" si="11138">SUM(AF598:AF600)</f>
        <v>2421</v>
      </c>
      <c r="AG601" s="1">
        <f t="shared" si="11138"/>
        <v>2014</v>
      </c>
      <c r="AH601" s="14">
        <f t="shared" si="11138"/>
        <v>1108</v>
      </c>
      <c r="AI601" s="1">
        <f t="shared" si="11138"/>
        <v>980</v>
      </c>
      <c r="AJ601" s="14">
        <f t="shared" si="11138"/>
        <v>3208</v>
      </c>
      <c r="AK601" s="1">
        <f t="shared" si="11138"/>
        <v>2126</v>
      </c>
      <c r="AL601" s="14">
        <f t="shared" si="11138"/>
        <v>4265</v>
      </c>
      <c r="AM601" s="1">
        <f t="shared" si="11138"/>
        <v>4108</v>
      </c>
      <c r="AN601" s="14">
        <f t="shared" si="11138"/>
        <v>257</v>
      </c>
      <c r="AO601" s="1">
        <f t="shared" si="11138"/>
        <v>847</v>
      </c>
      <c r="AP601" s="14">
        <f t="shared" si="11138"/>
        <v>1465</v>
      </c>
      <c r="AQ601" s="1">
        <f t="shared" si="11138"/>
        <v>2260</v>
      </c>
      <c r="AR601" s="14">
        <f t="shared" si="11138"/>
        <v>4176</v>
      </c>
      <c r="AS601" s="1">
        <f t="shared" si="11138"/>
        <v>4463</v>
      </c>
      <c r="AT601" s="14">
        <f t="shared" si="11138"/>
        <v>2223</v>
      </c>
      <c r="AU601" s="1">
        <f t="shared" si="11138"/>
        <v>2023</v>
      </c>
      <c r="AV601" s="14">
        <f t="shared" si="11138"/>
        <v>3123</v>
      </c>
      <c r="AW601" s="1">
        <f t="shared" si="11138"/>
        <v>2303</v>
      </c>
      <c r="AX601" s="14">
        <f t="shared" si="11138"/>
        <v>525</v>
      </c>
      <c r="AY601" s="1">
        <f t="shared" si="11138"/>
        <v>865</v>
      </c>
      <c r="AZ601" s="14">
        <f t="shared" si="11138"/>
        <v>1642</v>
      </c>
      <c r="BA601" s="1">
        <f t="shared" si="11138"/>
        <v>2661</v>
      </c>
      <c r="BB601" s="14">
        <f t="shared" si="11138"/>
        <v>2033</v>
      </c>
      <c r="BC601" s="1">
        <f t="shared" si="11138"/>
        <v>1463</v>
      </c>
      <c r="BD601" s="14">
        <f t="shared" si="11138"/>
        <v>3833</v>
      </c>
      <c r="BE601" s="1">
        <f t="shared" si="11138"/>
        <v>4224</v>
      </c>
      <c r="BF601" s="153">
        <f t="shared" si="11138"/>
        <v>30279</v>
      </c>
      <c r="BG601" s="154">
        <f t="shared" si="11138"/>
        <v>30337</v>
      </c>
      <c r="BI601" s="131" t="s">
        <v>19</v>
      </c>
      <c r="BJ601" s="123">
        <f>B601/B622</f>
        <v>5.0979627644019886E-2</v>
      </c>
      <c r="BK601" s="124">
        <f t="shared" ref="BK601" si="11139">C601/C622</f>
        <v>3.5534185528321799E-2</v>
      </c>
      <c r="BL601" s="125">
        <f t="shared" ref="BL601" si="11140">D601/D622</f>
        <v>6.4255617977528087E-2</v>
      </c>
      <c r="BM601" s="126">
        <f t="shared" ref="BM601" si="11141">E601/E622</f>
        <v>5.6937649630477774E-2</v>
      </c>
      <c r="BN601" s="123">
        <f t="shared" ref="BN601" si="11142">F601/F622</f>
        <v>8.9444309633584088E-2</v>
      </c>
      <c r="BO601" s="124">
        <f t="shared" ref="BO601" si="11143">G601/G622</f>
        <v>4.7446706967865099E-2</v>
      </c>
      <c r="BP601" s="125">
        <f t="shared" ref="BP601" si="11144">H601/H622</f>
        <v>5.9570171642867445E-2</v>
      </c>
      <c r="BQ601" s="126">
        <f t="shared" ref="BQ601" si="11145">I601/I622</f>
        <v>4.1658531823506442E-2</v>
      </c>
      <c r="BR601" s="123">
        <f t="shared" ref="BR601" si="11146">J601/J622</f>
        <v>2.6573426573426574E-2</v>
      </c>
      <c r="BS601" s="124">
        <f t="shared" ref="BS601" si="11147">K601/K622</f>
        <v>8.8449776523171014E-2</v>
      </c>
      <c r="BT601" s="125">
        <f t="shared" ref="BT601" si="11148">L601/L622</f>
        <v>5.0524655789409838E-2</v>
      </c>
      <c r="BU601" s="123">
        <f t="shared" ref="BU601" si="11149">M601/M622</f>
        <v>6.3848202396804263E-2</v>
      </c>
      <c r="BV601" s="127">
        <f t="shared" ref="BV601" si="11150">N601/N622</f>
        <v>6.8736020948120674E-2</v>
      </c>
      <c r="BW601" s="128">
        <f t="shared" ref="BW601" si="11151">O601/O622</f>
        <v>6.7486314278022083E-2</v>
      </c>
      <c r="BX601" s="123">
        <f t="shared" ref="BX601" si="11152">P601/P622</f>
        <v>6.9466969402097525E-2</v>
      </c>
      <c r="BY601" s="124">
        <f t="shared" ref="BY601" si="11153">Q601/Q622</f>
        <v>7.9989281168352647E-2</v>
      </c>
      <c r="BZ601" s="125">
        <f t="shared" ref="BZ601" si="11154">R601/R622</f>
        <v>5.8199597807657426E-2</v>
      </c>
      <c r="CA601" s="126">
        <f t="shared" ref="CA601" si="11155">S601/S622</f>
        <v>5.4826254826254826E-2</v>
      </c>
      <c r="CB601" s="123">
        <f t="shared" ref="CB601" si="11156">T601/T622</f>
        <v>4.4475468687674512E-2</v>
      </c>
      <c r="CC601" s="124">
        <f t="shared" ref="CC601" si="11157">U601/U622</f>
        <v>0.13098486727859093</v>
      </c>
      <c r="CD601" s="125">
        <f t="shared" ref="CD601" si="11158">V601/V622</f>
        <v>4.5961978607127842E-2</v>
      </c>
      <c r="CE601" s="126">
        <f t="shared" ref="CE601" si="11159">W601/W622</f>
        <v>6.6292288727571563E-2</v>
      </c>
      <c r="CF601" s="123">
        <f t="shared" ref="CF601" si="11160">X601/X622</f>
        <v>6.2344274726465171E-2</v>
      </c>
      <c r="CG601" s="124">
        <f t="shared" ref="CG601" si="11161">Y601/Y622</f>
        <v>9.2770633037832437E-2</v>
      </c>
      <c r="CH601" s="125">
        <f t="shared" ref="CH601" si="11162">Z601/Z622</f>
        <v>4.926512849987684E-2</v>
      </c>
      <c r="CI601" s="123">
        <f t="shared" ref="CI601" si="11163">AA601/AA622</f>
        <v>4.6420103155784792E-2</v>
      </c>
      <c r="CJ601" s="129">
        <f t="shared" ref="CJ601" si="11164">AB601/AB622</f>
        <v>5.9497775714093135E-2</v>
      </c>
      <c r="CK601" s="130">
        <f t="shared" ref="CK601" si="11165">AC601/AC622</f>
        <v>5.6320117982558447E-2</v>
      </c>
    </row>
    <row r="602" spans="1:89" ht="13.5" thickTop="1" x14ac:dyDescent="0.2">
      <c r="A602" s="139" t="s">
        <v>20</v>
      </c>
      <c r="B602" s="174">
        <v>1234</v>
      </c>
      <c r="C602" s="175">
        <v>1045</v>
      </c>
      <c r="D602" s="176">
        <v>593</v>
      </c>
      <c r="E602" s="177">
        <v>550</v>
      </c>
      <c r="F602" s="174">
        <v>1708</v>
      </c>
      <c r="G602" s="178">
        <v>1092</v>
      </c>
      <c r="H602" s="176">
        <v>2198</v>
      </c>
      <c r="I602" s="177">
        <v>2212</v>
      </c>
      <c r="J602" s="174">
        <v>143</v>
      </c>
      <c r="K602" s="178">
        <v>476</v>
      </c>
      <c r="L602" s="176">
        <v>783</v>
      </c>
      <c r="M602" s="174">
        <v>1223</v>
      </c>
      <c r="N602" s="179">
        <v>2212</v>
      </c>
      <c r="O602" s="180">
        <v>2358</v>
      </c>
      <c r="P602" s="174">
        <v>1152</v>
      </c>
      <c r="Q602" s="178">
        <v>1150</v>
      </c>
      <c r="R602" s="176">
        <v>1635</v>
      </c>
      <c r="S602" s="177">
        <v>1210</v>
      </c>
      <c r="T602" s="174">
        <v>314</v>
      </c>
      <c r="U602" s="178">
        <v>518</v>
      </c>
      <c r="V602" s="176">
        <v>938</v>
      </c>
      <c r="W602" s="177">
        <v>1421</v>
      </c>
      <c r="X602" s="174">
        <v>1085</v>
      </c>
      <c r="Y602" s="178">
        <v>876</v>
      </c>
      <c r="Z602" s="176">
        <v>1940</v>
      </c>
      <c r="AA602" s="174">
        <v>2125</v>
      </c>
      <c r="AB602" s="149">
        <f t="shared" si="11082"/>
        <v>15935</v>
      </c>
      <c r="AC602" s="150">
        <f t="shared" si="11083"/>
        <v>16256</v>
      </c>
      <c r="BI602" s="139" t="s">
        <v>20</v>
      </c>
      <c r="BJ602" s="123">
        <f>B602/B622</f>
        <v>6.0142314065698414E-2</v>
      </c>
      <c r="BK602" s="124">
        <f t="shared" ref="BK602" si="11166">C602/C622</f>
        <v>4.0850631327938702E-2</v>
      </c>
      <c r="BL602" s="125">
        <f t="shared" ref="BL602" si="11167">D602/D622</f>
        <v>6.9405430711610483E-2</v>
      </c>
      <c r="BM602" s="126">
        <f t="shared" ref="BM602" si="11168">E602/E622</f>
        <v>5.7249921931924637E-2</v>
      </c>
      <c r="BN602" s="123">
        <f t="shared" ref="BN602" si="11169">F602/F622</f>
        <v>8.2892501819946618E-2</v>
      </c>
      <c r="BO602" s="124">
        <f t="shared" ref="BO602" si="11170">G602/G622</f>
        <v>4.3429844097995544E-2</v>
      </c>
      <c r="BP602" s="125">
        <f t="shared" ref="BP602" si="11171">H602/H622</f>
        <v>6.3406894562238567E-2</v>
      </c>
      <c r="BQ602" s="126">
        <f t="shared" ref="BQ602" si="11172">I602/I622</f>
        <v>5.3982819211245606E-2</v>
      </c>
      <c r="BR602" s="123">
        <f t="shared" ref="BR602" si="11173">J602/J622</f>
        <v>3.3333333333333333E-2</v>
      </c>
      <c r="BS602" s="124">
        <f t="shared" ref="BS602" si="11174">K602/K622</f>
        <v>0.11197365325805693</v>
      </c>
      <c r="BT602" s="125">
        <f t="shared" ref="BT602" si="11175">L602/L622</f>
        <v>4.7491963365075517E-2</v>
      </c>
      <c r="BU602" s="123">
        <f t="shared" ref="BU602" si="11176">M602/M622</f>
        <v>8.1424766977363519E-2</v>
      </c>
      <c r="BV602" s="127">
        <f t="shared" ref="BV602" si="11177">N602/N622</f>
        <v>6.0334951721128141E-2</v>
      </c>
      <c r="BW602" s="128">
        <f t="shared" ref="BW602" si="11178">O602/O622</f>
        <v>7.0537557210804985E-2</v>
      </c>
      <c r="BX602" s="123">
        <f t="shared" ref="BX602" si="11179">P602/P622</f>
        <v>6.2277002919234513E-2</v>
      </c>
      <c r="BY602" s="124">
        <f t="shared" ref="BY602" si="11180">Q602/Q622</f>
        <v>7.7041602465331274E-2</v>
      </c>
      <c r="BZ602" s="125">
        <f t="shared" ref="BZ602" si="11181">R602/R622</f>
        <v>6.4469066677181497E-2</v>
      </c>
      <c r="CA602" s="126">
        <f t="shared" ref="CA602" si="11182">S602/S622</f>
        <v>5.4962525550760845E-2</v>
      </c>
      <c r="CB602" s="123">
        <f t="shared" ref="CB602" si="11183">T602/T622</f>
        <v>6.2624650977263663E-2</v>
      </c>
      <c r="CC602" s="124">
        <f t="shared" ref="CC602" si="11184">U602/U622</f>
        <v>0.12850409327710247</v>
      </c>
      <c r="CD602" s="125">
        <f t="shared" ref="CD602" si="11185">V602/V622</f>
        <v>4.3813349525900325E-2</v>
      </c>
      <c r="CE602" s="126">
        <f t="shared" ref="CE602" si="11186">W602/W622</f>
        <v>6.4876957494407153E-2</v>
      </c>
      <c r="CF602" s="123">
        <f t="shared" ref="CF602" si="11187">X602/X622</f>
        <v>5.876936409923085E-2</v>
      </c>
      <c r="CG602" s="124">
        <f t="shared" ref="CG602" si="11188">Y602/Y622</f>
        <v>0.10937695093020353</v>
      </c>
      <c r="CH602" s="125">
        <f t="shared" ref="CH602" si="11189">Z602/Z622</f>
        <v>5.3096860716533925E-2</v>
      </c>
      <c r="CI602" s="123">
        <f t="shared" ref="CI602" si="11190">AA602/AA622</f>
        <v>5.1944559876799724E-2</v>
      </c>
      <c r="CJ602" s="129">
        <f t="shared" ref="CJ602" si="11191">AB602/AB622</f>
        <v>5.9670026811257736E-2</v>
      </c>
      <c r="CK602" s="130">
        <f t="shared" ref="CK602" si="11192">AC602/AC622</f>
        <v>6.1158305806577828E-2</v>
      </c>
    </row>
    <row r="603" spans="1:89" ht="13.5" thickBot="1" x14ac:dyDescent="0.25">
      <c r="A603" s="131" t="s">
        <v>21</v>
      </c>
      <c r="B603" s="167">
        <v>1187</v>
      </c>
      <c r="C603" s="168">
        <v>969</v>
      </c>
      <c r="D603" s="169">
        <v>515</v>
      </c>
      <c r="E603" s="170">
        <v>430</v>
      </c>
      <c r="F603" s="167">
        <v>1500</v>
      </c>
      <c r="G603" s="171">
        <v>1034</v>
      </c>
      <c r="H603" s="169">
        <v>2067</v>
      </c>
      <c r="I603" s="170">
        <v>1896</v>
      </c>
      <c r="J603" s="167">
        <v>114</v>
      </c>
      <c r="K603" s="171">
        <v>371</v>
      </c>
      <c r="L603" s="169">
        <v>682</v>
      </c>
      <c r="M603" s="167">
        <v>1037</v>
      </c>
      <c r="N603" s="172">
        <v>1964</v>
      </c>
      <c r="O603" s="173">
        <v>2105</v>
      </c>
      <c r="P603" s="167">
        <v>1071</v>
      </c>
      <c r="Q603" s="171">
        <v>873</v>
      </c>
      <c r="R603" s="169">
        <v>1488</v>
      </c>
      <c r="S603" s="170">
        <v>1093</v>
      </c>
      <c r="T603" s="167">
        <v>211</v>
      </c>
      <c r="U603" s="171">
        <v>347</v>
      </c>
      <c r="V603" s="169">
        <v>704</v>
      </c>
      <c r="W603" s="170">
        <v>1240</v>
      </c>
      <c r="X603" s="167">
        <v>948</v>
      </c>
      <c r="Y603" s="171">
        <v>587</v>
      </c>
      <c r="Z603" s="169">
        <v>1893</v>
      </c>
      <c r="AA603" s="167">
        <v>2099</v>
      </c>
      <c r="AB603" s="149">
        <f t="shared" si="11082"/>
        <v>14344</v>
      </c>
      <c r="AC603" s="150">
        <f t="shared" si="11083"/>
        <v>14081</v>
      </c>
      <c r="AE603" t="s">
        <v>85</v>
      </c>
      <c r="BI603" s="131" t="s">
        <v>21</v>
      </c>
      <c r="BJ603" s="123">
        <f>B603/B622</f>
        <v>5.7851642460278782E-2</v>
      </c>
      <c r="BK603" s="124">
        <f t="shared" ref="BK603" si="11193">C603/C622</f>
        <v>3.7879676322270434E-2</v>
      </c>
      <c r="BL603" s="125">
        <f t="shared" ref="BL603" si="11194">D603/D622</f>
        <v>6.0276217228464421E-2</v>
      </c>
      <c r="BM603" s="126">
        <f t="shared" ref="BM603" si="11195">E603/E622</f>
        <v>4.4759029874050171E-2</v>
      </c>
      <c r="BN603" s="123">
        <f t="shared" ref="BN603" si="11196">F603/F622</f>
        <v>7.2797864595971845E-2</v>
      </c>
      <c r="BO603" s="124">
        <f t="shared" ref="BO603" si="11197">G603/G622</f>
        <v>4.1123130766783325E-2</v>
      </c>
      <c r="BP603" s="125">
        <f t="shared" ref="BP603" si="11198">H603/H622</f>
        <v>5.9627866724361746E-2</v>
      </c>
      <c r="BQ603" s="126">
        <f t="shared" ref="BQ603" si="11199">I603/I622</f>
        <v>4.6270987895353374E-2</v>
      </c>
      <c r="BR603" s="123">
        <f t="shared" ref="BR603" si="11200">J603/J622</f>
        <v>2.6573426573426574E-2</v>
      </c>
      <c r="BS603" s="124">
        <f t="shared" ref="BS603" si="11201">K603/K622</f>
        <v>8.7273582686426723E-2</v>
      </c>
      <c r="BT603" s="125">
        <f t="shared" ref="BT603" si="11202">L603/L622</f>
        <v>4.1365924667920183E-2</v>
      </c>
      <c r="BU603" s="123">
        <f t="shared" ref="BU603" si="11203">M603/M622</f>
        <v>6.9041278295605857E-2</v>
      </c>
      <c r="BV603" s="127">
        <f t="shared" ref="BV603" si="11204">N603/N622</f>
        <v>5.3570454421471826E-2</v>
      </c>
      <c r="BW603" s="128">
        <f t="shared" ref="BW603" si="11205">O603/O622</f>
        <v>6.2969278171647367E-2</v>
      </c>
      <c r="BX603" s="123">
        <f t="shared" ref="BX603" si="11206">P603/P622</f>
        <v>5.7898151151475834E-2</v>
      </c>
      <c r="BY603" s="124">
        <f t="shared" ref="BY603" si="11207">Q603/Q622</f>
        <v>5.8484625175855828E-2</v>
      </c>
      <c r="BZ603" s="125">
        <f t="shared" ref="BZ603" si="11208">R603/R622</f>
        <v>5.8672765269508299E-2</v>
      </c>
      <c r="CA603" s="126">
        <f t="shared" ref="CA603" si="11209">S603/S622</f>
        <v>4.9647967295026116E-2</v>
      </c>
      <c r="CB603" s="123">
        <f t="shared" ref="CB603" si="11210">T603/T622</f>
        <v>4.2082169924212202E-2</v>
      </c>
      <c r="CC603" s="124">
        <f t="shared" ref="CC603" si="11211">U603/U622</f>
        <v>8.6082857851649708E-2</v>
      </c>
      <c r="CD603" s="125">
        <f t="shared" ref="CD603" si="11212">V603/V622</f>
        <v>3.2883366808351626E-2</v>
      </c>
      <c r="CE603" s="126">
        <f t="shared" ref="CE603" si="11213">W603/W622</f>
        <v>5.661324932657627E-2</v>
      </c>
      <c r="CF603" s="123">
        <f t="shared" ref="CF603" si="11214">X603/X622</f>
        <v>5.1348716282092949E-2</v>
      </c>
      <c r="CG603" s="124">
        <f t="shared" ref="CG603" si="11215">Y603/Y622</f>
        <v>7.3292545885878385E-2</v>
      </c>
      <c r="CH603" s="125">
        <f t="shared" ref="CH603" si="11216">Z603/Z622</f>
        <v>5.1810493472370475E-2</v>
      </c>
      <c r="CI603" s="123">
        <f t="shared" ref="CI603" si="11217">AA603/AA622</f>
        <v>5.1309002908895354E-2</v>
      </c>
      <c r="CJ603" s="129">
        <f t="shared" ref="CJ603" si="11218">AB603/AB622</f>
        <v>5.3712385602803947E-2</v>
      </c>
      <c r="CK603" s="130">
        <f t="shared" ref="CK603" si="11219">AC603/AC622</f>
        <v>5.2975523133761221E-2</v>
      </c>
    </row>
    <row r="604" spans="1:89" ht="14.25" thickTop="1" thickBot="1" x14ac:dyDescent="0.25">
      <c r="A604" s="139" t="s">
        <v>22</v>
      </c>
      <c r="B604" s="174">
        <v>1347</v>
      </c>
      <c r="C604" s="175">
        <v>1200</v>
      </c>
      <c r="D604" s="176">
        <v>556</v>
      </c>
      <c r="E604" s="177">
        <v>477</v>
      </c>
      <c r="F604" s="174">
        <v>1526</v>
      </c>
      <c r="G604" s="178">
        <v>794</v>
      </c>
      <c r="H604" s="176">
        <v>2203</v>
      </c>
      <c r="I604" s="177">
        <v>1888</v>
      </c>
      <c r="J604" s="174">
        <v>160</v>
      </c>
      <c r="K604" s="178">
        <v>514</v>
      </c>
      <c r="L604" s="176">
        <v>507</v>
      </c>
      <c r="M604" s="174">
        <v>1384</v>
      </c>
      <c r="N604" s="179">
        <v>1675</v>
      </c>
      <c r="O604" s="180">
        <v>2357</v>
      </c>
      <c r="P604" s="174">
        <v>1000</v>
      </c>
      <c r="Q604" s="178">
        <v>684</v>
      </c>
      <c r="R604" s="176">
        <v>1604</v>
      </c>
      <c r="S604" s="177">
        <v>1056</v>
      </c>
      <c r="T604" s="174">
        <v>159</v>
      </c>
      <c r="U604" s="178">
        <v>304</v>
      </c>
      <c r="V604" s="176">
        <v>754</v>
      </c>
      <c r="W604" s="177">
        <v>1643</v>
      </c>
      <c r="X604" s="174">
        <v>990</v>
      </c>
      <c r="Y604" s="178">
        <v>461</v>
      </c>
      <c r="Z604" s="176">
        <v>1901</v>
      </c>
      <c r="AA604" s="174">
        <v>1908</v>
      </c>
      <c r="AB604" s="149">
        <f t="shared" si="11082"/>
        <v>14382</v>
      </c>
      <c r="AC604" s="150">
        <f t="shared" si="11083"/>
        <v>14670</v>
      </c>
      <c r="AE604" s="275" t="s">
        <v>0</v>
      </c>
      <c r="AF604" s="269" t="s">
        <v>1</v>
      </c>
      <c r="AG604" s="270"/>
      <c r="AH604" s="269" t="s">
        <v>2</v>
      </c>
      <c r="AI604" s="270"/>
      <c r="AJ604" s="269" t="s">
        <v>3</v>
      </c>
      <c r="AK604" s="270"/>
      <c r="AL604" s="269" t="s">
        <v>4</v>
      </c>
      <c r="AM604" s="270"/>
      <c r="AN604" s="269" t="s">
        <v>5</v>
      </c>
      <c r="AO604" s="270"/>
      <c r="AP604" s="269" t="s">
        <v>6</v>
      </c>
      <c r="AQ604" s="270"/>
      <c r="AR604" s="269" t="s">
        <v>7</v>
      </c>
      <c r="AS604" s="270"/>
      <c r="AT604" s="269" t="s">
        <v>8</v>
      </c>
      <c r="AU604" s="270"/>
      <c r="AV604" s="269" t="s">
        <v>9</v>
      </c>
      <c r="AW604" s="270"/>
      <c r="AX604" s="269" t="s">
        <v>10</v>
      </c>
      <c r="AY604" s="270"/>
      <c r="AZ604" s="269" t="s">
        <v>11</v>
      </c>
      <c r="BA604" s="270"/>
      <c r="BB604" s="269" t="s">
        <v>12</v>
      </c>
      <c r="BC604" s="270"/>
      <c r="BD604" s="271" t="s">
        <v>40</v>
      </c>
      <c r="BE604" s="272"/>
      <c r="BF604" s="273" t="s">
        <v>41</v>
      </c>
      <c r="BG604" s="274"/>
      <c r="BI604" s="139" t="s">
        <v>22</v>
      </c>
      <c r="BJ604" s="123">
        <f>B604/B622</f>
        <v>6.5649673457451999E-2</v>
      </c>
      <c r="BK604" s="124">
        <f t="shared" ref="BK604" si="11220">C604/C622</f>
        <v>4.6909815878972673E-2</v>
      </c>
      <c r="BL604" s="125">
        <f t="shared" ref="BL604" si="11221">D604/D622</f>
        <v>6.5074906367041205E-2</v>
      </c>
      <c r="BM604" s="126">
        <f t="shared" ref="BM604" si="11222">E604/E622</f>
        <v>4.9651295930051006E-2</v>
      </c>
      <c r="BN604" s="123">
        <f t="shared" ref="BN604" si="11223">F604/F622</f>
        <v>7.4059694248968702E-2</v>
      </c>
      <c r="BO604" s="124">
        <f t="shared" ref="BO604" si="11224">G604/G622</f>
        <v>3.1578110085905185E-2</v>
      </c>
      <c r="BP604" s="125">
        <f t="shared" ref="BP604" si="11225">H604/H622</f>
        <v>6.3551132265974322E-2</v>
      </c>
      <c r="BQ604" s="126">
        <f t="shared" ref="BQ604" si="11226">I604/I622</f>
        <v>4.6075751659508002E-2</v>
      </c>
      <c r="BR604" s="123">
        <f t="shared" ref="BR604" si="11227">J604/J622</f>
        <v>3.7296037296037296E-2</v>
      </c>
      <c r="BS604" s="124">
        <f t="shared" ref="BS604" si="11228">K604/K622</f>
        <v>0.12091272641731357</v>
      </c>
      <c r="BT604" s="125">
        <f t="shared" ref="BT604" si="11229">L604/L622</f>
        <v>3.0751501182750045E-2</v>
      </c>
      <c r="BU604" s="123">
        <f t="shared" ref="BU604" si="11230">M604/M622</f>
        <v>9.2143808255659126E-2</v>
      </c>
      <c r="BV604" s="127">
        <f t="shared" ref="BV604" si="11231">N604/N622</f>
        <v>4.5687632971469098E-2</v>
      </c>
      <c r="BW604" s="128">
        <f t="shared" ref="BW604" si="11232">O604/O622</f>
        <v>7.0507643064405157E-2</v>
      </c>
      <c r="BX604" s="123">
        <f t="shared" ref="BX604" si="11233">P604/P622</f>
        <v>5.4059898367391071E-2</v>
      </c>
      <c r="BY604" s="124">
        <f t="shared" ref="BY604" si="11234">Q604/Q622</f>
        <v>4.5823005292423127E-2</v>
      </c>
      <c r="BZ604" s="125">
        <f t="shared" ref="BZ604" si="11235">R604/R622</f>
        <v>6.3246717400733413E-2</v>
      </c>
      <c r="CA604" s="126">
        <f t="shared" ref="CA604" si="11236">S604/S622</f>
        <v>4.7967295026118559E-2</v>
      </c>
      <c r="CB604" s="123">
        <f t="shared" ref="CB604" si="11237">T604/T622</f>
        <v>3.171120861587555E-2</v>
      </c>
      <c r="CC604" s="124">
        <f t="shared" ref="CC604" si="11238">U604/U622</f>
        <v>7.5415529645249321E-2</v>
      </c>
      <c r="CD604" s="125">
        <f t="shared" ref="CD604" si="11239">V604/V622</f>
        <v>3.5218833200990236E-2</v>
      </c>
      <c r="CE604" s="126">
        <f t="shared" ref="CE604" si="11240">W604/W622</f>
        <v>7.5012555357713562E-2</v>
      </c>
      <c r="CF604" s="123">
        <f t="shared" ref="CF604" si="11241">X604/X622</f>
        <v>5.3623659408514789E-2</v>
      </c>
      <c r="CG604" s="124">
        <f t="shared" ref="CG604" si="11242">Y604/Y622</f>
        <v>5.7560244724684732E-2</v>
      </c>
      <c r="CH604" s="125">
        <f t="shared" ref="CH604" si="11243">Z604/Z622</f>
        <v>5.202944959903659E-2</v>
      </c>
      <c r="CI604" s="123">
        <f t="shared" ref="CI604" si="11244">AA604/AA622</f>
        <v>4.6640103644674767E-2</v>
      </c>
      <c r="CJ604" s="129">
        <f t="shared" ref="CJ604" si="11245">AB604/AB622</f>
        <v>5.3854679987418178E-2</v>
      </c>
      <c r="CK604" s="130">
        <f t="shared" ref="CK604" si="11246">AC604/AC622</f>
        <v>5.5191458303549261E-2</v>
      </c>
    </row>
    <row r="605" spans="1:89" ht="15" thickTop="1" thickBot="1" x14ac:dyDescent="0.3">
      <c r="A605" s="131" t="s">
        <v>23</v>
      </c>
      <c r="B605" s="167">
        <v>1209</v>
      </c>
      <c r="C605" s="168">
        <v>1398</v>
      </c>
      <c r="D605" s="169">
        <v>538</v>
      </c>
      <c r="E605" s="170">
        <v>405</v>
      </c>
      <c r="F605" s="167">
        <v>1419</v>
      </c>
      <c r="G605" s="171">
        <v>639</v>
      </c>
      <c r="H605" s="169">
        <v>1937</v>
      </c>
      <c r="I605" s="170">
        <v>1754</v>
      </c>
      <c r="J605" s="167">
        <v>138</v>
      </c>
      <c r="K605" s="171">
        <v>348</v>
      </c>
      <c r="L605" s="169">
        <v>446</v>
      </c>
      <c r="M605" s="167">
        <v>1119</v>
      </c>
      <c r="N605" s="172">
        <v>1434</v>
      </c>
      <c r="O605" s="173">
        <v>1892</v>
      </c>
      <c r="P605" s="167">
        <v>1044</v>
      </c>
      <c r="Q605" s="171">
        <v>617</v>
      </c>
      <c r="R605" s="169">
        <v>1514</v>
      </c>
      <c r="S605" s="170">
        <v>985</v>
      </c>
      <c r="T605" s="167">
        <v>203</v>
      </c>
      <c r="U605" s="171">
        <v>192</v>
      </c>
      <c r="V605" s="169">
        <v>647</v>
      </c>
      <c r="W605" s="170">
        <v>1393</v>
      </c>
      <c r="X605" s="167">
        <v>743</v>
      </c>
      <c r="Y605" s="171">
        <v>369</v>
      </c>
      <c r="Z605" s="169">
        <v>1961</v>
      </c>
      <c r="AA605" s="167">
        <v>2145</v>
      </c>
      <c r="AB605" s="149">
        <f t="shared" si="11082"/>
        <v>13233</v>
      </c>
      <c r="AC605" s="150">
        <f t="shared" si="11083"/>
        <v>13256</v>
      </c>
      <c r="AE605" s="276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5.8923871722390095E-2</v>
      </c>
      <c r="BK605" s="124">
        <f t="shared" ref="BK605" si="11247">C605/C622</f>
        <v>5.4649935499003169E-2</v>
      </c>
      <c r="BL605" s="125">
        <f t="shared" ref="BL605" si="11248">D605/D622</f>
        <v>6.2968164794007492E-2</v>
      </c>
      <c r="BM605" s="126">
        <f t="shared" ref="BM605" si="11249">E605/E622</f>
        <v>4.2156760695326326E-2</v>
      </c>
      <c r="BN605" s="123">
        <f t="shared" ref="BN605" si="11250">F605/F622</f>
        <v>6.8866779907789374E-2</v>
      </c>
      <c r="BO605" s="124">
        <f t="shared" ref="BO605" si="11251">G605/G622</f>
        <v>2.5413617562838053E-2</v>
      </c>
      <c r="BP605" s="125">
        <f t="shared" ref="BP605" si="11252">H605/H622</f>
        <v>5.5877686427232079E-2</v>
      </c>
      <c r="BQ605" s="126">
        <f t="shared" ref="BQ605" si="11253">I605/I622</f>
        <v>4.280554470909801E-2</v>
      </c>
      <c r="BR605" s="123">
        <f t="shared" ref="BR605" si="11254">J605/J622</f>
        <v>3.2167832167832165E-2</v>
      </c>
      <c r="BS605" s="124">
        <f t="shared" ref="BS605" si="11255">K605/K622</f>
        <v>8.1863091037402969E-2</v>
      </c>
      <c r="BT605" s="125">
        <f t="shared" ref="BT605" si="11256">L605/L622</f>
        <v>2.705161642506217E-2</v>
      </c>
      <c r="BU605" s="123">
        <f t="shared" ref="BU605" si="11257">M605/M622</f>
        <v>7.4500665778961389E-2</v>
      </c>
      <c r="BV605" s="127">
        <f t="shared" ref="BV605" si="11258">N605/N622</f>
        <v>3.9114069063335331E-2</v>
      </c>
      <c r="BW605" s="128">
        <f t="shared" ref="BW605" si="11259">O605/O622</f>
        <v>5.6597564988483055E-2</v>
      </c>
      <c r="BX605" s="123">
        <f t="shared" ref="BX605" si="11260">P605/P622</f>
        <v>5.6438533895556274E-2</v>
      </c>
      <c r="BY605" s="124">
        <f t="shared" ref="BY605" si="11261">Q605/Q622</f>
        <v>4.1334494540095128E-2</v>
      </c>
      <c r="BZ605" s="125">
        <f t="shared" ref="BZ605" si="11262">R605/R622</f>
        <v>5.9697961436851861E-2</v>
      </c>
      <c r="CA605" s="126">
        <f t="shared" ref="CA605" si="11263">S605/S622</f>
        <v>4.4742221212809449E-2</v>
      </c>
      <c r="CB605" s="123">
        <f t="shared" ref="CB605" si="11264">T605/T622</f>
        <v>4.0486637415237337E-2</v>
      </c>
      <c r="CC605" s="124">
        <f t="shared" ref="CC605" si="11265">U605/U622</f>
        <v>4.7630860828578515E-2</v>
      </c>
      <c r="CD605" s="125">
        <f t="shared" ref="CD605" si="11266">V605/V622</f>
        <v>3.0220935120743614E-2</v>
      </c>
      <c r="CE605" s="126">
        <f t="shared" ref="CE605" si="11267">W605/W622</f>
        <v>6.3598593799936085E-2</v>
      </c>
      <c r="CF605" s="123">
        <f t="shared" ref="CF605" si="11268">X605/X622</f>
        <v>4.0244827212653017E-2</v>
      </c>
      <c r="CG605" s="124">
        <f t="shared" ref="CG605" si="11269">Y605/Y622</f>
        <v>4.6073167686352855E-2</v>
      </c>
      <c r="CH605" s="125">
        <f t="shared" ref="CH605" si="11270">Z605/Z622</f>
        <v>5.3671620549032489E-2</v>
      </c>
      <c r="CI605" s="123">
        <f t="shared" ref="CI605" si="11271">AA605/AA622</f>
        <v>5.2433449852110785E-2</v>
      </c>
      <c r="CJ605" s="129">
        <f t="shared" ref="CJ605" si="11272">AB605/AB622</f>
        <v>4.955214714737205E-2</v>
      </c>
      <c r="CK605" s="130">
        <f t="shared" ref="CK605" si="11273">AC605/AC622</f>
        <v>4.9871709016485959E-2</v>
      </c>
    </row>
    <row r="606" spans="1:89" ht="13.5" thickTop="1" x14ac:dyDescent="0.2">
      <c r="A606" s="139" t="s">
        <v>24</v>
      </c>
      <c r="B606" s="181">
        <v>1295</v>
      </c>
      <c r="C606" s="175">
        <v>1442</v>
      </c>
      <c r="D606" s="176">
        <v>565</v>
      </c>
      <c r="E606" s="177">
        <v>411</v>
      </c>
      <c r="F606" s="174">
        <v>1384</v>
      </c>
      <c r="G606" s="178">
        <v>799</v>
      </c>
      <c r="H606" s="176">
        <v>2259</v>
      </c>
      <c r="I606" s="177">
        <v>1924</v>
      </c>
      <c r="J606" s="174">
        <v>166</v>
      </c>
      <c r="K606" s="178">
        <v>267</v>
      </c>
      <c r="L606" s="176">
        <v>473</v>
      </c>
      <c r="M606" s="174">
        <v>1206</v>
      </c>
      <c r="N606" s="179">
        <v>1585</v>
      </c>
      <c r="O606" s="182">
        <v>2189</v>
      </c>
      <c r="P606" s="174">
        <v>1135</v>
      </c>
      <c r="Q606" s="178">
        <v>563</v>
      </c>
      <c r="R606" s="176">
        <v>1515</v>
      </c>
      <c r="S606" s="177">
        <v>988</v>
      </c>
      <c r="T606" s="174">
        <v>155</v>
      </c>
      <c r="U606" s="178">
        <v>167</v>
      </c>
      <c r="V606" s="176">
        <v>817</v>
      </c>
      <c r="W606" s="183">
        <v>1552</v>
      </c>
      <c r="X606" s="174">
        <v>864</v>
      </c>
      <c r="Y606" s="178">
        <v>362</v>
      </c>
      <c r="Z606" s="176">
        <v>1918</v>
      </c>
      <c r="AA606" s="174">
        <v>2112</v>
      </c>
      <c r="AB606" s="149">
        <f t="shared" si="11082"/>
        <v>14131</v>
      </c>
      <c r="AC606" s="150">
        <f t="shared" si="11083"/>
        <v>13982</v>
      </c>
      <c r="AE606" s="224" t="str">
        <f>$AE$17</f>
        <v>17:00 - 17:59</v>
      </c>
      <c r="AF606" s="120">
        <f t="shared" ref="AF606:AU608" si="11274">SUMIF($A$9:$A$32,$AE606,B$598:B$621)</f>
        <v>1469</v>
      </c>
      <c r="AG606" s="164">
        <f t="shared" si="11274"/>
        <v>2436</v>
      </c>
      <c r="AH606" s="121">
        <f t="shared" si="11274"/>
        <v>601</v>
      </c>
      <c r="AI606" s="159">
        <f t="shared" si="11274"/>
        <v>826</v>
      </c>
      <c r="AJ606" s="120">
        <f t="shared" si="11274"/>
        <v>1112</v>
      </c>
      <c r="AK606" s="122">
        <f t="shared" si="11274"/>
        <v>3123</v>
      </c>
      <c r="AL606" s="121">
        <f t="shared" si="11274"/>
        <v>2465</v>
      </c>
      <c r="AM606" s="159">
        <f t="shared" si="11274"/>
        <v>3891</v>
      </c>
      <c r="AN606" s="120">
        <f t="shared" si="11274"/>
        <v>657</v>
      </c>
      <c r="AO606" s="122">
        <f t="shared" si="11274"/>
        <v>192</v>
      </c>
      <c r="AP606" s="121">
        <f t="shared" si="11274"/>
        <v>1726</v>
      </c>
      <c r="AQ606" s="120">
        <f t="shared" si="11274"/>
        <v>738</v>
      </c>
      <c r="AR606" s="158">
        <f t="shared" si="11274"/>
        <v>3420</v>
      </c>
      <c r="AS606" s="160">
        <f t="shared" si="11274"/>
        <v>2128</v>
      </c>
      <c r="AT606" s="120">
        <f t="shared" si="11274"/>
        <v>1624</v>
      </c>
      <c r="AU606" s="122">
        <f t="shared" si="11274"/>
        <v>1070</v>
      </c>
      <c r="AV606" s="121">
        <f t="shared" ref="AP606:BE608" si="11275">SUMIF($A$9:$A$32,$AE606,R$598:R$621)</f>
        <v>2075</v>
      </c>
      <c r="AW606" s="159">
        <f t="shared" si="11275"/>
        <v>1926</v>
      </c>
      <c r="AX606" s="120">
        <f t="shared" si="11275"/>
        <v>604</v>
      </c>
      <c r="AY606" s="122">
        <f t="shared" si="11275"/>
        <v>183</v>
      </c>
      <c r="AZ606" s="121">
        <f t="shared" si="11275"/>
        <v>2157</v>
      </c>
      <c r="BA606" s="159">
        <f t="shared" si="11275"/>
        <v>1551</v>
      </c>
      <c r="BB606" s="120">
        <f t="shared" si="11275"/>
        <v>1859</v>
      </c>
      <c r="BC606" s="122">
        <f t="shared" si="11275"/>
        <v>612</v>
      </c>
      <c r="BD606" s="21">
        <f t="shared" si="11275"/>
        <v>2642</v>
      </c>
      <c r="BE606" s="163">
        <f t="shared" si="11275"/>
        <v>3965</v>
      </c>
      <c r="BF606" s="149">
        <f>AF606+AH606+AJ606+AL606+AN606+AP606+AR606+AT606+AV606+AX606+AZ606+BB606+BD606</f>
        <v>22411</v>
      </c>
      <c r="BG606" s="150">
        <f>AG606+AI606+AK606+AM606+AO606+AQ606+AS606+AU606+AW606+AY606+BA606+BC606+BE606</f>
        <v>22641</v>
      </c>
      <c r="BI606" s="139" t="s">
        <v>24</v>
      </c>
      <c r="BJ606" s="123">
        <f>B606/B622</f>
        <v>6.3115313383370703E-2</v>
      </c>
      <c r="BK606" s="124">
        <f t="shared" ref="BK606" si="11276">C606/C622</f>
        <v>5.6369962081232163E-2</v>
      </c>
      <c r="BL606" s="125">
        <f t="shared" ref="BL606" si="11277">D606/D622</f>
        <v>6.6128277153558054E-2</v>
      </c>
      <c r="BM606" s="126">
        <f t="shared" ref="BM606" si="11278">E606/E622</f>
        <v>4.2781305298220045E-2</v>
      </c>
      <c r="BN606" s="123">
        <f t="shared" ref="BN606" si="11279">F606/F622</f>
        <v>6.7168163067216693E-2</v>
      </c>
      <c r="BO606" s="124">
        <f t="shared" ref="BO606" si="11280">G606/G622</f>
        <v>3.1776964683423482E-2</v>
      </c>
      <c r="BP606" s="125">
        <f t="shared" ref="BP606" si="11281">H606/H622</f>
        <v>6.5166594547814802E-2</v>
      </c>
      <c r="BQ606" s="126">
        <f t="shared" ref="BQ606" si="11282">I606/I622</f>
        <v>4.6954314720812185E-2</v>
      </c>
      <c r="BR606" s="123">
        <f t="shared" ref="BR606" si="11283">J606/J622</f>
        <v>3.8694638694638697E-2</v>
      </c>
      <c r="BS606" s="124">
        <f t="shared" ref="BS606" si="11284">K606/K622</f>
        <v>6.2808750882145381E-2</v>
      </c>
      <c r="BT606" s="125">
        <f t="shared" ref="BT606" si="11285">L606/L622</f>
        <v>2.8689270334202707E-2</v>
      </c>
      <c r="BU606" s="123">
        <f t="shared" ref="BU606" si="11286">M606/M622</f>
        <v>8.0292942743009327E-2</v>
      </c>
      <c r="BV606" s="127">
        <f t="shared" ref="BV606" si="11287">N606/N622</f>
        <v>4.3232775080464789E-2</v>
      </c>
      <c r="BW606" s="128">
        <f t="shared" ref="BW606" si="11288">O606/O622</f>
        <v>6.5482066469233297E-2</v>
      </c>
      <c r="BX606" s="123">
        <f t="shared" ref="BX606" si="11289">P606/P622</f>
        <v>6.1357984646988863E-2</v>
      </c>
      <c r="BY606" s="124">
        <f t="shared" ref="BY606" si="11290">Q606/Q622</f>
        <v>3.7716888859114353E-2</v>
      </c>
      <c r="BZ606" s="125">
        <f t="shared" ref="BZ606" si="11291">R606/R622</f>
        <v>5.9737392058672768E-2</v>
      </c>
      <c r="CA606" s="126">
        <f t="shared" ref="CA606" si="11292">S606/S622</f>
        <v>4.4878491937315468E-2</v>
      </c>
      <c r="CB606" s="123">
        <f t="shared" ref="CB606" si="11293">T606/T622</f>
        <v>3.0913442361388113E-2</v>
      </c>
      <c r="CC606" s="124">
        <f t="shared" ref="CC606" si="11294">U606/U622</f>
        <v>4.1428925824857354E-2</v>
      </c>
      <c r="CD606" s="125">
        <f t="shared" ref="CD606" si="11295">V606/V622</f>
        <v>3.8161520855714885E-2</v>
      </c>
      <c r="CE606" s="126">
        <f t="shared" ref="CE606" si="11296">W606/W622</f>
        <v>7.0857873350682554E-2</v>
      </c>
      <c r="CF606" s="123">
        <f t="shared" ref="CF606" si="11297">X606/X622</f>
        <v>4.6798830029249269E-2</v>
      </c>
      <c r="CG606" s="124">
        <f t="shared" ref="CG606" si="11298">Y606/Y622</f>
        <v>4.5199150955175425E-2</v>
      </c>
      <c r="CH606" s="125">
        <f t="shared" ref="CH606" si="11299">Z606/Z622</f>
        <v>5.2494731368202097E-2</v>
      </c>
      <c r="CI606" s="123">
        <f t="shared" ref="CI606" si="11300">AA606/AA622</f>
        <v>5.1626781392847543E-2</v>
      </c>
      <c r="CJ606" s="129">
        <f t="shared" ref="CJ606" si="11301">AB606/AB622</f>
        <v>5.2914788131150491E-2</v>
      </c>
      <c r="CK606" s="130">
        <f t="shared" ref="CK606" si="11302">AC606/AC622</f>
        <v>5.2603065439688186E-2</v>
      </c>
    </row>
    <row r="607" spans="1:89" x14ac:dyDescent="0.2">
      <c r="A607" s="131" t="s">
        <v>25</v>
      </c>
      <c r="B607" s="184">
        <v>1316</v>
      </c>
      <c r="C607" s="168">
        <v>1575</v>
      </c>
      <c r="D607" s="169">
        <v>574</v>
      </c>
      <c r="E607" s="170">
        <v>436</v>
      </c>
      <c r="F607" s="167">
        <v>1439</v>
      </c>
      <c r="G607" s="171">
        <v>851</v>
      </c>
      <c r="H607" s="169">
        <v>2250</v>
      </c>
      <c r="I607" s="170">
        <v>2234</v>
      </c>
      <c r="J607" s="167">
        <v>185</v>
      </c>
      <c r="K607" s="168">
        <v>208</v>
      </c>
      <c r="L607" s="169">
        <v>657</v>
      </c>
      <c r="M607" s="167">
        <v>1266</v>
      </c>
      <c r="N607" s="172">
        <v>1765</v>
      </c>
      <c r="O607" s="185">
        <v>1997</v>
      </c>
      <c r="P607" s="167">
        <v>1153</v>
      </c>
      <c r="Q607" s="168">
        <v>642</v>
      </c>
      <c r="R607" s="169">
        <v>1542</v>
      </c>
      <c r="S607" s="170">
        <v>1007</v>
      </c>
      <c r="T607" s="176">
        <v>177</v>
      </c>
      <c r="U607" s="167">
        <v>186</v>
      </c>
      <c r="V607" s="169">
        <v>864</v>
      </c>
      <c r="W607" s="186">
        <v>1626</v>
      </c>
      <c r="X607" s="167">
        <v>1126</v>
      </c>
      <c r="Y607" s="171">
        <v>368</v>
      </c>
      <c r="Z607" s="169">
        <v>2096</v>
      </c>
      <c r="AA607" s="167">
        <v>2303</v>
      </c>
      <c r="AB607" s="149">
        <f t="shared" si="11082"/>
        <v>15144</v>
      </c>
      <c r="AC607" s="150">
        <f t="shared" si="11083"/>
        <v>14699</v>
      </c>
      <c r="AE607" s="226" t="str">
        <f>$AE$18</f>
        <v>18:00 - 18:59</v>
      </c>
      <c r="AF607" s="120">
        <f t="shared" si="11274"/>
        <v>1477</v>
      </c>
      <c r="AG607" s="168">
        <f t="shared" si="11274"/>
        <v>2207</v>
      </c>
      <c r="AH607" s="169">
        <f t="shared" si="11274"/>
        <v>497</v>
      </c>
      <c r="AI607" s="170">
        <f t="shared" si="11274"/>
        <v>871</v>
      </c>
      <c r="AJ607" s="167">
        <f t="shared" si="11274"/>
        <v>912</v>
      </c>
      <c r="AK607" s="171">
        <f t="shared" si="11274"/>
        <v>2778</v>
      </c>
      <c r="AL607" s="169">
        <f t="shared" si="11274"/>
        <v>2270</v>
      </c>
      <c r="AM607" s="170">
        <f t="shared" si="11274"/>
        <v>3414</v>
      </c>
      <c r="AN607" s="167">
        <f t="shared" si="11274"/>
        <v>414</v>
      </c>
      <c r="AO607" s="171">
        <f t="shared" si="11274"/>
        <v>184</v>
      </c>
      <c r="AP607" s="169">
        <f t="shared" si="11275"/>
        <v>1736</v>
      </c>
      <c r="AQ607" s="167">
        <f t="shared" si="11275"/>
        <v>695</v>
      </c>
      <c r="AR607" s="172">
        <f t="shared" si="11275"/>
        <v>3135</v>
      </c>
      <c r="AS607" s="173">
        <f t="shared" si="11275"/>
        <v>2113</v>
      </c>
      <c r="AT607" s="167">
        <f t="shared" si="11275"/>
        <v>1168</v>
      </c>
      <c r="AU607" s="171">
        <f t="shared" si="11275"/>
        <v>1153</v>
      </c>
      <c r="AV607" s="169">
        <f t="shared" si="11275"/>
        <v>1876</v>
      </c>
      <c r="AW607" s="170">
        <f t="shared" si="11275"/>
        <v>1894</v>
      </c>
      <c r="AX607" s="167">
        <f t="shared" si="11275"/>
        <v>506</v>
      </c>
      <c r="AY607" s="171">
        <f t="shared" si="11275"/>
        <v>157</v>
      </c>
      <c r="AZ607" s="169">
        <f t="shared" si="11275"/>
        <v>2172</v>
      </c>
      <c r="BA607" s="170">
        <f t="shared" si="11275"/>
        <v>1277</v>
      </c>
      <c r="BB607" s="167">
        <f t="shared" si="11275"/>
        <v>1806</v>
      </c>
      <c r="BC607" s="171">
        <f t="shared" si="11275"/>
        <v>456</v>
      </c>
      <c r="BD607" s="169">
        <f t="shared" si="11275"/>
        <v>3090</v>
      </c>
      <c r="BE607" s="167">
        <f t="shared" si="11275"/>
        <v>3340</v>
      </c>
      <c r="BF607" s="151">
        <f>SUM(AF607,AH607,AJ607,AL607,AN607,AP607,AR607,AT607,AV607,AX607,AZ607,BB607,BD607)</f>
        <v>21059</v>
      </c>
      <c r="BG607" s="152">
        <f>SUM(AG607,AI607,AK607,AM607,AO607,AQ607,AS607,AU607,AW607,AY607,BA607,BC607,BE607)</f>
        <v>20539</v>
      </c>
      <c r="BI607" s="131" t="s">
        <v>25</v>
      </c>
      <c r="BJ607" s="123">
        <f>B607/B622</f>
        <v>6.4138804951749687E-2</v>
      </c>
      <c r="BK607" s="124">
        <f t="shared" ref="BK607" si="11303">C607/C622</f>
        <v>6.1569133341151633E-2</v>
      </c>
      <c r="BL607" s="125">
        <f t="shared" ref="BL607" si="11304">D607/D622</f>
        <v>6.7181647940074904E-2</v>
      </c>
      <c r="BM607" s="126">
        <f t="shared" ref="BM607" si="11305">E607/E622</f>
        <v>4.5383574476943897E-2</v>
      </c>
      <c r="BN607" s="123">
        <f t="shared" ref="BN607" si="11306">F607/F622</f>
        <v>6.9837418102402335E-2</v>
      </c>
      <c r="BO607" s="124">
        <f t="shared" ref="BO607" si="11307">G607/G622</f>
        <v>3.3845052497613742E-2</v>
      </c>
      <c r="BP607" s="125">
        <f t="shared" ref="BP607" si="11308">H607/H622</f>
        <v>6.4906966681090431E-2</v>
      </c>
      <c r="BQ607" s="126">
        <f t="shared" ref="BQ607" si="11309">I607/I622</f>
        <v>5.4519718859820383E-2</v>
      </c>
      <c r="BR607" s="123">
        <f t="shared" ref="BR607" si="11310">J607/J622</f>
        <v>4.312354312354312E-2</v>
      </c>
      <c r="BS607" s="124">
        <f t="shared" ref="BS607" si="11311">K607/K622</f>
        <v>4.8929663608562692E-2</v>
      </c>
      <c r="BT607" s="125">
        <f t="shared" ref="BT607" si="11312">L607/L622</f>
        <v>3.9849578455753015E-2</v>
      </c>
      <c r="BU607" s="123">
        <f t="shared" ref="BU607" si="11313">M607/M622</f>
        <v>8.4287616511318247E-2</v>
      </c>
      <c r="BV607" s="127">
        <f t="shared" ref="BV607" si="11314">N607/N622</f>
        <v>4.8142490862473408E-2</v>
      </c>
      <c r="BW607" s="128">
        <f t="shared" ref="BW607" si="11315">O607/O622</f>
        <v>5.9738550360465464E-2</v>
      </c>
      <c r="BX607" s="123">
        <f t="shared" ref="BX607" si="11316">P607/P622</f>
        <v>6.2331062817601902E-2</v>
      </c>
      <c r="BY607" s="124">
        <f t="shared" ref="BY607" si="11317">Q607/Q622</f>
        <v>4.3009311984993637E-2</v>
      </c>
      <c r="BZ607" s="125">
        <f t="shared" ref="BZ607" si="11318">R607/R622</f>
        <v>6.080201884783723E-2</v>
      </c>
      <c r="CA607" s="126">
        <f t="shared" ref="CA607" si="11319">S607/S622</f>
        <v>4.5741539859186921E-2</v>
      </c>
      <c r="CB607" s="123">
        <f t="shared" ref="CB607" si="11320">T607/T622</f>
        <v>3.5301156761069007E-2</v>
      </c>
      <c r="CC607" s="124">
        <f t="shared" ref="CC607" si="11321">U607/U622</f>
        <v>4.6142396427685438E-2</v>
      </c>
      <c r="CD607" s="125">
        <f t="shared" ref="CD607" si="11322">V607/V622</f>
        <v>4.0356859264795181E-2</v>
      </c>
      <c r="CE607" s="126">
        <f t="shared" ref="CE607" si="11323">W607/W622</f>
        <v>7.4236405971784686E-2</v>
      </c>
      <c r="CF607" s="123">
        <f t="shared" ref="CF607" si="11324">X607/X622</f>
        <v>6.0990141913118842E-2</v>
      </c>
      <c r="CG607" s="124">
        <f t="shared" ref="CG607" si="11325">Y607/Y622</f>
        <v>4.5948308153327504E-2</v>
      </c>
      <c r="CH607" s="125">
        <f t="shared" ref="CH607" si="11326">Z607/Z622</f>
        <v>5.7366505186523253E-2</v>
      </c>
      <c r="CI607" s="123">
        <f t="shared" ref="CI607" si="11327">AA607/AA622</f>
        <v>5.629568065706813E-2</v>
      </c>
      <c r="CJ607" s="129">
        <f t="shared" ref="CJ607" si="11328">AB607/AB622</f>
        <v>5.6708056857840423E-2</v>
      </c>
      <c r="CK607" s="130">
        <f t="shared" ref="CK607" si="11329">AC607/AC622</f>
        <v>5.5300562072520147E-2</v>
      </c>
    </row>
    <row r="608" spans="1:89" ht="13.5" thickBot="1" x14ac:dyDescent="0.25">
      <c r="A608" s="139" t="s">
        <v>26</v>
      </c>
      <c r="B608" s="181">
        <v>1075</v>
      </c>
      <c r="C608" s="175">
        <v>1527</v>
      </c>
      <c r="D608" s="176">
        <v>392</v>
      </c>
      <c r="E608" s="177">
        <v>430</v>
      </c>
      <c r="F608" s="174">
        <v>515</v>
      </c>
      <c r="G608" s="178">
        <v>1027</v>
      </c>
      <c r="H608" s="176">
        <v>1957</v>
      </c>
      <c r="I608" s="177">
        <v>1995</v>
      </c>
      <c r="J608" s="174">
        <v>214</v>
      </c>
      <c r="K608" s="175">
        <v>151</v>
      </c>
      <c r="L608" s="176">
        <v>686</v>
      </c>
      <c r="M608" s="174">
        <v>870</v>
      </c>
      <c r="N608" s="179">
        <v>1774</v>
      </c>
      <c r="O608" s="182">
        <v>1655</v>
      </c>
      <c r="P608" s="174">
        <v>1101</v>
      </c>
      <c r="Q608" s="175">
        <v>664</v>
      </c>
      <c r="R608" s="176">
        <v>1545</v>
      </c>
      <c r="S608" s="177">
        <v>1044</v>
      </c>
      <c r="T608" s="174">
        <v>158</v>
      </c>
      <c r="U608" s="178">
        <v>173</v>
      </c>
      <c r="V608" s="176">
        <v>1005</v>
      </c>
      <c r="W608" s="183">
        <v>1263</v>
      </c>
      <c r="X608" s="174">
        <v>1048</v>
      </c>
      <c r="Y608" s="178">
        <v>393</v>
      </c>
      <c r="Z608" s="176">
        <v>2058</v>
      </c>
      <c r="AA608" s="174">
        <v>2526</v>
      </c>
      <c r="AB608" s="149">
        <f t="shared" si="11082"/>
        <v>13528</v>
      </c>
      <c r="AC608" s="150">
        <f t="shared" si="11083"/>
        <v>13718</v>
      </c>
      <c r="AE608" s="224">
        <f>$AE$19</f>
        <v>0</v>
      </c>
      <c r="AF608" s="120">
        <f t="shared" si="11274"/>
        <v>0</v>
      </c>
      <c r="AG608" s="175">
        <f t="shared" si="11274"/>
        <v>0</v>
      </c>
      <c r="AH608" s="176">
        <f t="shared" si="11274"/>
        <v>0</v>
      </c>
      <c r="AI608" s="177">
        <f t="shared" si="11274"/>
        <v>0</v>
      </c>
      <c r="AJ608" s="174">
        <f t="shared" si="11274"/>
        <v>0</v>
      </c>
      <c r="AK608" s="178">
        <f t="shared" si="11274"/>
        <v>0</v>
      </c>
      <c r="AL608" s="176">
        <f t="shared" si="11274"/>
        <v>0</v>
      </c>
      <c r="AM608" s="177">
        <f t="shared" si="11274"/>
        <v>0</v>
      </c>
      <c r="AN608" s="174">
        <f t="shared" si="11274"/>
        <v>0</v>
      </c>
      <c r="AO608" s="178">
        <f t="shared" si="11274"/>
        <v>0</v>
      </c>
      <c r="AP608" s="176">
        <f t="shared" si="11275"/>
        <v>0</v>
      </c>
      <c r="AQ608" s="174">
        <f t="shared" si="11275"/>
        <v>0</v>
      </c>
      <c r="AR608" s="179">
        <f t="shared" si="11275"/>
        <v>0</v>
      </c>
      <c r="AS608" s="180">
        <f t="shared" si="11275"/>
        <v>0</v>
      </c>
      <c r="AT608" s="174">
        <f t="shared" si="11275"/>
        <v>0</v>
      </c>
      <c r="AU608" s="178">
        <f t="shared" si="11275"/>
        <v>0</v>
      </c>
      <c r="AV608" s="176">
        <f t="shared" si="11275"/>
        <v>0</v>
      </c>
      <c r="AW608" s="177">
        <f t="shared" si="11275"/>
        <v>0</v>
      </c>
      <c r="AX608" s="174">
        <f t="shared" si="11275"/>
        <v>0</v>
      </c>
      <c r="AY608" s="178">
        <f t="shared" si="11275"/>
        <v>0</v>
      </c>
      <c r="AZ608" s="176">
        <f t="shared" si="11275"/>
        <v>0</v>
      </c>
      <c r="BA608" s="177">
        <f t="shared" si="11275"/>
        <v>0</v>
      </c>
      <c r="BB608" s="174">
        <f t="shared" si="11275"/>
        <v>0</v>
      </c>
      <c r="BC608" s="178">
        <f t="shared" si="11275"/>
        <v>0</v>
      </c>
      <c r="BD608" s="176">
        <f t="shared" si="11275"/>
        <v>0</v>
      </c>
      <c r="BE608" s="174">
        <f t="shared" si="11275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5.2393020762257533E-2</v>
      </c>
      <c r="BK608" s="124">
        <f t="shared" ref="BK608" si="11330">C608/C622</f>
        <v>5.9692740705992731E-2</v>
      </c>
      <c r="BL608" s="125">
        <f t="shared" ref="BL608" si="11331">D608/D622</f>
        <v>4.5880149812734083E-2</v>
      </c>
      <c r="BM608" s="126">
        <f t="shared" ref="BM608" si="11332">E608/E622</f>
        <v>4.4759029874050171E-2</v>
      </c>
      <c r="BN608" s="123">
        <f t="shared" ref="BN608" si="11333">F608/F622</f>
        <v>2.4993933511283668E-2</v>
      </c>
      <c r="BO608" s="124">
        <f t="shared" ref="BO608" si="11334">G608/G622</f>
        <v>4.0844734330257718E-2</v>
      </c>
      <c r="BP608" s="125">
        <f t="shared" ref="BP608" si="11335">H608/H622</f>
        <v>5.6454637242175101E-2</v>
      </c>
      <c r="BQ608" s="126">
        <f t="shared" ref="BQ608" si="11336">I608/I622</f>
        <v>4.868703631393987E-2</v>
      </c>
      <c r="BR608" s="123">
        <f t="shared" ref="BR608" si="11337">J608/J622</f>
        <v>4.9883449883449886E-2</v>
      </c>
      <c r="BS608" s="124">
        <f t="shared" ref="BS608" si="11338">K608/K622</f>
        <v>3.5521053869677723E-2</v>
      </c>
      <c r="BT608" s="125">
        <f t="shared" ref="BT608" si="11339">L608/L622</f>
        <v>4.1608540061866928E-2</v>
      </c>
      <c r="BU608" s="123">
        <f t="shared" ref="BU608" si="11340">M608/M622</f>
        <v>5.7922769640479363E-2</v>
      </c>
      <c r="BV608" s="127">
        <f t="shared" ref="BV608" si="11341">N608/N622</f>
        <v>4.8387976651573836E-2</v>
      </c>
      <c r="BW608" s="128">
        <f t="shared" ref="BW608" si="11342">O608/O622</f>
        <v>4.9507912291722758E-2</v>
      </c>
      <c r="BX608" s="123">
        <f t="shared" ref="BX608" si="11343">P608/P622</f>
        <v>5.9519948102497569E-2</v>
      </c>
      <c r="BY608" s="124">
        <f t="shared" ref="BY608" si="11344">Q608/Q622</f>
        <v>4.4483151336504323E-2</v>
      </c>
      <c r="BZ608" s="125">
        <f t="shared" ref="BZ608" si="11345">R608/R622</f>
        <v>6.0920310713299952E-2</v>
      </c>
      <c r="CA608" s="126">
        <f t="shared" ref="CA608" si="11346">S608/S622</f>
        <v>4.7422212128094478E-2</v>
      </c>
      <c r="CB608" s="123">
        <f t="shared" ref="CB608" si="11347">T608/T622</f>
        <v>3.1511767052253691E-2</v>
      </c>
      <c r="CC608" s="124">
        <f t="shared" ref="CC608" si="11348">U608/U622</f>
        <v>4.2917390225750432E-2</v>
      </c>
      <c r="CD608" s="125">
        <f t="shared" ref="CD608" si="11349">V608/V622</f>
        <v>4.694287449203606E-2</v>
      </c>
      <c r="CE608" s="126">
        <f t="shared" ref="CE608" si="11350">W608/W622</f>
        <v>5.7663333789891795E-2</v>
      </c>
      <c r="CF608" s="123">
        <f t="shared" ref="CF608" si="11351">X608/X622</f>
        <v>5.6765247535478278E-2</v>
      </c>
      <c r="CG608" s="124">
        <f t="shared" ref="CG608" si="11352">Y608/Y622</f>
        <v>4.9069796478961168E-2</v>
      </c>
      <c r="CH608" s="125">
        <f t="shared" ref="CH608" si="11353">Z608/Z622</f>
        <v>5.6326463584859182E-2</v>
      </c>
      <c r="CI608" s="123">
        <f t="shared" ref="CI608" si="11354">AA608/AA622</f>
        <v>6.1746803881786404E-2</v>
      </c>
      <c r="CJ608" s="129">
        <f t="shared" ref="CJ608" si="11355">AB608/AB622</f>
        <v>5.0656800922666743E-2</v>
      </c>
      <c r="CK608" s="130">
        <f t="shared" ref="CK608" si="11356">AC608/AC622</f>
        <v>5.1609844922160107E-2</v>
      </c>
    </row>
    <row r="609" spans="1:89" ht="14.25" thickTop="1" thickBot="1" x14ac:dyDescent="0.25">
      <c r="A609" s="131" t="s">
        <v>27</v>
      </c>
      <c r="B609" s="184">
        <v>1250</v>
      </c>
      <c r="C609" s="168">
        <v>1665</v>
      </c>
      <c r="D609" s="169">
        <v>493</v>
      </c>
      <c r="E609" s="170">
        <v>493</v>
      </c>
      <c r="F609" s="167">
        <v>1079</v>
      </c>
      <c r="G609" s="171">
        <v>1028</v>
      </c>
      <c r="H609" s="169">
        <v>2130</v>
      </c>
      <c r="I609" s="170">
        <v>2063</v>
      </c>
      <c r="J609" s="167">
        <v>216</v>
      </c>
      <c r="K609" s="168">
        <v>187</v>
      </c>
      <c r="L609" s="169">
        <v>745</v>
      </c>
      <c r="M609" s="167">
        <v>864</v>
      </c>
      <c r="N609" s="172">
        <v>1797</v>
      </c>
      <c r="O609" s="185">
        <v>1712</v>
      </c>
      <c r="P609" s="167">
        <v>1100</v>
      </c>
      <c r="Q609" s="168">
        <v>698</v>
      </c>
      <c r="R609" s="169">
        <v>1467</v>
      </c>
      <c r="S609" s="170">
        <v>1040</v>
      </c>
      <c r="T609" s="167">
        <v>216</v>
      </c>
      <c r="U609" s="171">
        <v>179</v>
      </c>
      <c r="V609" s="169">
        <v>1018</v>
      </c>
      <c r="W609" s="186">
        <v>1302</v>
      </c>
      <c r="X609" s="167">
        <v>1087</v>
      </c>
      <c r="Y609" s="171">
        <v>446</v>
      </c>
      <c r="Z609" s="169">
        <v>2197</v>
      </c>
      <c r="AA609" s="167">
        <v>2358</v>
      </c>
      <c r="AB609" s="149">
        <f t="shared" si="11082"/>
        <v>14795</v>
      </c>
      <c r="AC609" s="150">
        <f t="shared" si="11083"/>
        <v>14035</v>
      </c>
      <c r="AE609" s="221" t="s">
        <v>13</v>
      </c>
      <c r="AF609" s="14">
        <f t="shared" ref="AF609:BG609" si="11357">SUM(AF606:AF608)</f>
        <v>2946</v>
      </c>
      <c r="AG609" s="1">
        <f t="shared" si="11357"/>
        <v>4643</v>
      </c>
      <c r="AH609" s="14">
        <f t="shared" si="11357"/>
        <v>1098</v>
      </c>
      <c r="AI609" s="1">
        <f t="shared" si="11357"/>
        <v>1697</v>
      </c>
      <c r="AJ609" s="14">
        <f t="shared" si="11357"/>
        <v>2024</v>
      </c>
      <c r="AK609" s="1">
        <f t="shared" si="11357"/>
        <v>5901</v>
      </c>
      <c r="AL609" s="14">
        <f t="shared" si="11357"/>
        <v>4735</v>
      </c>
      <c r="AM609" s="1">
        <f t="shared" si="11357"/>
        <v>7305</v>
      </c>
      <c r="AN609" s="14">
        <f t="shared" si="11357"/>
        <v>1071</v>
      </c>
      <c r="AO609" s="1">
        <f t="shared" si="11357"/>
        <v>376</v>
      </c>
      <c r="AP609" s="14">
        <f t="shared" si="11357"/>
        <v>3462</v>
      </c>
      <c r="AQ609" s="1">
        <f t="shared" si="11357"/>
        <v>1433</v>
      </c>
      <c r="AR609" s="14">
        <f t="shared" si="11357"/>
        <v>6555</v>
      </c>
      <c r="AS609" s="1">
        <f t="shared" si="11357"/>
        <v>4241</v>
      </c>
      <c r="AT609" s="14">
        <f t="shared" si="11357"/>
        <v>2792</v>
      </c>
      <c r="AU609" s="1">
        <f t="shared" si="11357"/>
        <v>2223</v>
      </c>
      <c r="AV609" s="14">
        <f t="shared" si="11357"/>
        <v>3951</v>
      </c>
      <c r="AW609" s="1">
        <f t="shared" si="11357"/>
        <v>3820</v>
      </c>
      <c r="AX609" s="14">
        <f t="shared" si="11357"/>
        <v>1110</v>
      </c>
      <c r="AY609" s="1">
        <f t="shared" si="11357"/>
        <v>340</v>
      </c>
      <c r="AZ609" s="14">
        <f t="shared" si="11357"/>
        <v>4329</v>
      </c>
      <c r="BA609" s="1">
        <f t="shared" si="11357"/>
        <v>2828</v>
      </c>
      <c r="BB609" s="14">
        <f t="shared" si="11357"/>
        <v>3665</v>
      </c>
      <c r="BC609" s="1">
        <f t="shared" si="11357"/>
        <v>1068</v>
      </c>
      <c r="BD609" s="14">
        <f t="shared" si="11357"/>
        <v>5732</v>
      </c>
      <c r="BE609" s="1">
        <f t="shared" si="11357"/>
        <v>7305</v>
      </c>
      <c r="BF609" s="153">
        <f t="shared" si="11357"/>
        <v>43470</v>
      </c>
      <c r="BG609" s="154">
        <f t="shared" si="11357"/>
        <v>43180</v>
      </c>
      <c r="BI609" s="131" t="s">
        <v>27</v>
      </c>
      <c r="BJ609" s="123">
        <f>B609/B622</f>
        <v>6.0922117165415735E-2</v>
      </c>
      <c r="BK609" s="124">
        <f t="shared" ref="BK609" si="11358">C609/C622</f>
        <v>6.5087369532074585E-2</v>
      </c>
      <c r="BL609" s="125">
        <f t="shared" ref="BL609" si="11359">D609/D622</f>
        <v>5.7701310861423223E-2</v>
      </c>
      <c r="BM609" s="126">
        <f t="shared" ref="BM609" si="11360">E609/E622</f>
        <v>5.1316748204434263E-2</v>
      </c>
      <c r="BN609" s="123">
        <f t="shared" ref="BN609" si="11361">F609/F622</f>
        <v>5.2365930599369087E-2</v>
      </c>
      <c r="BO609" s="124">
        <f t="shared" ref="BO609" si="11362">G609/G622</f>
        <v>4.0884505249761373E-2</v>
      </c>
      <c r="BP609" s="125">
        <f t="shared" ref="BP609" si="11363">H609/H622</f>
        <v>6.1445261791432282E-2</v>
      </c>
      <c r="BQ609" s="126">
        <f t="shared" ref="BQ609" si="11364">I609/I622</f>
        <v>5.0346544318625536E-2</v>
      </c>
      <c r="BR609" s="123">
        <f t="shared" ref="BR609" si="11365">J609/J622</f>
        <v>5.0349650349650353E-2</v>
      </c>
      <c r="BS609" s="124">
        <f t="shared" ref="BS609" si="11366">K609/K622</f>
        <v>4.398964949423665E-2</v>
      </c>
      <c r="BT609" s="125">
        <f t="shared" ref="BT609" si="11367">L609/L622</f>
        <v>4.518711712258143E-2</v>
      </c>
      <c r="BU609" s="123">
        <f t="shared" ref="BU609" si="11368">M609/M622</f>
        <v>5.7523302263648469E-2</v>
      </c>
      <c r="BV609" s="127">
        <f t="shared" ref="BV609" si="11369">N609/N622</f>
        <v>4.901532922371938E-2</v>
      </c>
      <c r="BW609" s="128">
        <f t="shared" ref="BW609" si="11370">O609/O622</f>
        <v>5.1213018636513209E-2</v>
      </c>
      <c r="BX609" s="123">
        <f t="shared" ref="BX609" si="11371">P609/P622</f>
        <v>5.946588820413018E-2</v>
      </c>
      <c r="BY609" s="124">
        <f t="shared" ref="BY609" si="11372">Q609/Q622</f>
        <v>4.6760903061566286E-2</v>
      </c>
      <c r="BZ609" s="125">
        <f t="shared" ref="BZ609" si="11373">R609/R622</f>
        <v>5.7844722211269274E-2</v>
      </c>
      <c r="CA609" s="126">
        <f t="shared" ref="CA609" si="11374">S609/S622</f>
        <v>4.7240517828753124E-2</v>
      </c>
      <c r="CB609" s="123">
        <f t="shared" ref="CB609" si="11375">T609/T622</f>
        <v>4.3079377742321498E-2</v>
      </c>
      <c r="CC609" s="124">
        <f t="shared" ref="CC609" si="11376">U609/U622</f>
        <v>4.4405854626643509E-2</v>
      </c>
      <c r="CD609" s="125">
        <f t="shared" ref="CD609" si="11377">V609/V622</f>
        <v>4.7550095754122099E-2</v>
      </c>
      <c r="CE609" s="126">
        <f t="shared" ref="CE609" si="11378">W609/W622</f>
        <v>5.9443911792905084E-2</v>
      </c>
      <c r="CF609" s="123">
        <f t="shared" ref="CF609" si="11379">X609/X622</f>
        <v>5.887769472429856E-2</v>
      </c>
      <c r="CG609" s="124">
        <f t="shared" ref="CG609" si="11380">Y609/Y622</f>
        <v>5.5687351729304529E-2</v>
      </c>
      <c r="CH609" s="125">
        <f t="shared" ref="CH609" si="11381">Z609/Z622</f>
        <v>6.0130826285683003E-2</v>
      </c>
      <c r="CI609" s="123">
        <f t="shared" ref="CI609" si="11382">AA609/AA622</f>
        <v>5.7640128089173528E-2</v>
      </c>
      <c r="CJ609" s="129">
        <f t="shared" ref="CJ609" si="11383">AB609/AB622</f>
        <v>5.5401195272830758E-2</v>
      </c>
      <c r="CK609" s="130">
        <f t="shared" ref="CK609" si="11384">AC609/AC622</f>
        <v>5.2802461982979811E-2</v>
      </c>
    </row>
    <row r="610" spans="1:89" ht="13.5" thickTop="1" x14ac:dyDescent="0.2">
      <c r="A610" s="139" t="s">
        <v>28</v>
      </c>
      <c r="B610" s="181">
        <v>1292</v>
      </c>
      <c r="C610" s="175">
        <v>1837</v>
      </c>
      <c r="D610" s="176">
        <v>571</v>
      </c>
      <c r="E610" s="177">
        <v>587</v>
      </c>
      <c r="F610" s="174">
        <v>1071</v>
      </c>
      <c r="G610" s="178">
        <v>1624</v>
      </c>
      <c r="H610" s="176">
        <v>2279</v>
      </c>
      <c r="I610" s="177">
        <v>2699</v>
      </c>
      <c r="J610" s="174">
        <v>279</v>
      </c>
      <c r="K610" s="175">
        <v>149</v>
      </c>
      <c r="L610" s="176">
        <v>1219</v>
      </c>
      <c r="M610" s="174">
        <v>813</v>
      </c>
      <c r="N610" s="179">
        <v>2360</v>
      </c>
      <c r="O610" s="182">
        <v>1818</v>
      </c>
      <c r="P610" s="174">
        <v>1362</v>
      </c>
      <c r="Q610" s="175">
        <v>770</v>
      </c>
      <c r="R610" s="176">
        <v>1413</v>
      </c>
      <c r="S610" s="177">
        <v>1360</v>
      </c>
      <c r="T610" s="174">
        <v>413</v>
      </c>
      <c r="U610" s="178">
        <v>111</v>
      </c>
      <c r="V610" s="176">
        <v>1533</v>
      </c>
      <c r="W610" s="183">
        <v>1386</v>
      </c>
      <c r="X610" s="174">
        <v>1301</v>
      </c>
      <c r="Y610" s="178">
        <v>407</v>
      </c>
      <c r="Z610" s="176">
        <v>2378</v>
      </c>
      <c r="AA610" s="174">
        <v>2784</v>
      </c>
      <c r="AB610" s="149">
        <f t="shared" si="11082"/>
        <v>17471</v>
      </c>
      <c r="AC610" s="150">
        <f t="shared" si="11083"/>
        <v>16345</v>
      </c>
      <c r="BI610" s="139" t="s">
        <v>28</v>
      </c>
      <c r="BJ610" s="123">
        <f>B610/B622</f>
        <v>6.2969100302173703E-2</v>
      </c>
      <c r="BK610" s="124">
        <f t="shared" ref="BK610" si="11385">C610/C622</f>
        <v>7.1811109808060672E-2</v>
      </c>
      <c r="BL610" s="125">
        <f t="shared" ref="BL610" si="11386">D610/D622</f>
        <v>6.6830524344569292E-2</v>
      </c>
      <c r="BM610" s="126">
        <f t="shared" ref="BM610" si="11387">E610/E622</f>
        <v>6.1101280316435934E-2</v>
      </c>
      <c r="BN610" s="123">
        <f t="shared" ref="BN610" si="11388">F610/F622</f>
        <v>5.1977675321523899E-2</v>
      </c>
      <c r="BO610" s="124">
        <f t="shared" ref="BO610" si="11389">G610/G622</f>
        <v>6.4587973273942098E-2</v>
      </c>
      <c r="BP610" s="125">
        <f t="shared" ref="BP610" si="11390">H610/H622</f>
        <v>6.5743545362757824E-2</v>
      </c>
      <c r="BQ610" s="126">
        <f t="shared" ref="BQ610" si="11391">I610/I622</f>
        <v>6.5867825068332678E-2</v>
      </c>
      <c r="BR610" s="123">
        <f t="shared" ref="BR610" si="11392">J610/J622</f>
        <v>6.5034965034965031E-2</v>
      </c>
      <c r="BS610" s="124">
        <f t="shared" ref="BS610" si="11393">K610/K622</f>
        <v>3.5050576334980002E-2</v>
      </c>
      <c r="BT610" s="125">
        <f t="shared" ref="BT610" si="11394">L610/L622</f>
        <v>7.3937041305270818E-2</v>
      </c>
      <c r="BU610" s="123">
        <f t="shared" ref="BU610" si="11395">M610/M622</f>
        <v>5.4127829560585886E-2</v>
      </c>
      <c r="BV610" s="127">
        <f t="shared" ref="BV610" si="11396">N610/N622</f>
        <v>6.4371829141890782E-2</v>
      </c>
      <c r="BW610" s="128">
        <f t="shared" ref="BW610" si="11397">O610/O622</f>
        <v>5.4383918154895447E-2</v>
      </c>
      <c r="BX610" s="123">
        <f t="shared" ref="BX610" si="11398">P610/P622</f>
        <v>7.3629581576386632E-2</v>
      </c>
      <c r="BY610" s="124">
        <f t="shared" ref="BY610" si="11399">Q610/Q622</f>
        <v>5.1584377302873984E-2</v>
      </c>
      <c r="BZ610" s="125">
        <f t="shared" ref="BZ610" si="11400">R610/R622</f>
        <v>5.5715468632940343E-2</v>
      </c>
      <c r="CA610" s="126">
        <f t="shared" ref="CA610" si="11401">S610/S622</f>
        <v>6.1776061776061778E-2</v>
      </c>
      <c r="CB610" s="123">
        <f t="shared" ref="CB610" si="11402">T610/T622</f>
        <v>8.236936577582768E-2</v>
      </c>
      <c r="CC610" s="124">
        <f t="shared" ref="CC610" si="11403">U610/U622</f>
        <v>2.7536591416521955E-2</v>
      </c>
      <c r="CD610" s="125">
        <f t="shared" ref="CD610" si="11404">V610/V622</f>
        <v>7.1605399598299785E-2</v>
      </c>
      <c r="CE610" s="126">
        <f t="shared" ref="CE610" si="11405">W610/W622</f>
        <v>6.327900287631831E-2</v>
      </c>
      <c r="CF610" s="123">
        <f t="shared" ref="CF610" si="11406">X610/X622</f>
        <v>7.0469071606543171E-2</v>
      </c>
      <c r="CG610" s="124">
        <f t="shared" ref="CG610" si="11407">Y610/Y622</f>
        <v>5.081782994131602E-2</v>
      </c>
      <c r="CH610" s="125">
        <f t="shared" ref="CH610" si="11408">Z610/Z622</f>
        <v>6.5084708651503953E-2</v>
      </c>
      <c r="CI610" s="123">
        <f t="shared" ref="CI610" si="11409">AA610/AA622</f>
        <v>6.805348456329903E-2</v>
      </c>
      <c r="CJ610" s="129">
        <f t="shared" ref="CJ610" si="11410">AB610/AB622</f>
        <v>6.5421715620927759E-2</v>
      </c>
      <c r="CK610" s="130">
        <f t="shared" ref="CK610" si="11411">AC610/AC622</f>
        <v>6.1493141511350553E-2</v>
      </c>
    </row>
    <row r="611" spans="1:89" x14ac:dyDescent="0.2">
      <c r="A611" s="131" t="s">
        <v>29</v>
      </c>
      <c r="B611" s="184">
        <v>1448</v>
      </c>
      <c r="C611" s="168">
        <v>2246</v>
      </c>
      <c r="D611" s="169">
        <v>705</v>
      </c>
      <c r="E611" s="170">
        <v>748</v>
      </c>
      <c r="F611" s="167">
        <v>1212</v>
      </c>
      <c r="G611" s="171">
        <v>2524</v>
      </c>
      <c r="H611" s="169">
        <v>2343</v>
      </c>
      <c r="I611" s="170">
        <v>3673</v>
      </c>
      <c r="J611" s="167">
        <v>532</v>
      </c>
      <c r="K611" s="168">
        <v>208</v>
      </c>
      <c r="L611" s="169">
        <v>1749</v>
      </c>
      <c r="M611" s="167">
        <v>795</v>
      </c>
      <c r="N611" s="172">
        <v>3131</v>
      </c>
      <c r="O611" s="185">
        <v>2200</v>
      </c>
      <c r="P611" s="167">
        <v>1689</v>
      </c>
      <c r="Q611" s="168">
        <v>979</v>
      </c>
      <c r="R611" s="169">
        <v>2181</v>
      </c>
      <c r="S611" s="170">
        <v>1986</v>
      </c>
      <c r="T611" s="167">
        <v>908</v>
      </c>
      <c r="U611" s="171">
        <v>144</v>
      </c>
      <c r="V611" s="169">
        <v>2156</v>
      </c>
      <c r="W611" s="186">
        <v>1419</v>
      </c>
      <c r="X611" s="167">
        <v>1700</v>
      </c>
      <c r="Y611" s="171">
        <v>447</v>
      </c>
      <c r="Z611" s="169">
        <v>2610</v>
      </c>
      <c r="AA611" s="167">
        <v>3746</v>
      </c>
      <c r="AB611" s="149">
        <f t="shared" si="11082"/>
        <v>22364</v>
      </c>
      <c r="AC611" s="150">
        <f t="shared" si="11083"/>
        <v>21115</v>
      </c>
      <c r="BI611" s="131" t="s">
        <v>29</v>
      </c>
      <c r="BJ611" s="123">
        <f>B611/B622</f>
        <v>7.0572180524417591E-2</v>
      </c>
      <c r="BK611" s="124">
        <f t="shared" ref="BK611" si="11412">C611/C622</f>
        <v>8.7799538720143858E-2</v>
      </c>
      <c r="BL611" s="125">
        <f t="shared" ref="BL611" si="11413">D611/D622</f>
        <v>8.2514044943820225E-2</v>
      </c>
      <c r="BM611" s="126">
        <f t="shared" ref="BM611" si="11414">E611/E622</f>
        <v>7.7859893827417509E-2</v>
      </c>
      <c r="BN611" s="123">
        <f t="shared" ref="BN611" si="11415">F611/F622</f>
        <v>5.8820674593545258E-2</v>
      </c>
      <c r="BO611" s="124">
        <f t="shared" ref="BO611" si="11416">G611/G622</f>
        <v>0.10038180082723512</v>
      </c>
      <c r="BP611" s="125">
        <f t="shared" ref="BP611" si="11417">H611/H622</f>
        <v>6.7589787970575507E-2</v>
      </c>
      <c r="BQ611" s="126">
        <f t="shared" ref="BQ611" si="11418">I611/I622</f>
        <v>8.9637836782506836E-2</v>
      </c>
      <c r="BR611" s="123">
        <f t="shared" ref="BR611" si="11419">J611/J622</f>
        <v>0.124009324009324</v>
      </c>
      <c r="BS611" s="124">
        <f t="shared" ref="BS611" si="11420">K611/K622</f>
        <v>4.8929663608562692E-2</v>
      </c>
      <c r="BT611" s="125">
        <f t="shared" ref="BT611" si="11421">L611/L622</f>
        <v>0.10608358100321466</v>
      </c>
      <c r="BU611" s="123">
        <f t="shared" ref="BU611" si="11422">M611/M622</f>
        <v>5.2929427430093212E-2</v>
      </c>
      <c r="BV611" s="127">
        <f t="shared" ref="BV611" si="11423">N611/N622</f>
        <v>8.5401778408161044E-2</v>
      </c>
      <c r="BW611" s="128">
        <f t="shared" ref="BW611" si="11424">O611/O622</f>
        <v>6.5811122079631454E-2</v>
      </c>
      <c r="BX611" s="123">
        <f t="shared" ref="BX611" si="11425">P611/P622</f>
        <v>9.1307168342523518E-2</v>
      </c>
      <c r="BY611" s="124">
        <f t="shared" ref="BY611" si="11426">Q611/Q622</f>
        <v>6.5585851142225496E-2</v>
      </c>
      <c r="BZ611" s="125">
        <f t="shared" ref="BZ611" si="11427">R611/R622</f>
        <v>8.5998186191396236E-2</v>
      </c>
      <c r="CA611" s="126">
        <f t="shared" ref="CA611" si="11428">S611/S622</f>
        <v>9.0211219622984326E-2</v>
      </c>
      <c r="CB611" s="123">
        <f t="shared" ref="CB611" si="11429">T611/T622</f>
        <v>0.18109293976864779</v>
      </c>
      <c r="CC611" s="124">
        <f t="shared" ref="CC611" si="11430">U611/U622</f>
        <v>3.5723145621433888E-2</v>
      </c>
      <c r="CD611" s="125">
        <f t="shared" ref="CD611" si="11431">V611/V622</f>
        <v>0.10070531085057687</v>
      </c>
      <c r="CE611" s="126">
        <f t="shared" ref="CE611" si="11432">W611/W622</f>
        <v>6.4785645801944944E-2</v>
      </c>
      <c r="CF611" s="123">
        <f t="shared" ref="CF611" si="11433">X611/X622</f>
        <v>9.2081031307550645E-2</v>
      </c>
      <c r="CG611" s="124">
        <f t="shared" ref="CG611" si="11434">Y611/Y622</f>
        <v>5.5812211262329881E-2</v>
      </c>
      <c r="CH611" s="125">
        <f t="shared" ref="CH611" si="11435">Z611/Z622</f>
        <v>7.143443632482141E-2</v>
      </c>
      <c r="CI611" s="123">
        <f t="shared" ref="CI611" si="11436">AA611/AA622</f>
        <v>9.156909237576083E-2</v>
      </c>
      <c r="CJ611" s="129">
        <f t="shared" ref="CJ611" si="11437">AB611/AB622</f>
        <v>8.3743989934544585E-2</v>
      </c>
      <c r="CK611" s="130">
        <f t="shared" ref="CK611" si="11438">AC611/AC622</f>
        <v>7.9438830407596639E-2</v>
      </c>
    </row>
    <row r="612" spans="1:89" x14ac:dyDescent="0.2">
      <c r="A612" s="139" t="s">
        <v>30</v>
      </c>
      <c r="B612" s="181">
        <v>1469</v>
      </c>
      <c r="C612" s="175">
        <v>2436</v>
      </c>
      <c r="D612" s="176">
        <v>601</v>
      </c>
      <c r="E612" s="177">
        <v>826</v>
      </c>
      <c r="F612" s="174">
        <v>1112</v>
      </c>
      <c r="G612" s="178">
        <v>3123</v>
      </c>
      <c r="H612" s="176">
        <v>2465</v>
      </c>
      <c r="I612" s="177">
        <v>3891</v>
      </c>
      <c r="J612" s="174">
        <v>657</v>
      </c>
      <c r="K612" s="175">
        <v>192</v>
      </c>
      <c r="L612" s="176">
        <v>1726</v>
      </c>
      <c r="M612" s="174">
        <v>738</v>
      </c>
      <c r="N612" s="179">
        <v>3420</v>
      </c>
      <c r="O612" s="182">
        <v>2128</v>
      </c>
      <c r="P612" s="174">
        <v>1624</v>
      </c>
      <c r="Q612" s="175">
        <v>1070</v>
      </c>
      <c r="R612" s="176">
        <v>2075</v>
      </c>
      <c r="S612" s="177">
        <v>1926</v>
      </c>
      <c r="T612" s="174">
        <v>604</v>
      </c>
      <c r="U612" s="178">
        <v>183</v>
      </c>
      <c r="V612" s="176">
        <v>2157</v>
      </c>
      <c r="W612" s="183">
        <v>1551</v>
      </c>
      <c r="X612" s="174">
        <v>1859</v>
      </c>
      <c r="Y612" s="178">
        <v>612</v>
      </c>
      <c r="Z612" s="176">
        <v>2642</v>
      </c>
      <c r="AA612" s="174">
        <v>3965</v>
      </c>
      <c r="AB612" s="149">
        <f t="shared" si="11082"/>
        <v>22411</v>
      </c>
      <c r="AC612" s="150">
        <f t="shared" si="11083"/>
        <v>22641</v>
      </c>
      <c r="BI612" s="139" t="s">
        <v>30</v>
      </c>
      <c r="BJ612" s="123">
        <f>B612/B622</f>
        <v>7.1595672092796575E-2</v>
      </c>
      <c r="BK612" s="124">
        <f t="shared" ref="BK612" si="11439">C612/C622</f>
        <v>9.522692623431453E-2</v>
      </c>
      <c r="BL612" s="125">
        <f t="shared" ref="BL612" si="11440">D612/D622</f>
        <v>7.0341760299625467E-2</v>
      </c>
      <c r="BM612" s="126">
        <f t="shared" ref="BM612" si="11441">E612/E622</f>
        <v>8.5978973665035915E-2</v>
      </c>
      <c r="BN612" s="123">
        <f t="shared" ref="BN612" si="11442">F612/F622</f>
        <v>5.3967483620480469E-2</v>
      </c>
      <c r="BO612" s="124">
        <f t="shared" ref="BO612" si="11443">G612/G622</f>
        <v>0.12420458160992683</v>
      </c>
      <c r="BP612" s="125">
        <f t="shared" ref="BP612" si="11444">H612/H622</f>
        <v>7.1109187941727964E-2</v>
      </c>
      <c r="BQ612" s="126">
        <f t="shared" ref="BQ612" si="11445">I612/I622</f>
        <v>9.4958024209293251E-2</v>
      </c>
      <c r="BR612" s="123">
        <f t="shared" ref="BR612" si="11446">J612/J622</f>
        <v>0.15314685314685314</v>
      </c>
      <c r="BS612" s="124">
        <f t="shared" ref="BS612" si="11447">K612/K622</f>
        <v>4.5165843330980948E-2</v>
      </c>
      <c r="BT612" s="125">
        <f t="shared" ref="BT612" si="11448">L612/L622</f>
        <v>0.10468854248802087</v>
      </c>
      <c r="BU612" s="123">
        <f t="shared" ref="BU612" si="11449">M612/M622</f>
        <v>4.9134487350199735E-2</v>
      </c>
      <c r="BV612" s="127">
        <f t="shared" ref="BV612" si="11450">N612/N622</f>
        <v>9.3284599858163772E-2</v>
      </c>
      <c r="BW612" s="128">
        <f t="shared" ref="BW612" si="11451">O612/O622</f>
        <v>6.3657303538843524E-2</v>
      </c>
      <c r="BX612" s="123">
        <f t="shared" ref="BX612" si="11452">P612/P622</f>
        <v>8.7793274948643099E-2</v>
      </c>
      <c r="BY612" s="124">
        <f t="shared" ref="BY612" si="11453">Q612/Q622</f>
        <v>7.1682186641656057E-2</v>
      </c>
      <c r="BZ612" s="125">
        <f t="shared" ref="BZ612" si="11454">R612/R622</f>
        <v>8.1818540278380189E-2</v>
      </c>
      <c r="CA612" s="126">
        <f t="shared" ref="CA612" si="11455">S612/S622</f>
        <v>8.7485805132863956E-2</v>
      </c>
      <c r="CB612" s="123">
        <f t="shared" ref="CB612" si="11456">T612/T622</f>
        <v>0.12046270442760271</v>
      </c>
      <c r="CC612" s="124">
        <f t="shared" ref="CC612" si="11457">U612/U622</f>
        <v>4.5398164227238899E-2</v>
      </c>
      <c r="CD612" s="125">
        <f t="shared" ref="CD612" si="11458">V612/V622</f>
        <v>0.10075202017842963</v>
      </c>
      <c r="CE612" s="126">
        <f t="shared" ref="CE612" si="11459">W612/W622</f>
        <v>7.081221750445145E-2</v>
      </c>
      <c r="CF612" s="123">
        <f t="shared" ref="CF612" si="11460">X612/X622</f>
        <v>0.10069331600043332</v>
      </c>
      <c r="CG612" s="124">
        <f t="shared" ref="CG612" si="11461">Y612/Y622</f>
        <v>7.641403421151205E-2</v>
      </c>
      <c r="CH612" s="125">
        <f t="shared" ref="CH612" si="11462">Z612/Z622</f>
        <v>7.2310260831485895E-2</v>
      </c>
      <c r="CI612" s="123">
        <f t="shared" ref="CI612" si="11463">AA612/AA622</f>
        <v>9.6922437605416897E-2</v>
      </c>
      <c r="CJ612" s="129">
        <f t="shared" ref="CJ612" si="11464">AB612/AB622</f>
        <v>8.3919985620777973E-2</v>
      </c>
      <c r="CK612" s="130">
        <f t="shared" ref="CK612" si="11465">AC612/AC622</f>
        <v>8.5179945974823368E-2</v>
      </c>
    </row>
    <row r="613" spans="1:89" x14ac:dyDescent="0.2">
      <c r="A613" s="131" t="s">
        <v>31</v>
      </c>
      <c r="B613" s="184">
        <v>1477</v>
      </c>
      <c r="C613" s="168">
        <v>2207</v>
      </c>
      <c r="D613" s="169">
        <v>497</v>
      </c>
      <c r="E613" s="170">
        <v>871</v>
      </c>
      <c r="F613" s="167">
        <v>912</v>
      </c>
      <c r="G613" s="171">
        <v>2778</v>
      </c>
      <c r="H613" s="169">
        <v>2270</v>
      </c>
      <c r="I613" s="170">
        <v>3414</v>
      </c>
      <c r="J613" s="167">
        <v>414</v>
      </c>
      <c r="K613" s="168">
        <v>184</v>
      </c>
      <c r="L613" s="169">
        <v>1736</v>
      </c>
      <c r="M613" s="167">
        <v>695</v>
      </c>
      <c r="N613" s="172">
        <v>3135</v>
      </c>
      <c r="O613" s="185">
        <v>2113</v>
      </c>
      <c r="P613" s="167">
        <v>1168</v>
      </c>
      <c r="Q613" s="168">
        <v>1153</v>
      </c>
      <c r="R613" s="169">
        <v>1876</v>
      </c>
      <c r="S613" s="170">
        <v>1894</v>
      </c>
      <c r="T613" s="167">
        <v>506</v>
      </c>
      <c r="U613" s="171">
        <v>157</v>
      </c>
      <c r="V613" s="169">
        <v>2172</v>
      </c>
      <c r="W613" s="186">
        <v>1277</v>
      </c>
      <c r="X613" s="167">
        <v>1806</v>
      </c>
      <c r="Y613" s="171">
        <v>456</v>
      </c>
      <c r="Z613" s="169">
        <v>3090</v>
      </c>
      <c r="AA613" s="167">
        <v>3340</v>
      </c>
      <c r="AB613" s="149">
        <f t="shared" si="11082"/>
        <v>21059</v>
      </c>
      <c r="AC613" s="150">
        <f t="shared" si="11083"/>
        <v>20539</v>
      </c>
      <c r="BI613" s="131" t="s">
        <v>31</v>
      </c>
      <c r="BJ613" s="123">
        <f>B613/B622</f>
        <v>7.1985573642655232E-2</v>
      </c>
      <c r="BK613" s="124">
        <f t="shared" ref="BK613" si="11466">C613/C622</f>
        <v>8.6274969704077248E-2</v>
      </c>
      <c r="BL613" s="125">
        <f t="shared" ref="BL613" si="11467">D613/D622</f>
        <v>5.8169475655430715E-2</v>
      </c>
      <c r="BM613" s="126">
        <f t="shared" ref="BM613" si="11468">E613/E622</f>
        <v>9.0663058186738837E-2</v>
      </c>
      <c r="BN613" s="123">
        <f t="shared" ref="BN613" si="11469">F613/F622</f>
        <v>4.4261101674350885E-2</v>
      </c>
      <c r="BO613" s="124">
        <f t="shared" ref="BO613" si="11470">G613/G622</f>
        <v>0.1104836143811645</v>
      </c>
      <c r="BP613" s="125">
        <f t="shared" ref="BP613" si="11471">H613/H622</f>
        <v>6.5483917496033467E-2</v>
      </c>
      <c r="BQ613" s="126">
        <f t="shared" ref="BQ613" si="11472">I613/I622</f>
        <v>8.3317063647012884E-2</v>
      </c>
      <c r="BR613" s="123">
        <f t="shared" ref="BR613" si="11473">J613/J622</f>
        <v>9.6503496503496503E-2</v>
      </c>
      <c r="BS613" s="124">
        <f t="shared" ref="BS613" si="11474">K613/K622</f>
        <v>4.3283933192190073E-2</v>
      </c>
      <c r="BT613" s="125">
        <f t="shared" ref="BT613" si="11475">L613/L622</f>
        <v>0.10529508097288773</v>
      </c>
      <c r="BU613" s="123">
        <f t="shared" ref="BU613" si="11476">M613/M622</f>
        <v>4.6271637816245006E-2</v>
      </c>
      <c r="BV613" s="127">
        <f t="shared" ref="BV613" si="11477">N613/N622</f>
        <v>8.551088320331679E-2</v>
      </c>
      <c r="BW613" s="128">
        <f t="shared" ref="BW613" si="11478">O613/O622</f>
        <v>6.3208591342846038E-2</v>
      </c>
      <c r="BX613" s="123">
        <f t="shared" ref="BX613" si="11479">P613/P622</f>
        <v>6.3141961293112767E-2</v>
      </c>
      <c r="BY613" s="124">
        <f t="shared" ref="BY613" si="11480">Q613/Q622</f>
        <v>7.7242580558719104E-2</v>
      </c>
      <c r="BZ613" s="125">
        <f t="shared" ref="BZ613" si="11481">R613/R622</f>
        <v>7.3971846536019875E-2</v>
      </c>
      <c r="CA613" s="126">
        <f t="shared" ref="CA613" si="11482">S613/S622</f>
        <v>8.6032250738133087E-2</v>
      </c>
      <c r="CB613" s="123">
        <f t="shared" ref="CB613" si="11483">T613/T622</f>
        <v>0.10091743119266056</v>
      </c>
      <c r="CC613" s="124">
        <f t="shared" ref="CC613" si="11484">U613/U622</f>
        <v>3.8948151823368894E-2</v>
      </c>
      <c r="CD613" s="125">
        <f t="shared" ref="CD613" si="11485">V613/V622</f>
        <v>0.10145266009622121</v>
      </c>
      <c r="CE613" s="126">
        <f t="shared" ref="CE613" si="11486">W613/W622</f>
        <v>5.8302515637127336E-2</v>
      </c>
      <c r="CF613" s="123">
        <f t="shared" ref="CF613" si="11487">X613/X622</f>
        <v>9.7822554436139103E-2</v>
      </c>
      <c r="CG613" s="124">
        <f t="shared" ref="CG613" si="11488">Y613/Y622</f>
        <v>5.6935947059557998E-2</v>
      </c>
      <c r="CH613" s="125">
        <f t="shared" ref="CH613" si="11489">Z613/Z622</f>
        <v>8.4571803924788566E-2</v>
      </c>
      <c r="CI613" s="123">
        <f t="shared" ref="CI613" si="11490">AA613/AA622</f>
        <v>8.1644625876946389E-2</v>
      </c>
      <c r="CJ613" s="129">
        <f t="shared" ref="CJ613" si="11491">AB613/AB622</f>
        <v>7.8857301199766333E-2</v>
      </c>
      <c r="CK613" s="130">
        <f t="shared" ref="CK613" si="11492">AC613/AC622</f>
        <v>7.7271803823898991E-2</v>
      </c>
    </row>
    <row r="614" spans="1:89" x14ac:dyDescent="0.2">
      <c r="A614" s="139" t="s">
        <v>32</v>
      </c>
      <c r="B614" s="181">
        <v>1443</v>
      </c>
      <c r="C614" s="175">
        <v>2012</v>
      </c>
      <c r="D614" s="176">
        <v>357</v>
      </c>
      <c r="E614" s="177">
        <v>832</v>
      </c>
      <c r="F614" s="174">
        <v>773</v>
      </c>
      <c r="G614" s="178">
        <v>2460</v>
      </c>
      <c r="H614" s="176">
        <v>2001</v>
      </c>
      <c r="I614" s="177">
        <v>3562</v>
      </c>
      <c r="J614" s="174">
        <v>314</v>
      </c>
      <c r="K614" s="175">
        <v>146</v>
      </c>
      <c r="L614" s="176">
        <v>1440</v>
      </c>
      <c r="M614" s="174">
        <v>619</v>
      </c>
      <c r="N614" s="179">
        <v>2472</v>
      </c>
      <c r="O614" s="182">
        <v>2050</v>
      </c>
      <c r="P614" s="174">
        <v>817</v>
      </c>
      <c r="Q614" s="175">
        <v>1169</v>
      </c>
      <c r="R614" s="176">
        <v>1449</v>
      </c>
      <c r="S614" s="177">
        <v>1764</v>
      </c>
      <c r="T614" s="174">
        <v>325</v>
      </c>
      <c r="U614" s="178">
        <v>222</v>
      </c>
      <c r="V614" s="176">
        <v>2008</v>
      </c>
      <c r="W614" s="183">
        <v>1148</v>
      </c>
      <c r="X614" s="174">
        <v>1118</v>
      </c>
      <c r="Y614" s="178">
        <v>466</v>
      </c>
      <c r="Z614" s="176">
        <v>2865</v>
      </c>
      <c r="AA614" s="174">
        <v>2762</v>
      </c>
      <c r="AB614" s="149">
        <f t="shared" si="11082"/>
        <v>17382</v>
      </c>
      <c r="AC614" s="150">
        <f t="shared" si="11083"/>
        <v>19212</v>
      </c>
      <c r="BI614" s="139" t="s">
        <v>32</v>
      </c>
      <c r="BJ614" s="123">
        <f>B614/B622</f>
        <v>7.032849205575592E-2</v>
      </c>
      <c r="BK614" s="124">
        <f t="shared" ref="BK614" si="11493">C614/C622</f>
        <v>7.8652124623744185E-2</v>
      </c>
      <c r="BL614" s="125">
        <f t="shared" ref="BL614" si="11494">D614/D622</f>
        <v>4.1783707865168537E-2</v>
      </c>
      <c r="BM614" s="126">
        <f t="shared" ref="BM614" si="11495">E614/E622</f>
        <v>8.6603518267929641E-2</v>
      </c>
      <c r="BN614" s="123">
        <f t="shared" ref="BN614" si="11496">F614/F622</f>
        <v>3.7515166221790824E-2</v>
      </c>
      <c r="BO614" s="124">
        <f t="shared" ref="BO614" si="11497">G614/G622</f>
        <v>9.7836461979000949E-2</v>
      </c>
      <c r="BP614" s="125">
        <f t="shared" ref="BP614" si="11498">H614/H622</f>
        <v>5.7723929035049762E-2</v>
      </c>
      <c r="BQ614" s="126">
        <f t="shared" ref="BQ614" si="11499">I614/I622</f>
        <v>8.6928934010152281E-2</v>
      </c>
      <c r="BR614" s="123">
        <f t="shared" ref="BR614" si="11500">J614/J622</f>
        <v>7.3193473193473191E-2</v>
      </c>
      <c r="BS614" s="124">
        <f t="shared" ref="BS614" si="11501">K614/K622</f>
        <v>3.4344860032933425E-2</v>
      </c>
      <c r="BT614" s="125">
        <f t="shared" ref="BT614" si="11502">L614/L622</f>
        <v>8.7341541820828525E-2</v>
      </c>
      <c r="BU614" s="123">
        <f t="shared" ref="BU614" si="11503">M614/M622</f>
        <v>4.1211717709720375E-2</v>
      </c>
      <c r="BV614" s="127">
        <f t="shared" ref="BV614" si="11504">N614/N622</f>
        <v>6.74267634062517E-2</v>
      </c>
      <c r="BW614" s="128">
        <f t="shared" ref="BW614" si="11505">O614/O622</f>
        <v>6.1324000119656587E-2</v>
      </c>
      <c r="BX614" s="123">
        <f t="shared" ref="BX614" si="11506">P614/P622</f>
        <v>4.4166936966158504E-2</v>
      </c>
      <c r="BY614" s="124">
        <f t="shared" ref="BY614" si="11507">Q614/Q622</f>
        <v>7.8314463723454145E-2</v>
      </c>
      <c r="BZ614" s="125">
        <f t="shared" ref="BZ614" si="11508">R614/R622</f>
        <v>5.7134971018492964E-2</v>
      </c>
      <c r="CA614" s="126">
        <f t="shared" ref="CA614" si="11509">S614/S622</f>
        <v>8.0127186009538956E-2</v>
      </c>
      <c r="CB614" s="123">
        <f t="shared" ref="CB614" si="11510">T614/T622</f>
        <v>6.4818508177104106E-2</v>
      </c>
      <c r="CC614" s="124">
        <f t="shared" ref="CC614" si="11511">U614/U622</f>
        <v>5.507318283304391E-2</v>
      </c>
      <c r="CD614" s="125">
        <f t="shared" ref="CD614" si="11512">V614/V622</f>
        <v>9.3792330328366577E-2</v>
      </c>
      <c r="CE614" s="126">
        <f t="shared" ref="CE614" si="11513">W614/W622</f>
        <v>5.2412911473314158E-2</v>
      </c>
      <c r="CF614" s="123">
        <f t="shared" ref="CF614" si="11514">X614/X622</f>
        <v>6.0556819412848011E-2</v>
      </c>
      <c r="CG614" s="124">
        <f t="shared" ref="CG614" si="11515">Y614/Y622</f>
        <v>5.818454238981146E-2</v>
      </c>
      <c r="CH614" s="125">
        <f t="shared" ref="CH614" si="11516">Z614/Z622</f>
        <v>7.8413662862303959E-2</v>
      </c>
      <c r="CI614" s="123">
        <f t="shared" ref="CI614" si="11517">AA614/AA622</f>
        <v>6.7515705590456873E-2</v>
      </c>
      <c r="CJ614" s="129">
        <f t="shared" ref="CJ614" si="11518">AB614/AB622</f>
        <v>6.5088447193804952E-2</v>
      </c>
      <c r="CK614" s="130">
        <f t="shared" ref="CK614" si="11519">AC614/AC622</f>
        <v>7.2279365843748347E-2</v>
      </c>
    </row>
    <row r="615" spans="1:89" x14ac:dyDescent="0.2">
      <c r="A615" s="131" t="s">
        <v>33</v>
      </c>
      <c r="B615" s="184">
        <v>1130</v>
      </c>
      <c r="C615" s="168">
        <v>1398</v>
      </c>
      <c r="D615" s="169">
        <v>303</v>
      </c>
      <c r="E615" s="170">
        <v>597</v>
      </c>
      <c r="F615" s="167">
        <v>696</v>
      </c>
      <c r="G615" s="171">
        <v>1757</v>
      </c>
      <c r="H615" s="169">
        <v>1554</v>
      </c>
      <c r="I615" s="170">
        <v>2424</v>
      </c>
      <c r="J615" s="167">
        <v>257</v>
      </c>
      <c r="K615" s="168">
        <v>99</v>
      </c>
      <c r="L615" s="169">
        <v>971</v>
      </c>
      <c r="M615" s="167">
        <v>471</v>
      </c>
      <c r="N615" s="172">
        <v>1830</v>
      </c>
      <c r="O615" s="185">
        <v>1629</v>
      </c>
      <c r="P615" s="167">
        <v>615</v>
      </c>
      <c r="Q615" s="168">
        <v>1040</v>
      </c>
      <c r="R615" s="169">
        <v>941</v>
      </c>
      <c r="S615" s="170">
        <v>1449</v>
      </c>
      <c r="T615" s="167">
        <v>181</v>
      </c>
      <c r="U615" s="171">
        <v>170</v>
      </c>
      <c r="V615" s="169">
        <v>1541</v>
      </c>
      <c r="W615" s="186">
        <v>844</v>
      </c>
      <c r="X615" s="167">
        <v>656</v>
      </c>
      <c r="Y615" s="171">
        <v>348</v>
      </c>
      <c r="Z615" s="169">
        <v>2417</v>
      </c>
      <c r="AA615" s="167">
        <v>2099</v>
      </c>
      <c r="AB615" s="149">
        <f t="shared" si="11082"/>
        <v>13092</v>
      </c>
      <c r="AC615" s="150">
        <f t="shared" si="11083"/>
        <v>14325</v>
      </c>
      <c r="BI615" s="131" t="s">
        <v>33</v>
      </c>
      <c r="BJ615" s="123">
        <f>B615/B622</f>
        <v>5.5073593917535822E-2</v>
      </c>
      <c r="BK615" s="124">
        <f t="shared" ref="BK615" si="11520">C615/C622</f>
        <v>5.4649935499003169E-2</v>
      </c>
      <c r="BL615" s="125">
        <f t="shared" ref="BL615" si="11521">D615/D622</f>
        <v>3.5463483146067419E-2</v>
      </c>
      <c r="BM615" s="126">
        <f t="shared" ref="BM615" si="11522">E615/E622</f>
        <v>6.2142187987925472E-2</v>
      </c>
      <c r="BN615" s="123">
        <f t="shared" ref="BN615" si="11523">F615/F622</f>
        <v>3.3778209172530937E-2</v>
      </c>
      <c r="BO615" s="124">
        <f t="shared" ref="BO615" si="11524">G615/G622</f>
        <v>6.9877505567928724E-2</v>
      </c>
      <c r="BP615" s="125">
        <f t="shared" ref="BP615" si="11525">H615/H622</f>
        <v>4.4829078321073128E-2</v>
      </c>
      <c r="BQ615" s="126">
        <f t="shared" ref="BQ615" si="11526">I615/I622</f>
        <v>5.9156579461147989E-2</v>
      </c>
      <c r="BR615" s="123">
        <f t="shared" ref="BR615" si="11527">J615/J622</f>
        <v>5.9906759906759907E-2</v>
      </c>
      <c r="BS615" s="124">
        <f t="shared" ref="BS615" si="11528">K615/K622</f>
        <v>2.3288637967537051E-2</v>
      </c>
      <c r="BT615" s="125">
        <f t="shared" ref="BT615" si="11529">L615/L622</f>
        <v>5.8894886880572574E-2</v>
      </c>
      <c r="BU615" s="123">
        <f t="shared" ref="BU615" si="11530">M615/M622</f>
        <v>3.1358189081225035E-2</v>
      </c>
      <c r="BV615" s="127">
        <f t="shared" ref="BV615" si="11531">N615/N622</f>
        <v>4.9915443783754294E-2</v>
      </c>
      <c r="BW615" s="128">
        <f t="shared" ref="BW615" si="11532">O615/O622</f>
        <v>4.8730144485327108E-2</v>
      </c>
      <c r="BX615" s="123">
        <f t="shared" ref="BX615" si="11533">P615/P622</f>
        <v>3.3246837495945508E-2</v>
      </c>
      <c r="BY615" s="124">
        <f t="shared" ref="BY615" si="11534">Q615/Q622</f>
        <v>6.9672405707777857E-2</v>
      </c>
      <c r="BZ615" s="125">
        <f t="shared" ref="BZ615" si="11535">R615/R622</f>
        <v>3.7104215133472652E-2</v>
      </c>
      <c r="CA615" s="126">
        <f t="shared" ref="CA615" si="11536">S615/S622</f>
        <v>6.5818759936406998E-2</v>
      </c>
      <c r="CB615" s="123">
        <f t="shared" ref="CB615" si="11537">T615/T622</f>
        <v>3.6098923015556443E-2</v>
      </c>
      <c r="CC615" s="124">
        <f t="shared" ref="CC615" si="11538">U615/U622</f>
        <v>4.2173158025303893E-2</v>
      </c>
      <c r="CD615" s="125">
        <f t="shared" ref="CD615" si="11539">V615/V622</f>
        <v>7.1979074221121958E-2</v>
      </c>
      <c r="CE615" s="126">
        <f t="shared" ref="CE615" si="11540">W615/W622</f>
        <v>3.8533534219056753E-2</v>
      </c>
      <c r="CF615" s="123">
        <f t="shared" ref="CF615" si="11541">X615/X622</f>
        <v>3.553244502220778E-2</v>
      </c>
      <c r="CG615" s="124">
        <f t="shared" ref="CG615" si="11542">Y615/Y622</f>
        <v>4.3451117492820573E-2</v>
      </c>
      <c r="CH615" s="125">
        <f t="shared" ref="CH615" si="11543">Z615/Z622</f>
        <v>6.6152119769001289E-2</v>
      </c>
      <c r="CI615" s="123">
        <f t="shared" ref="CI615" si="11544">AA615/AA622</f>
        <v>5.1309002908895354E-2</v>
      </c>
      <c r="CJ615" s="129">
        <f t="shared" ref="CJ615" si="11545">AB615/AB622</f>
        <v>4.9024160088671873E-2</v>
      </c>
      <c r="CK615" s="130">
        <f t="shared" ref="CK615" si="11546">AC615/AC622</f>
        <v>5.3893499672688694E-2</v>
      </c>
    </row>
    <row r="616" spans="1:89" x14ac:dyDescent="0.2">
      <c r="A616" s="139" t="s">
        <v>34</v>
      </c>
      <c r="B616" s="181">
        <v>438</v>
      </c>
      <c r="C616" s="175">
        <v>995</v>
      </c>
      <c r="D616" s="176">
        <v>114</v>
      </c>
      <c r="E616" s="177">
        <v>475</v>
      </c>
      <c r="F616" s="174">
        <v>306</v>
      </c>
      <c r="G616" s="178">
        <v>1298</v>
      </c>
      <c r="H616" s="176">
        <v>835</v>
      </c>
      <c r="I616" s="177">
        <v>2038</v>
      </c>
      <c r="J616" s="174">
        <v>256</v>
      </c>
      <c r="K616" s="175">
        <v>76</v>
      </c>
      <c r="L616" s="176">
        <v>771</v>
      </c>
      <c r="M616" s="174">
        <v>345</v>
      </c>
      <c r="N616" s="179">
        <v>1676</v>
      </c>
      <c r="O616" s="182">
        <v>1232</v>
      </c>
      <c r="P616" s="174">
        <v>467</v>
      </c>
      <c r="Q616" s="175">
        <v>842</v>
      </c>
      <c r="R616" s="176">
        <v>688</v>
      </c>
      <c r="S616" s="177">
        <v>1153</v>
      </c>
      <c r="T616" s="174">
        <v>116</v>
      </c>
      <c r="U616" s="178">
        <v>142</v>
      </c>
      <c r="V616" s="176">
        <v>1250</v>
      </c>
      <c r="W616" s="183">
        <v>668</v>
      </c>
      <c r="X616" s="174">
        <v>348</v>
      </c>
      <c r="Y616" s="178">
        <v>274</v>
      </c>
      <c r="Z616" s="176">
        <v>1693</v>
      </c>
      <c r="AA616" s="174">
        <v>1543</v>
      </c>
      <c r="AB616" s="149">
        <f t="shared" si="11082"/>
        <v>8958</v>
      </c>
      <c r="AC616" s="150">
        <f t="shared" si="11083"/>
        <v>11081</v>
      </c>
      <c r="BI616" s="139" t="s">
        <v>34</v>
      </c>
      <c r="BJ616" s="123">
        <f>B616/B622</f>
        <v>2.1347109854761674E-2</v>
      </c>
      <c r="BK616" s="124">
        <f t="shared" ref="BK616" si="11547">C616/C622</f>
        <v>3.8896055666314842E-2</v>
      </c>
      <c r="BL616" s="125">
        <f t="shared" ref="BL616" si="11548">D616/D622</f>
        <v>1.3342696629213483E-2</v>
      </c>
      <c r="BM616" s="126">
        <f t="shared" ref="BM616" si="11549">E616/E622</f>
        <v>4.9443114395753093E-2</v>
      </c>
      <c r="BN616" s="123">
        <f t="shared" ref="BN616" si="11550">F616/F622</f>
        <v>1.4850764377578258E-2</v>
      </c>
      <c r="BO616" s="124">
        <f t="shared" ref="BO616" si="11551">G616/G622</f>
        <v>5.1622653515749281E-2</v>
      </c>
      <c r="BP616" s="125">
        <f t="shared" ref="BP616" si="11552">H616/H622</f>
        <v>2.4087696523871341E-2</v>
      </c>
      <c r="BQ616" s="126">
        <f t="shared" ref="BQ616" si="11553">I616/I622</f>
        <v>4.9736431081608745E-2</v>
      </c>
      <c r="BR616" s="123">
        <f t="shared" ref="BR616" si="11554">J616/J622</f>
        <v>5.9673659673659674E-2</v>
      </c>
      <c r="BS616" s="124">
        <f t="shared" ref="BS616" si="11555">K616/K622</f>
        <v>1.787814631851329E-2</v>
      </c>
      <c r="BT616" s="125">
        <f t="shared" ref="BT616" si="11556">L616/L622</f>
        <v>4.6764117183235275E-2</v>
      </c>
      <c r="BU616" s="123">
        <f t="shared" ref="BU616" si="11557">M616/M622</f>
        <v>2.2969374167776297E-2</v>
      </c>
      <c r="BV616" s="127">
        <f t="shared" ref="BV616" si="11558">N616/N622</f>
        <v>4.5714909170258035E-2</v>
      </c>
      <c r="BW616" s="128">
        <f t="shared" ref="BW616" si="11559">O616/O622</f>
        <v>3.6854228364593615E-2</v>
      </c>
      <c r="BX616" s="123">
        <f t="shared" ref="BX616" si="11560">P616/P622</f>
        <v>2.5245972537571628E-2</v>
      </c>
      <c r="BY616" s="124">
        <f t="shared" ref="BY616" si="11561">Q616/Q622</f>
        <v>5.6407851544181681E-2</v>
      </c>
      <c r="BZ616" s="125">
        <f t="shared" ref="BZ616" si="11562">R616/R622</f>
        <v>2.7128267812783408E-2</v>
      </c>
      <c r="CA616" s="126">
        <f t="shared" ref="CA616" si="11563">S616/S622</f>
        <v>5.2373381785146493E-2</v>
      </c>
      <c r="CB616" s="123">
        <f t="shared" ref="CB616" si="11564">T616/T622</f>
        <v>2.3135221380135622E-2</v>
      </c>
      <c r="CC616" s="124">
        <f t="shared" ref="CC616" si="11565">U616/U622</f>
        <v>3.5226990821136193E-2</v>
      </c>
      <c r="CD616" s="125">
        <f t="shared" ref="CD616" si="11566">V616/V622</f>
        <v>5.8386659815965247E-2</v>
      </c>
      <c r="CE616" s="126">
        <f t="shared" ref="CE616" si="11567">W616/W622</f>
        <v>3.0498105282381407E-2</v>
      </c>
      <c r="CF616" s="123">
        <f t="shared" ref="CF616" si="11568">X616/X622</f>
        <v>1.8849528761780955E-2</v>
      </c>
      <c r="CG616" s="124">
        <f t="shared" ref="CG616" si="11569">Y616/Y622</f>
        <v>3.4211512048944938E-2</v>
      </c>
      <c r="CH616" s="125">
        <f t="shared" ref="CH616" si="11570">Z616/Z622</f>
        <v>4.633659030571749E-2</v>
      </c>
      <c r="CI616" s="123">
        <f t="shared" ref="CI616" si="11571">AA616/AA622</f>
        <v>3.7717861595247988E-2</v>
      </c>
      <c r="CJ616" s="129">
        <f t="shared" ref="CJ616" si="11572">AB616/AB622</f>
        <v>3.3544028878270897E-2</v>
      </c>
      <c r="CK616" s="130">
        <f t="shared" ref="CK616" si="11573">AC616/AC622</f>
        <v>4.1688926343669351E-2</v>
      </c>
    </row>
    <row r="617" spans="1:89" x14ac:dyDescent="0.2">
      <c r="A617" s="131" t="s">
        <v>35</v>
      </c>
      <c r="B617" s="184">
        <v>0</v>
      </c>
      <c r="C617" s="168">
        <v>442</v>
      </c>
      <c r="D617" s="169">
        <v>1</v>
      </c>
      <c r="E617" s="170">
        <v>309</v>
      </c>
      <c r="F617" s="167">
        <v>18</v>
      </c>
      <c r="G617" s="171">
        <v>740</v>
      </c>
      <c r="H617" s="169">
        <v>119</v>
      </c>
      <c r="I617" s="170">
        <v>857</v>
      </c>
      <c r="J617" s="167">
        <v>70</v>
      </c>
      <c r="K617" s="168">
        <v>54</v>
      </c>
      <c r="L617" s="169">
        <v>555</v>
      </c>
      <c r="M617" s="167">
        <v>91</v>
      </c>
      <c r="N617" s="172">
        <v>460</v>
      </c>
      <c r="O617" s="185">
        <v>280</v>
      </c>
      <c r="P617" s="167">
        <v>46</v>
      </c>
      <c r="Q617" s="168">
        <v>178</v>
      </c>
      <c r="R617" s="169">
        <v>147</v>
      </c>
      <c r="S617" s="170">
        <v>146</v>
      </c>
      <c r="T617" s="167">
        <v>10</v>
      </c>
      <c r="U617" s="171">
        <v>12</v>
      </c>
      <c r="V617" s="169">
        <v>282</v>
      </c>
      <c r="W617" s="186">
        <v>15</v>
      </c>
      <c r="X617" s="167">
        <v>31</v>
      </c>
      <c r="Y617" s="171">
        <v>7</v>
      </c>
      <c r="Z617" s="169">
        <v>51</v>
      </c>
      <c r="AA617" s="167">
        <v>72</v>
      </c>
      <c r="AB617" s="149">
        <f t="shared" si="11082"/>
        <v>1790</v>
      </c>
      <c r="AC617" s="150">
        <f t="shared" si="11083"/>
        <v>3203</v>
      </c>
      <c r="BI617" s="131" t="s">
        <v>35</v>
      </c>
      <c r="BJ617" s="123">
        <f>B617/B622</f>
        <v>0</v>
      </c>
      <c r="BK617" s="124">
        <f t="shared" ref="BK617" si="11574">C617/C622</f>
        <v>1.7278448848754936E-2</v>
      </c>
      <c r="BL617" s="125">
        <f t="shared" ref="BL617" si="11575">D617/D622</f>
        <v>1.1704119850187266E-4</v>
      </c>
      <c r="BM617" s="126">
        <f t="shared" ref="BM617" si="11576">E617/E622</f>
        <v>3.2164047049026749E-2</v>
      </c>
      <c r="BN617" s="123">
        <f t="shared" ref="BN617" si="11577">F617/F622</f>
        <v>8.7357437515166224E-4</v>
      </c>
      <c r="BO617" s="124">
        <f t="shared" ref="BO617" si="11578">G617/G622</f>
        <v>2.9430480432707604E-2</v>
      </c>
      <c r="BP617" s="125">
        <f t="shared" ref="BP617" si="11579">H617/H622</f>
        <v>3.4328573489110052E-3</v>
      </c>
      <c r="BQ617" s="126">
        <f t="shared" ref="BQ617" si="11580">I617/I622</f>
        <v>2.0914681764935571E-2</v>
      </c>
      <c r="BR617" s="123">
        <f t="shared" ref="BR617" si="11581">J617/J622</f>
        <v>1.6317016317016316E-2</v>
      </c>
      <c r="BS617" s="124">
        <f t="shared" ref="BS617" si="11582">K617/K622</f>
        <v>1.2702893436838392E-2</v>
      </c>
      <c r="BT617" s="125">
        <f t="shared" ref="BT617" si="11583">L617/L622</f>
        <v>3.3662885910110997E-2</v>
      </c>
      <c r="BU617" s="123">
        <f t="shared" ref="BU617" si="11584">M617/M622</f>
        <v>6.0585885486018638E-3</v>
      </c>
      <c r="BV617" s="127">
        <f t="shared" ref="BV617" si="11585">N617/N622</f>
        <v>1.2547051442910916E-2</v>
      </c>
      <c r="BW617" s="128">
        <f t="shared" ref="BW617" si="11586">O617/O622</f>
        <v>8.3759609919530943E-3</v>
      </c>
      <c r="BX617" s="123">
        <f t="shared" ref="BX617" si="11587">P617/P622</f>
        <v>2.4867553248999891E-3</v>
      </c>
      <c r="BY617" s="124">
        <f t="shared" ref="BY617" si="11588">Q617/Q622</f>
        <v>1.1924700207677363E-2</v>
      </c>
      <c r="BZ617" s="125">
        <f t="shared" ref="BZ617" si="11589">R617/R622</f>
        <v>5.7963014076731992E-3</v>
      </c>
      <c r="CA617" s="126">
        <f t="shared" ref="CA617" si="11590">S617/S622</f>
        <v>6.6318419259595732E-3</v>
      </c>
      <c r="CB617" s="123">
        <f t="shared" ref="CB617" si="11591">T617/T622</f>
        <v>1.994415636218588E-3</v>
      </c>
      <c r="CC617" s="124">
        <f t="shared" ref="CC617" si="11592">U617/U622</f>
        <v>2.9769288017861572E-3</v>
      </c>
      <c r="CD617" s="125">
        <f t="shared" ref="CD617" si="11593">V617/V622</f>
        <v>1.3172030454481761E-2</v>
      </c>
      <c r="CE617" s="126">
        <f t="shared" ref="CE617" si="11594">W617/W622</f>
        <v>6.8483769346664835E-4</v>
      </c>
      <c r="CF617" s="123">
        <f t="shared" ref="CF617" si="11595">X617/X622</f>
        <v>1.6791246885494529E-3</v>
      </c>
      <c r="CG617" s="124">
        <f t="shared" ref="CG617" si="11596">Y617/Y622</f>
        <v>8.7401673117742538E-4</v>
      </c>
      <c r="CH617" s="125">
        <f t="shared" ref="CH617" si="11597">Z617/Z622</f>
        <v>1.3958453074965104E-3</v>
      </c>
      <c r="CI617" s="123">
        <f t="shared" ref="CI617" si="11598">AA617/AA622</f>
        <v>1.7600039111198024E-3</v>
      </c>
      <c r="CJ617" s="129">
        <f t="shared" ref="CJ617" si="11599">AB617/AB622</f>
        <v>6.702814433144107E-3</v>
      </c>
      <c r="CK617" s="130">
        <f t="shared" ref="CK617" si="11600">AC617/AC622</f>
        <v>1.2050323172888089E-2</v>
      </c>
    </row>
    <row r="618" spans="1:89" x14ac:dyDescent="0.2">
      <c r="A618" s="139" t="s">
        <v>36</v>
      </c>
      <c r="B618" s="181">
        <v>0</v>
      </c>
      <c r="C618" s="175">
        <v>0</v>
      </c>
      <c r="D618" s="176">
        <v>0</v>
      </c>
      <c r="E618" s="177">
        <v>0</v>
      </c>
      <c r="F618" s="174">
        <v>0</v>
      </c>
      <c r="G618" s="178">
        <v>0</v>
      </c>
      <c r="H618" s="176">
        <v>0</v>
      </c>
      <c r="I618" s="177">
        <v>0</v>
      </c>
      <c r="J618" s="174">
        <v>0</v>
      </c>
      <c r="K618" s="178">
        <v>0</v>
      </c>
      <c r="L618" s="176">
        <v>0</v>
      </c>
      <c r="M618" s="174">
        <v>0</v>
      </c>
      <c r="N618" s="179">
        <v>0</v>
      </c>
      <c r="O618" s="182">
        <v>0</v>
      </c>
      <c r="P618" s="174">
        <v>0</v>
      </c>
      <c r="Q618" s="178">
        <v>0</v>
      </c>
      <c r="R618" s="176">
        <v>0</v>
      </c>
      <c r="S618" s="177">
        <v>0</v>
      </c>
      <c r="T618" s="174">
        <v>0</v>
      </c>
      <c r="U618" s="178">
        <v>0</v>
      </c>
      <c r="V618" s="176">
        <v>0</v>
      </c>
      <c r="W618" s="177">
        <v>0</v>
      </c>
      <c r="X618" s="174">
        <v>0</v>
      </c>
      <c r="Y618" s="178">
        <v>0</v>
      </c>
      <c r="Z618" s="176">
        <v>0</v>
      </c>
      <c r="AA618" s="174">
        <v>0</v>
      </c>
      <c r="AB618" s="149">
        <f t="shared" si="11082"/>
        <v>0</v>
      </c>
      <c r="AC618" s="150">
        <f t="shared" si="11083"/>
        <v>0</v>
      </c>
      <c r="BI618" s="139" t="s">
        <v>36</v>
      </c>
      <c r="BJ618" s="123">
        <f>B618/B622</f>
        <v>0</v>
      </c>
      <c r="BK618" s="124">
        <f t="shared" ref="BK618" si="11601">C618/C622</f>
        <v>0</v>
      </c>
      <c r="BL618" s="125">
        <f t="shared" ref="BL618" si="11602">D618/D622</f>
        <v>0</v>
      </c>
      <c r="BM618" s="126">
        <f t="shared" ref="BM618" si="11603">E618/E622</f>
        <v>0</v>
      </c>
      <c r="BN618" s="123">
        <f t="shared" ref="BN618" si="11604">F618/F622</f>
        <v>0</v>
      </c>
      <c r="BO618" s="124">
        <f t="shared" ref="BO618" si="11605">G618/G622</f>
        <v>0</v>
      </c>
      <c r="BP618" s="125">
        <f t="shared" ref="BP618" si="11606">H618/H622</f>
        <v>0</v>
      </c>
      <c r="BQ618" s="126">
        <f t="shared" ref="BQ618" si="11607">I618/I622</f>
        <v>0</v>
      </c>
      <c r="BR618" s="123">
        <f t="shared" ref="BR618" si="11608">J618/J622</f>
        <v>0</v>
      </c>
      <c r="BS618" s="124">
        <f t="shared" ref="BS618" si="11609">K618/K622</f>
        <v>0</v>
      </c>
      <c r="BT618" s="125">
        <f t="shared" ref="BT618" si="11610">L618/L622</f>
        <v>0</v>
      </c>
      <c r="BU618" s="123">
        <f t="shared" ref="BU618" si="11611">M618/M622</f>
        <v>0</v>
      </c>
      <c r="BV618" s="127">
        <f t="shared" ref="BV618" si="11612">N618/N622</f>
        <v>0</v>
      </c>
      <c r="BW618" s="128">
        <f t="shared" ref="BW618" si="11613">O618/O622</f>
        <v>0</v>
      </c>
      <c r="BX618" s="123">
        <f t="shared" ref="BX618" si="11614">P618/P622</f>
        <v>0</v>
      </c>
      <c r="BY618" s="124">
        <f t="shared" ref="BY618" si="11615">Q618/Q622</f>
        <v>0</v>
      </c>
      <c r="BZ618" s="125">
        <f t="shared" ref="BZ618" si="11616">R618/R622</f>
        <v>0</v>
      </c>
      <c r="CA618" s="126">
        <f t="shared" ref="CA618" si="11617">S618/S622</f>
        <v>0</v>
      </c>
      <c r="CB618" s="123">
        <f t="shared" ref="CB618" si="11618">T618/T622</f>
        <v>0</v>
      </c>
      <c r="CC618" s="124">
        <f t="shared" ref="CC618" si="11619">U618/U622</f>
        <v>0</v>
      </c>
      <c r="CD618" s="125">
        <f t="shared" ref="CD618" si="11620">V618/V622</f>
        <v>0</v>
      </c>
      <c r="CE618" s="126">
        <f t="shared" ref="CE618" si="11621">W618/W622</f>
        <v>0</v>
      </c>
      <c r="CF618" s="123">
        <f t="shared" ref="CF618" si="11622">X618/X622</f>
        <v>0</v>
      </c>
      <c r="CG618" s="124">
        <f t="shared" ref="CG618" si="11623">Y618/Y622</f>
        <v>0</v>
      </c>
      <c r="CH618" s="125">
        <f t="shared" ref="CH618" si="11624">Z618/Z622</f>
        <v>0</v>
      </c>
      <c r="CI618" s="123">
        <f t="shared" ref="CI618" si="11625">AA618/AA622</f>
        <v>0</v>
      </c>
      <c r="CJ618" s="129">
        <f t="shared" ref="CJ618" si="11626">AB618/AB622</f>
        <v>0</v>
      </c>
      <c r="CK618" s="130">
        <f t="shared" ref="CK618" si="11627">AC618/AC622</f>
        <v>0</v>
      </c>
    </row>
    <row r="619" spans="1:89" x14ac:dyDescent="0.2">
      <c r="A619" s="131" t="s">
        <v>37</v>
      </c>
      <c r="B619" s="56">
        <v>0</v>
      </c>
      <c r="C619" s="57">
        <v>0</v>
      </c>
      <c r="D619" s="133">
        <v>0</v>
      </c>
      <c r="E619" s="134">
        <v>0</v>
      </c>
      <c r="F619" s="132">
        <v>0</v>
      </c>
      <c r="G619" s="135">
        <v>0</v>
      </c>
      <c r="H619" s="133">
        <v>0</v>
      </c>
      <c r="I619" s="134">
        <v>0</v>
      </c>
      <c r="J619" s="132">
        <v>0</v>
      </c>
      <c r="K619" s="135">
        <v>0</v>
      </c>
      <c r="L619" s="133"/>
      <c r="M619" s="132">
        <v>0</v>
      </c>
      <c r="N619" s="136">
        <v>0</v>
      </c>
      <c r="O619" s="137">
        <v>0</v>
      </c>
      <c r="P619" s="132">
        <v>0</v>
      </c>
      <c r="Q619" s="135">
        <v>0</v>
      </c>
      <c r="R619" s="133"/>
      <c r="S619" s="134">
        <v>0</v>
      </c>
      <c r="T619" s="132">
        <v>0</v>
      </c>
      <c r="U619" s="135">
        <v>0</v>
      </c>
      <c r="V619" s="133">
        <v>0</v>
      </c>
      <c r="W619" s="134">
        <v>0</v>
      </c>
      <c r="X619" s="132">
        <v>0</v>
      </c>
      <c r="Y619" s="135">
        <v>0</v>
      </c>
      <c r="Z619" s="138">
        <v>0</v>
      </c>
      <c r="AA619" s="2">
        <v>0</v>
      </c>
      <c r="AB619" s="151">
        <v>0</v>
      </c>
      <c r="AC619" s="152">
        <f t="shared" ref="AC619:AC621" si="11628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9">C619/C622</f>
        <v>0</v>
      </c>
      <c r="BL619" s="125">
        <f t="shared" ref="BL619" si="11630">D619/D622</f>
        <v>0</v>
      </c>
      <c r="BM619" s="126">
        <f t="shared" ref="BM619" si="11631">E619/E622</f>
        <v>0</v>
      </c>
      <c r="BN619" s="123">
        <f t="shared" ref="BN619" si="11632">F619/F622</f>
        <v>0</v>
      </c>
      <c r="BO619" s="124">
        <f t="shared" ref="BO619" si="11633">G619/G622</f>
        <v>0</v>
      </c>
      <c r="BP619" s="125">
        <f t="shared" ref="BP619" si="11634">H619/H622</f>
        <v>0</v>
      </c>
      <c r="BQ619" s="126">
        <f t="shared" ref="BQ619" si="11635">I619/I622</f>
        <v>0</v>
      </c>
      <c r="BR619" s="123">
        <f t="shared" ref="BR619" si="11636">J619/J622</f>
        <v>0</v>
      </c>
      <c r="BS619" s="124">
        <f t="shared" ref="BS619" si="11637">K619/K622</f>
        <v>0</v>
      </c>
      <c r="BT619" s="125">
        <f t="shared" ref="BT619" si="11638">L619/L622</f>
        <v>0</v>
      </c>
      <c r="BU619" s="123">
        <f t="shared" ref="BU619" si="11639">M619/M622</f>
        <v>0</v>
      </c>
      <c r="BV619" s="127">
        <f t="shared" ref="BV619" si="11640">N619/N622</f>
        <v>0</v>
      </c>
      <c r="BW619" s="128">
        <f t="shared" ref="BW619" si="11641">O619/O622</f>
        <v>0</v>
      </c>
      <c r="BX619" s="123">
        <f t="shared" ref="BX619" si="11642">P619/P622</f>
        <v>0</v>
      </c>
      <c r="BY619" s="124">
        <f t="shared" ref="BY619" si="11643">Q619/Q622</f>
        <v>0</v>
      </c>
      <c r="BZ619" s="125">
        <f t="shared" ref="BZ619" si="11644">R619/R622</f>
        <v>0</v>
      </c>
      <c r="CA619" s="126">
        <f t="shared" ref="CA619" si="11645">S619/S622</f>
        <v>0</v>
      </c>
      <c r="CB619" s="123">
        <f t="shared" ref="CB619" si="11646">T619/T622</f>
        <v>0</v>
      </c>
      <c r="CC619" s="124">
        <f t="shared" ref="CC619" si="11647">U619/U622</f>
        <v>0</v>
      </c>
      <c r="CD619" s="125">
        <f t="shared" ref="CD619" si="11648">V619/V622</f>
        <v>0</v>
      </c>
      <c r="CE619" s="126">
        <f t="shared" ref="CE619" si="11649">W619/W622</f>
        <v>0</v>
      </c>
      <c r="CF619" s="123">
        <f t="shared" ref="CF619" si="11650">X619/X622</f>
        <v>0</v>
      </c>
      <c r="CG619" s="124">
        <f t="shared" ref="CG619" si="11651">Y619/Y622</f>
        <v>0</v>
      </c>
      <c r="CH619" s="125">
        <f t="shared" ref="CH619" si="11652">Z619/Z622</f>
        <v>0</v>
      </c>
      <c r="CI619" s="123">
        <f t="shared" ref="CI619" si="11653">AA619/AA622</f>
        <v>0</v>
      </c>
      <c r="CJ619" s="129">
        <f t="shared" ref="CJ619" si="11654">AB619/AB622</f>
        <v>0</v>
      </c>
      <c r="CK619" s="130">
        <f t="shared" ref="CK619" si="11655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6">SUM(B620,D620,F620,H620,J620,L620,N620,P620,R620,T620,V620,X620,Z620)</f>
        <v>0</v>
      </c>
      <c r="AC620" s="152">
        <f t="shared" si="11628"/>
        <v>0</v>
      </c>
      <c r="BI620" s="139" t="s">
        <v>38</v>
      </c>
      <c r="BJ620" s="123">
        <f>B620/B622</f>
        <v>0</v>
      </c>
      <c r="BK620" s="124">
        <f t="shared" ref="BK620" si="11657">C620/C622</f>
        <v>0</v>
      </c>
      <c r="BL620" s="125">
        <f t="shared" ref="BL620" si="11658">D620/D622</f>
        <v>0</v>
      </c>
      <c r="BM620" s="126">
        <f t="shared" ref="BM620" si="11659">E620/E622</f>
        <v>0</v>
      </c>
      <c r="BN620" s="123">
        <f t="shared" ref="BN620" si="11660">F620/F622</f>
        <v>0</v>
      </c>
      <c r="BO620" s="124">
        <f t="shared" ref="BO620" si="11661">G620/G622</f>
        <v>0</v>
      </c>
      <c r="BP620" s="125">
        <f t="shared" ref="BP620" si="11662">H620/H622</f>
        <v>0</v>
      </c>
      <c r="BQ620" s="126">
        <f t="shared" ref="BQ620" si="11663">I620/I622</f>
        <v>0</v>
      </c>
      <c r="BR620" s="123">
        <f t="shared" ref="BR620" si="11664">J620/J622</f>
        <v>0</v>
      </c>
      <c r="BS620" s="124">
        <f t="shared" ref="BS620" si="11665">K620/K622</f>
        <v>0</v>
      </c>
      <c r="BT620" s="125">
        <f t="shared" ref="BT620" si="11666">L620/L622</f>
        <v>0</v>
      </c>
      <c r="BU620" s="123">
        <f t="shared" ref="BU620" si="11667">M620/M622</f>
        <v>0</v>
      </c>
      <c r="BV620" s="127">
        <f t="shared" ref="BV620" si="11668">N620/N622</f>
        <v>0</v>
      </c>
      <c r="BW620" s="128">
        <f t="shared" ref="BW620" si="11669">O620/O622</f>
        <v>0</v>
      </c>
      <c r="BX620" s="123">
        <f t="shared" ref="BX620" si="11670">P620/P622</f>
        <v>0</v>
      </c>
      <c r="BY620" s="124">
        <f t="shared" ref="BY620" si="11671">Q620/Q622</f>
        <v>0</v>
      </c>
      <c r="BZ620" s="125">
        <f t="shared" ref="BZ620" si="11672">R620/R622</f>
        <v>0</v>
      </c>
      <c r="CA620" s="126">
        <f t="shared" ref="CA620" si="11673">S620/S622</f>
        <v>0</v>
      </c>
      <c r="CB620" s="123">
        <f t="shared" ref="CB620" si="11674">T620/T622</f>
        <v>0</v>
      </c>
      <c r="CC620" s="124">
        <f t="shared" ref="CC620" si="11675">U620/U622</f>
        <v>0</v>
      </c>
      <c r="CD620" s="125">
        <f t="shared" ref="CD620" si="11676">V620/V622</f>
        <v>0</v>
      </c>
      <c r="CE620" s="126">
        <f t="shared" ref="CE620" si="11677">W620/W622</f>
        <v>0</v>
      </c>
      <c r="CF620" s="123">
        <f t="shared" ref="CF620" si="11678">X620/X622</f>
        <v>0</v>
      </c>
      <c r="CG620" s="124">
        <f t="shared" ref="CG620" si="11679">Y620/Y622</f>
        <v>0</v>
      </c>
      <c r="CH620" s="125">
        <f t="shared" ref="CH620" si="11680">Z620/Z622</f>
        <v>0</v>
      </c>
      <c r="CI620" s="123">
        <f t="shared" ref="CI620" si="11681">AA620/AA622</f>
        <v>0</v>
      </c>
      <c r="CJ620" s="129">
        <f t="shared" ref="CJ620" si="11682">AB620/AB622</f>
        <v>0</v>
      </c>
      <c r="CK620" s="130">
        <f t="shared" ref="CK620" si="11683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6"/>
        <v>0</v>
      </c>
      <c r="AC621" s="152">
        <f t="shared" si="11628"/>
        <v>0</v>
      </c>
      <c r="BI621" s="131" t="s">
        <v>39</v>
      </c>
      <c r="BJ621" s="123">
        <f>B621/B622</f>
        <v>0</v>
      </c>
      <c r="BK621" s="124">
        <f t="shared" ref="BK621" si="11684">C621/C622</f>
        <v>0</v>
      </c>
      <c r="BL621" s="125">
        <f t="shared" ref="BL621" si="11685">D621/D622</f>
        <v>0</v>
      </c>
      <c r="BM621" s="126">
        <f t="shared" ref="BM621" si="11686">E621/E622</f>
        <v>0</v>
      </c>
      <c r="BN621" s="123">
        <f t="shared" ref="BN621" si="11687">F621/F622</f>
        <v>0</v>
      </c>
      <c r="BO621" s="124">
        <f t="shared" ref="BO621" si="11688">G621/G622</f>
        <v>0</v>
      </c>
      <c r="BP621" s="125">
        <f t="shared" ref="BP621" si="11689">H621/H622</f>
        <v>0</v>
      </c>
      <c r="BQ621" s="126">
        <f t="shared" ref="BQ621" si="11690">I621/I622</f>
        <v>0</v>
      </c>
      <c r="BR621" s="123">
        <f t="shared" ref="BR621" si="11691">J621/J622</f>
        <v>0</v>
      </c>
      <c r="BS621" s="124">
        <f t="shared" ref="BS621" si="11692">K621/K622</f>
        <v>0</v>
      </c>
      <c r="BT621" s="125">
        <f t="shared" ref="BT621" si="11693">L621/L622</f>
        <v>0</v>
      </c>
      <c r="BU621" s="123">
        <f t="shared" ref="BU621" si="11694">M621/M622</f>
        <v>0</v>
      </c>
      <c r="BV621" s="127">
        <f t="shared" ref="BV621" si="11695">N621/N622</f>
        <v>0</v>
      </c>
      <c r="BW621" s="128">
        <f t="shared" ref="BW621" si="11696">O621/O622</f>
        <v>0</v>
      </c>
      <c r="BX621" s="123">
        <f t="shared" ref="BX621" si="11697">P621/P622</f>
        <v>0</v>
      </c>
      <c r="BY621" s="124">
        <f t="shared" ref="BY621" si="11698">Q621/Q622</f>
        <v>0</v>
      </c>
      <c r="BZ621" s="125">
        <f t="shared" ref="BZ621" si="11699">R621/R622</f>
        <v>0</v>
      </c>
      <c r="CA621" s="126">
        <f t="shared" ref="CA621" si="11700">S621/S622</f>
        <v>0</v>
      </c>
      <c r="CB621" s="123">
        <f t="shared" ref="CB621" si="11701">T621/T622</f>
        <v>0</v>
      </c>
      <c r="CC621" s="124">
        <f t="shared" ref="CC621" si="11702">U621/U622</f>
        <v>0</v>
      </c>
      <c r="CD621" s="125">
        <f t="shared" ref="CD621" si="11703">V621/V622</f>
        <v>0</v>
      </c>
      <c r="CE621" s="126">
        <f t="shared" ref="CE621" si="11704">W621/W622</f>
        <v>0</v>
      </c>
      <c r="CF621" s="123">
        <f t="shared" ref="CF621" si="11705">X621/X622</f>
        <v>0</v>
      </c>
      <c r="CG621" s="124">
        <f t="shared" ref="CG621" si="11706">Y621/Y622</f>
        <v>0</v>
      </c>
      <c r="CH621" s="125">
        <f t="shared" ref="CH621" si="11707">Z621/Z622</f>
        <v>0</v>
      </c>
      <c r="CI621" s="123">
        <f t="shared" ref="CI621" si="11708">AA621/AA622</f>
        <v>0</v>
      </c>
      <c r="CJ621" s="129">
        <f t="shared" ref="CJ621" si="11709">AB621/AB622</f>
        <v>0</v>
      </c>
      <c r="CK621" s="130">
        <f t="shared" ref="CK621" si="11710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11">SUM(B599:B621)</f>
        <v>20518</v>
      </c>
      <c r="C622" s="1">
        <f t="shared" si="11711"/>
        <v>25581</v>
      </c>
      <c r="D622" s="14">
        <f t="shared" si="11711"/>
        <v>8544</v>
      </c>
      <c r="E622" s="1">
        <f t="shared" si="11711"/>
        <v>9607</v>
      </c>
      <c r="F622" s="14">
        <f t="shared" si="11711"/>
        <v>20605</v>
      </c>
      <c r="G622" s="1">
        <f t="shared" si="11711"/>
        <v>25144</v>
      </c>
      <c r="H622" s="14">
        <f t="shared" si="11711"/>
        <v>34665</v>
      </c>
      <c r="I622" s="1">
        <f t="shared" si="11711"/>
        <v>40976</v>
      </c>
      <c r="J622" s="14">
        <f t="shared" si="11711"/>
        <v>4290</v>
      </c>
      <c r="K622" s="1">
        <f t="shared" si="11711"/>
        <v>4251</v>
      </c>
      <c r="L622" s="14">
        <f t="shared" si="11711"/>
        <v>16487</v>
      </c>
      <c r="M622" s="1">
        <f t="shared" si="11711"/>
        <v>15020</v>
      </c>
      <c r="N622" s="14">
        <f t="shared" si="11711"/>
        <v>36662</v>
      </c>
      <c r="O622" s="1">
        <f t="shared" si="11711"/>
        <v>33429</v>
      </c>
      <c r="P622" s="14">
        <f t="shared" si="11711"/>
        <v>18498</v>
      </c>
      <c r="Q622" s="1">
        <f t="shared" si="11711"/>
        <v>14927</v>
      </c>
      <c r="R622" s="14">
        <f t="shared" si="11711"/>
        <v>25361</v>
      </c>
      <c r="S622" s="1">
        <f t="shared" si="11711"/>
        <v>22015</v>
      </c>
      <c r="T622" s="14">
        <f t="shared" si="11711"/>
        <v>5014</v>
      </c>
      <c r="U622" s="1">
        <f t="shared" si="11711"/>
        <v>4031</v>
      </c>
      <c r="V622" s="14">
        <f t="shared" si="11711"/>
        <v>21409</v>
      </c>
      <c r="W622" s="1">
        <f t="shared" si="11711"/>
        <v>21903</v>
      </c>
      <c r="X622" s="14">
        <f t="shared" si="11711"/>
        <v>18462</v>
      </c>
      <c r="Y622" s="1">
        <f t="shared" si="11711"/>
        <v>8009</v>
      </c>
      <c r="Z622" s="14">
        <f t="shared" si="11711"/>
        <v>36537</v>
      </c>
      <c r="AA622" s="1">
        <f t="shared" si="11711"/>
        <v>40909</v>
      </c>
      <c r="AB622" s="153">
        <f t="shared" ref="AB622:AC622" si="11712">SUM(AB598:AB621)</f>
        <v>267052</v>
      </c>
      <c r="AC622" s="154">
        <f t="shared" si="11712"/>
        <v>265802</v>
      </c>
      <c r="BI622" s="221" t="s">
        <v>13</v>
      </c>
      <c r="BJ622" s="147">
        <f>SUM(BJ598:BJ621)</f>
        <v>1</v>
      </c>
      <c r="BK622" s="148">
        <f t="shared" ref="BK622:CK622" si="11713">SUM(BK598:BK621)</f>
        <v>1</v>
      </c>
      <c r="BL622" s="147">
        <f t="shared" si="11713"/>
        <v>1</v>
      </c>
      <c r="BM622" s="148">
        <f t="shared" si="11713"/>
        <v>1</v>
      </c>
      <c r="BN622" s="147">
        <f t="shared" si="11713"/>
        <v>1</v>
      </c>
      <c r="BO622" s="148">
        <f t="shared" si="11713"/>
        <v>1</v>
      </c>
      <c r="BP622" s="147">
        <f t="shared" si="11713"/>
        <v>0.99999999999999978</v>
      </c>
      <c r="BQ622" s="148">
        <f t="shared" si="11713"/>
        <v>1</v>
      </c>
      <c r="BR622" s="147">
        <f t="shared" si="11713"/>
        <v>1</v>
      </c>
      <c r="BS622" s="148">
        <f t="shared" si="11713"/>
        <v>1</v>
      </c>
      <c r="BT622" s="147">
        <f t="shared" si="11713"/>
        <v>1</v>
      </c>
      <c r="BU622" s="148">
        <f t="shared" si="11713"/>
        <v>1</v>
      </c>
      <c r="BV622" s="147">
        <f t="shared" si="11713"/>
        <v>1</v>
      </c>
      <c r="BW622" s="148">
        <f t="shared" si="11713"/>
        <v>1</v>
      </c>
      <c r="BX622" s="147">
        <f t="shared" si="11713"/>
        <v>0.99999999999999989</v>
      </c>
      <c r="BY622" s="148">
        <f t="shared" si="11713"/>
        <v>1.0000000000000002</v>
      </c>
      <c r="BZ622" s="147">
        <f t="shared" si="11713"/>
        <v>0.99999999999999989</v>
      </c>
      <c r="CA622" s="148">
        <f t="shared" si="11713"/>
        <v>0.99999999999999989</v>
      </c>
      <c r="CB622" s="147">
        <f t="shared" si="11713"/>
        <v>1</v>
      </c>
      <c r="CC622" s="148">
        <f t="shared" si="11713"/>
        <v>1</v>
      </c>
      <c r="CD622" s="147">
        <f t="shared" si="11713"/>
        <v>1</v>
      </c>
      <c r="CE622" s="148">
        <f t="shared" si="11713"/>
        <v>0.99999999999999989</v>
      </c>
      <c r="CF622" s="147">
        <f t="shared" si="11713"/>
        <v>0.99999999999999989</v>
      </c>
      <c r="CG622" s="148">
        <f t="shared" si="11713"/>
        <v>0.99999999999999978</v>
      </c>
      <c r="CH622" s="147">
        <f t="shared" si="11713"/>
        <v>0.99999999999999989</v>
      </c>
      <c r="CI622" s="148">
        <f t="shared" si="11713"/>
        <v>1</v>
      </c>
      <c r="CJ622" s="147">
        <f t="shared" si="11713"/>
        <v>0.99999999999999989</v>
      </c>
      <c r="CK622" s="148">
        <f t="shared" si="11713"/>
        <v>1</v>
      </c>
    </row>
    <row r="623" spans="1:89" ht="13.5" thickTop="1" x14ac:dyDescent="0.2">
      <c r="A623" s="165"/>
    </row>
    <row r="625" spans="1:89" x14ac:dyDescent="0.2">
      <c r="A625" s="278">
        <f>+A594+1</f>
        <v>44794</v>
      </c>
      <c r="B625" s="278"/>
      <c r="C625" s="278"/>
      <c r="D625" s="278"/>
      <c r="BI625" s="277">
        <f>+BI563+2</f>
        <v>44794</v>
      </c>
      <c r="BJ625" s="277"/>
      <c r="BK625" s="277"/>
      <c r="BL625" s="277"/>
    </row>
    <row r="626" spans="1:89" ht="13.5" thickBot="1" x14ac:dyDescent="0.25">
      <c r="AE626" t="s">
        <v>84</v>
      </c>
    </row>
    <row r="627" spans="1:89" ht="14.25" thickTop="1" thickBot="1" x14ac:dyDescent="0.25">
      <c r="A627" s="275" t="s">
        <v>0</v>
      </c>
      <c r="B627" s="269" t="s">
        <v>1</v>
      </c>
      <c r="C627" s="270"/>
      <c r="D627" s="269" t="s">
        <v>2</v>
      </c>
      <c r="E627" s="270"/>
      <c r="F627" s="269" t="s">
        <v>3</v>
      </c>
      <c r="G627" s="270"/>
      <c r="H627" s="269" t="s">
        <v>4</v>
      </c>
      <c r="I627" s="270"/>
      <c r="J627" s="269" t="s">
        <v>5</v>
      </c>
      <c r="K627" s="270"/>
      <c r="L627" s="269" t="s">
        <v>6</v>
      </c>
      <c r="M627" s="270"/>
      <c r="N627" s="269" t="s">
        <v>7</v>
      </c>
      <c r="O627" s="270"/>
      <c r="P627" s="269" t="s">
        <v>8</v>
      </c>
      <c r="Q627" s="270"/>
      <c r="R627" s="269" t="s">
        <v>9</v>
      </c>
      <c r="S627" s="270"/>
      <c r="T627" s="269" t="s">
        <v>10</v>
      </c>
      <c r="U627" s="270"/>
      <c r="V627" s="269" t="s">
        <v>11</v>
      </c>
      <c r="W627" s="270"/>
      <c r="X627" s="269" t="s">
        <v>12</v>
      </c>
      <c r="Y627" s="270"/>
      <c r="Z627" s="271" t="s">
        <v>40</v>
      </c>
      <c r="AA627" s="272"/>
      <c r="AB627" s="273" t="s">
        <v>41</v>
      </c>
      <c r="AC627" s="274"/>
      <c r="AE627" s="275" t="s">
        <v>0</v>
      </c>
      <c r="AF627" s="269" t="s">
        <v>1</v>
      </c>
      <c r="AG627" s="270"/>
      <c r="AH627" s="269" t="s">
        <v>2</v>
      </c>
      <c r="AI627" s="270"/>
      <c r="AJ627" s="269" t="s">
        <v>3</v>
      </c>
      <c r="AK627" s="270"/>
      <c r="AL627" s="269" t="s">
        <v>4</v>
      </c>
      <c r="AM627" s="270"/>
      <c r="AN627" s="269" t="s">
        <v>5</v>
      </c>
      <c r="AO627" s="270"/>
      <c r="AP627" s="269" t="s">
        <v>6</v>
      </c>
      <c r="AQ627" s="270"/>
      <c r="AR627" s="269" t="s">
        <v>7</v>
      </c>
      <c r="AS627" s="270"/>
      <c r="AT627" s="269" t="s">
        <v>8</v>
      </c>
      <c r="AU627" s="270"/>
      <c r="AV627" s="269" t="s">
        <v>9</v>
      </c>
      <c r="AW627" s="270"/>
      <c r="AX627" s="269" t="s">
        <v>10</v>
      </c>
      <c r="AY627" s="270"/>
      <c r="AZ627" s="269" t="s">
        <v>11</v>
      </c>
      <c r="BA627" s="270"/>
      <c r="BB627" s="269" t="s">
        <v>12</v>
      </c>
      <c r="BC627" s="270"/>
      <c r="BD627" s="271" t="s">
        <v>40</v>
      </c>
      <c r="BE627" s="272"/>
      <c r="BF627" s="273" t="s">
        <v>41</v>
      </c>
      <c r="BG627" s="274"/>
      <c r="BI627" s="275" t="s">
        <v>0</v>
      </c>
      <c r="BJ627" s="269" t="s">
        <v>1</v>
      </c>
      <c r="BK627" s="270"/>
      <c r="BL627" s="269" t="s">
        <v>2</v>
      </c>
      <c r="BM627" s="270"/>
      <c r="BN627" s="269" t="s">
        <v>3</v>
      </c>
      <c r="BO627" s="270"/>
      <c r="BP627" s="269" t="s">
        <v>4</v>
      </c>
      <c r="BQ627" s="270"/>
      <c r="BR627" s="269" t="s">
        <v>5</v>
      </c>
      <c r="BS627" s="270"/>
      <c r="BT627" s="269" t="s">
        <v>6</v>
      </c>
      <c r="BU627" s="270"/>
      <c r="BV627" s="269" t="s">
        <v>7</v>
      </c>
      <c r="BW627" s="270"/>
      <c r="BX627" s="269" t="s">
        <v>8</v>
      </c>
      <c r="BY627" s="270"/>
      <c r="BZ627" s="269" t="s">
        <v>9</v>
      </c>
      <c r="CA627" s="270"/>
      <c r="CB627" s="269" t="s">
        <v>10</v>
      </c>
      <c r="CC627" s="270"/>
      <c r="CD627" s="269" t="s">
        <v>11</v>
      </c>
      <c r="CE627" s="270"/>
      <c r="CF627" s="269" t="s">
        <v>12</v>
      </c>
      <c r="CG627" s="270"/>
      <c r="CH627" s="271" t="s">
        <v>40</v>
      </c>
      <c r="CI627" s="272"/>
      <c r="CJ627" s="269" t="s">
        <v>41</v>
      </c>
      <c r="CK627" s="270"/>
    </row>
    <row r="628" spans="1:89" ht="15" thickTop="1" thickBot="1" x14ac:dyDescent="0.3">
      <c r="A628" s="276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76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76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599</v>
      </c>
      <c r="AG629" s="164">
        <f t="shared" ref="AG629:AV631" si="11714">SUMIF($A$9:$A$32,$AE629,C$629:C$652)</f>
        <v>644</v>
      </c>
      <c r="AH629" s="121">
        <f t="shared" si="11714"/>
        <v>250</v>
      </c>
      <c r="AI629" s="159">
        <f t="shared" si="11714"/>
        <v>276</v>
      </c>
      <c r="AJ629" s="120">
        <f t="shared" si="11714"/>
        <v>959</v>
      </c>
      <c r="AK629" s="122">
        <f t="shared" si="11714"/>
        <v>823</v>
      </c>
      <c r="AL629" s="121">
        <f t="shared" si="11714"/>
        <v>1308</v>
      </c>
      <c r="AM629" s="159">
        <f t="shared" si="11714"/>
        <v>1231</v>
      </c>
      <c r="AN629" s="120">
        <f t="shared" si="11714"/>
        <v>96</v>
      </c>
      <c r="AO629" s="122">
        <f t="shared" si="11714"/>
        <v>151</v>
      </c>
      <c r="AP629" s="121">
        <f t="shared" si="11714"/>
        <v>352</v>
      </c>
      <c r="AQ629" s="120">
        <f t="shared" si="11714"/>
        <v>599</v>
      </c>
      <c r="AR629" s="158">
        <f t="shared" si="11714"/>
        <v>1416</v>
      </c>
      <c r="AS629" s="160">
        <f t="shared" si="11714"/>
        <v>1204</v>
      </c>
      <c r="AT629" s="120">
        <f t="shared" si="11714"/>
        <v>665</v>
      </c>
      <c r="AU629" s="122">
        <f t="shared" si="11714"/>
        <v>502</v>
      </c>
      <c r="AV629" s="121">
        <f t="shared" si="11714"/>
        <v>956</v>
      </c>
      <c r="AW629" s="159">
        <f t="shared" ref="AW629:BE631" si="11715">SUMIF($A$9:$A$32,$AE629,S$629:S$652)</f>
        <v>646</v>
      </c>
      <c r="AX629" s="120">
        <f t="shared" si="11715"/>
        <v>180</v>
      </c>
      <c r="AY629" s="122">
        <f t="shared" si="11715"/>
        <v>181</v>
      </c>
      <c r="AZ629" s="121">
        <f t="shared" si="11715"/>
        <v>467</v>
      </c>
      <c r="BA629" s="159">
        <f t="shared" si="11715"/>
        <v>821</v>
      </c>
      <c r="BB629" s="120">
        <f t="shared" si="11715"/>
        <v>585</v>
      </c>
      <c r="BC629" s="122">
        <f t="shared" si="11715"/>
        <v>346</v>
      </c>
      <c r="BD629" s="21">
        <f t="shared" si="11715"/>
        <v>1288</v>
      </c>
      <c r="BE629" s="163">
        <f t="shared" si="11715"/>
        <v>1532</v>
      </c>
      <c r="BF629" s="149">
        <f>AF629+AH629+AJ629+AL629+AN629+AP629+AR629+AT629+AV629+AX629+AZ629+BB629+BD629</f>
        <v>9121</v>
      </c>
      <c r="BG629" s="150">
        <f>AG629+AI629+AK629+AM629+AO629+AQ629+AS629+AU629+AW629+AY629+BA629+BC629+BE629</f>
        <v>8956</v>
      </c>
      <c r="BI629" s="119" t="s">
        <v>16</v>
      </c>
      <c r="BJ629" s="123">
        <f>B629/B653</f>
        <v>0</v>
      </c>
      <c r="BK629" s="124">
        <f t="shared" ref="BK629" si="11716">C629/C653</f>
        <v>0</v>
      </c>
      <c r="BL629" s="125">
        <f t="shared" ref="BL629" si="11717">D629/D653</f>
        <v>0</v>
      </c>
      <c r="BM629" s="126">
        <f t="shared" ref="BM629" si="11718">E629/E653</f>
        <v>0</v>
      </c>
      <c r="BN629" s="123">
        <f t="shared" ref="BN629" si="11719">F629/F653</f>
        <v>0</v>
      </c>
      <c r="BO629" s="124">
        <f t="shared" ref="BO629" si="11720">G629/G653</f>
        <v>0</v>
      </c>
      <c r="BP629" s="125">
        <f t="shared" ref="BP629" si="11721">H629/H653</f>
        <v>0</v>
      </c>
      <c r="BQ629" s="126">
        <f t="shared" ref="BQ629" si="11722">I629/I653</f>
        <v>0</v>
      </c>
      <c r="BR629" s="123">
        <f t="shared" ref="BR629" si="11723">J629/J653</f>
        <v>0</v>
      </c>
      <c r="BS629" s="124">
        <f t="shared" ref="BS629" si="11724">K629/K653</f>
        <v>0</v>
      </c>
      <c r="BT629" s="125">
        <f t="shared" ref="BT629" si="11725">L629/L653</f>
        <v>0</v>
      </c>
      <c r="BU629" s="123">
        <f t="shared" ref="BU629" si="11726">M629/M653</f>
        <v>0</v>
      </c>
      <c r="BV629" s="127">
        <f t="shared" ref="BV629" si="11727">N629/N653</f>
        <v>0</v>
      </c>
      <c r="BW629" s="128">
        <f t="shared" ref="BW629" si="11728">O629/O653</f>
        <v>0</v>
      </c>
      <c r="BX629" s="123">
        <f t="shared" ref="BX629" si="11729">P629/P653</f>
        <v>0</v>
      </c>
      <c r="BY629" s="124">
        <f t="shared" ref="BY629" si="11730">Q629/Q653</f>
        <v>0</v>
      </c>
      <c r="BZ629" s="125">
        <f t="shared" ref="BZ629" si="11731">R629/R653</f>
        <v>0</v>
      </c>
      <c r="CA629" s="126">
        <f t="shared" ref="CA629" si="11732">S629/S653</f>
        <v>0</v>
      </c>
      <c r="CB629" s="123">
        <f t="shared" ref="CB629" si="11733">T629/T653</f>
        <v>0</v>
      </c>
      <c r="CC629" s="124">
        <f t="shared" ref="CC629" si="11734">U629/U653</f>
        <v>0</v>
      </c>
      <c r="CD629" s="125">
        <f t="shared" ref="CD629" si="11735">V629/V653</f>
        <v>0</v>
      </c>
      <c r="CE629" s="126">
        <f t="shared" ref="CE629" si="11736">W629/W653</f>
        <v>0</v>
      </c>
      <c r="CF629" s="123">
        <f t="shared" ref="CF629" si="11737">X629/X653</f>
        <v>0</v>
      </c>
      <c r="CG629" s="124">
        <f t="shared" ref="CG629" si="11738">Y629/Y653</f>
        <v>0</v>
      </c>
      <c r="CH629" s="125">
        <f t="shared" ref="CH629" si="11739">Z629/Z653</f>
        <v>0</v>
      </c>
      <c r="CI629" s="123">
        <f t="shared" ref="CI629" si="11740">AA629/AA653</f>
        <v>0</v>
      </c>
      <c r="CJ629" s="129">
        <f t="shared" ref="CJ629" si="11741">AB629/AB653</f>
        <v>0</v>
      </c>
      <c r="CK629" s="130">
        <f t="shared" ref="CK629" si="11742">AC629/AC653</f>
        <v>0</v>
      </c>
    </row>
    <row r="630" spans="1:89" x14ac:dyDescent="0.2">
      <c r="A630" s="131" t="s">
        <v>17</v>
      </c>
      <c r="B630" s="167">
        <v>98</v>
      </c>
      <c r="C630" s="168">
        <v>0</v>
      </c>
      <c r="D630" s="169">
        <v>87</v>
      </c>
      <c r="E630" s="170">
        <v>1</v>
      </c>
      <c r="F630" s="167">
        <v>227</v>
      </c>
      <c r="G630" s="171">
        <v>3</v>
      </c>
      <c r="H630" s="169">
        <v>239</v>
      </c>
      <c r="I630" s="170">
        <v>26</v>
      </c>
      <c r="J630" s="167">
        <v>5</v>
      </c>
      <c r="K630" s="171">
        <v>7</v>
      </c>
      <c r="L630" s="169">
        <v>41</v>
      </c>
      <c r="M630" s="167">
        <v>21</v>
      </c>
      <c r="N630" s="172">
        <v>101</v>
      </c>
      <c r="O630" s="173">
        <v>99</v>
      </c>
      <c r="P630" s="167">
        <v>36</v>
      </c>
      <c r="Q630" s="171">
        <v>35</v>
      </c>
      <c r="R630" s="169">
        <v>12</v>
      </c>
      <c r="S630" s="170">
        <v>45</v>
      </c>
      <c r="T630" s="167">
        <v>0</v>
      </c>
      <c r="U630" s="171">
        <v>9</v>
      </c>
      <c r="V630" s="169">
        <v>5</v>
      </c>
      <c r="W630" s="170">
        <v>49</v>
      </c>
      <c r="X630" s="167">
        <v>4</v>
      </c>
      <c r="Y630" s="171">
        <v>6</v>
      </c>
      <c r="Z630" s="169">
        <v>0</v>
      </c>
      <c r="AA630" s="167">
        <v>0</v>
      </c>
      <c r="AB630" s="149">
        <f t="shared" ref="AB630:AB649" si="11743">B630+D630+F630+H630+J630+L630+N630+P630+R630+T630+V630+X630+Z630</f>
        <v>855</v>
      </c>
      <c r="AC630" s="150">
        <f t="shared" ref="AC630:AC649" si="11744">C630+E630+G630+I630+K630+M630+O630+Q630+S630+U630+W630+Y630+AA630</f>
        <v>301</v>
      </c>
      <c r="AE630" s="226" t="str">
        <f>$AE$10</f>
        <v>08:00 - 08:59</v>
      </c>
      <c r="AF630" s="120">
        <f>SUMIF($A$9:$A$32,$AE630,B$629:B$652)</f>
        <v>761</v>
      </c>
      <c r="AG630" s="168">
        <f t="shared" si="11714"/>
        <v>755</v>
      </c>
      <c r="AH630" s="169">
        <f t="shared" si="11714"/>
        <v>345</v>
      </c>
      <c r="AI630" s="170">
        <f t="shared" si="11714"/>
        <v>332</v>
      </c>
      <c r="AJ630" s="167">
        <f t="shared" si="11714"/>
        <v>1070</v>
      </c>
      <c r="AK630" s="171">
        <f t="shared" si="11714"/>
        <v>695</v>
      </c>
      <c r="AL630" s="169">
        <f t="shared" si="11714"/>
        <v>1585</v>
      </c>
      <c r="AM630" s="170">
        <f t="shared" si="11714"/>
        <v>1250</v>
      </c>
      <c r="AN630" s="167">
        <f t="shared" si="11714"/>
        <v>89</v>
      </c>
      <c r="AO630" s="171">
        <f t="shared" si="11714"/>
        <v>211</v>
      </c>
      <c r="AP630" s="169">
        <f t="shared" si="11714"/>
        <v>318</v>
      </c>
      <c r="AQ630" s="167">
        <f t="shared" si="11714"/>
        <v>699</v>
      </c>
      <c r="AR630" s="172">
        <f t="shared" si="11714"/>
        <v>1376</v>
      </c>
      <c r="AS630" s="173">
        <f t="shared" si="11714"/>
        <v>1456</v>
      </c>
      <c r="AT630" s="167">
        <f t="shared" si="11714"/>
        <v>769</v>
      </c>
      <c r="AU630" s="171">
        <f t="shared" si="11714"/>
        <v>458</v>
      </c>
      <c r="AV630" s="169">
        <f t="shared" si="11714"/>
        <v>1166</v>
      </c>
      <c r="AW630" s="170">
        <f t="shared" si="11715"/>
        <v>721</v>
      </c>
      <c r="AX630" s="167">
        <f t="shared" si="11715"/>
        <v>106</v>
      </c>
      <c r="AY630" s="171">
        <f t="shared" si="11715"/>
        <v>131</v>
      </c>
      <c r="AZ630" s="169">
        <f t="shared" si="11715"/>
        <v>518</v>
      </c>
      <c r="BA630" s="170">
        <f t="shared" si="11715"/>
        <v>856</v>
      </c>
      <c r="BB630" s="167">
        <f t="shared" si="11715"/>
        <v>676</v>
      </c>
      <c r="BC630" s="171">
        <f t="shared" si="11715"/>
        <v>294</v>
      </c>
      <c r="BD630" s="169">
        <f t="shared" si="11715"/>
        <v>1584</v>
      </c>
      <c r="BE630" s="167">
        <f t="shared" si="11715"/>
        <v>1821</v>
      </c>
      <c r="BF630" s="151">
        <f>SUM(AF630,AH630,AJ630,AL630,AN630,AP630,AR630,AT630,AV630,AX630,AZ630,BB630,BD630)</f>
        <v>10363</v>
      </c>
      <c r="BG630" s="152">
        <f>SUM(AG630,AI630,AK630,AM630,AO630,AQ630,AS630,AU630,AW630,AY630,BA630,BC630,BE630)</f>
        <v>9679</v>
      </c>
      <c r="BI630" s="131" t="s">
        <v>17</v>
      </c>
      <c r="BJ630" s="123">
        <f>B630/B653</f>
        <v>5.4426302343663227E-3</v>
      </c>
      <c r="BK630" s="124">
        <f t="shared" ref="BK630" si="11745">C630/C653</f>
        <v>0</v>
      </c>
      <c r="BL630" s="125">
        <f t="shared" ref="BL630" si="11746">D630/D653</f>
        <v>1.3664206062509817E-2</v>
      </c>
      <c r="BM630" s="126">
        <f t="shared" ref="BM630" si="11747">E630/E653</f>
        <v>1.4956625785222854E-4</v>
      </c>
      <c r="BN630" s="123">
        <f t="shared" ref="BN630" si="11748">F630/F653</f>
        <v>1.336866902237927E-2</v>
      </c>
      <c r="BO630" s="124">
        <f t="shared" ref="BO630" si="11749">G630/G653</f>
        <v>2.0936562216484052E-4</v>
      </c>
      <c r="BP630" s="125">
        <f t="shared" ref="BP630" si="11750">H630/H653</f>
        <v>8.0282163251595567E-3</v>
      </c>
      <c r="BQ630" s="126">
        <f t="shared" ref="BQ630" si="11751">I630/I653</f>
        <v>8.8664575092074749E-4</v>
      </c>
      <c r="BR630" s="123">
        <f t="shared" ref="BR630" si="11752">J630/J653</f>
        <v>1.968503937007874E-3</v>
      </c>
      <c r="BS630" s="124">
        <f t="shared" ref="BS630" si="11753">K630/K653</f>
        <v>2.5089605734767025E-3</v>
      </c>
      <c r="BT630" s="125">
        <f t="shared" ref="BT630" si="11754">L630/L653</f>
        <v>3.9767216294859364E-3</v>
      </c>
      <c r="BU630" s="123">
        <f t="shared" ref="BU630" si="11755">M630/M653</f>
        <v>1.7915031564579424E-3</v>
      </c>
      <c r="BV630" s="127">
        <f t="shared" ref="BV630" si="11756">N630/N653</f>
        <v>3.8325807308465828E-3</v>
      </c>
      <c r="BW630" s="128">
        <f t="shared" ref="BW630" si="11757">O630/O653</f>
        <v>3.7019033017986016E-3</v>
      </c>
      <c r="BX630" s="123">
        <f t="shared" ref="BX630" si="11758">P630/P653</f>
        <v>2.8929604628736743E-3</v>
      </c>
      <c r="BY630" s="124">
        <f t="shared" ref="BY630" si="11759">Q630/Q653</f>
        <v>2.809439717450634E-3</v>
      </c>
      <c r="BZ630" s="125">
        <f t="shared" ref="BZ630" si="11760">R630/R653</f>
        <v>6.6614855112690126E-4</v>
      </c>
      <c r="CA630" s="126">
        <f t="shared" ref="CA630" si="11761">S630/S653</f>
        <v>2.3936170212765957E-3</v>
      </c>
      <c r="CB630" s="123">
        <f t="shared" ref="CB630" si="11762">T630/T653</f>
        <v>0</v>
      </c>
      <c r="CC630" s="124">
        <f t="shared" ref="CC630" si="11763">U630/U653</f>
        <v>3.8944180008654264E-3</v>
      </c>
      <c r="CD630" s="125">
        <f t="shared" ref="CD630" si="11764">V630/V653</f>
        <v>3.5223670306445932E-4</v>
      </c>
      <c r="CE630" s="126">
        <f t="shared" ref="CE630" si="11765">W630/W653</f>
        <v>2.8556442683140043E-3</v>
      </c>
      <c r="CF630" s="123">
        <f t="shared" ref="CF630" si="11766">X630/X653</f>
        <v>3.9077764751856197E-4</v>
      </c>
      <c r="CG630" s="124">
        <f t="shared" ref="CG630" si="11767">Y630/Y653</f>
        <v>1.0853835021707671E-3</v>
      </c>
      <c r="CH630" s="125">
        <f t="shared" ref="CH630" si="11768">Z630/Z653</f>
        <v>0</v>
      </c>
      <c r="CI630" s="123">
        <f t="shared" ref="CI630" si="11769">AA630/AA653</f>
        <v>0</v>
      </c>
      <c r="CJ630" s="129">
        <f t="shared" ref="CJ630" si="11770">AB630/AB653</f>
        <v>4.2924057051343199E-3</v>
      </c>
      <c r="CK630" s="130">
        <f t="shared" ref="CK630" si="11771">AC630/AC653</f>
        <v>1.5170912169994858E-3</v>
      </c>
    </row>
    <row r="631" spans="1:89" ht="13.5" thickBot="1" x14ac:dyDescent="0.25">
      <c r="A631" s="139" t="s">
        <v>18</v>
      </c>
      <c r="B631" s="174">
        <v>320</v>
      </c>
      <c r="C631" s="175">
        <v>125</v>
      </c>
      <c r="D631" s="176">
        <v>255</v>
      </c>
      <c r="E631" s="177">
        <v>99</v>
      </c>
      <c r="F631" s="174">
        <v>801</v>
      </c>
      <c r="G631" s="178">
        <v>262</v>
      </c>
      <c r="H631" s="176">
        <v>753</v>
      </c>
      <c r="I631" s="177">
        <v>431</v>
      </c>
      <c r="J631" s="174">
        <v>28</v>
      </c>
      <c r="K631" s="178">
        <v>85</v>
      </c>
      <c r="L631" s="176">
        <v>195</v>
      </c>
      <c r="M631" s="174">
        <v>293</v>
      </c>
      <c r="N631" s="179">
        <v>782</v>
      </c>
      <c r="O631" s="180">
        <v>703</v>
      </c>
      <c r="P631" s="174">
        <v>296</v>
      </c>
      <c r="Q631" s="178">
        <v>297</v>
      </c>
      <c r="R631" s="176">
        <v>459</v>
      </c>
      <c r="S631" s="177">
        <v>336</v>
      </c>
      <c r="T631" s="174">
        <v>58</v>
      </c>
      <c r="U631" s="178">
        <v>126</v>
      </c>
      <c r="V631" s="176">
        <v>243</v>
      </c>
      <c r="W631" s="177">
        <v>397</v>
      </c>
      <c r="X631" s="174">
        <v>349</v>
      </c>
      <c r="Y631" s="178">
        <v>261</v>
      </c>
      <c r="Z631" s="176">
        <v>733</v>
      </c>
      <c r="AA631" s="174">
        <v>712</v>
      </c>
      <c r="AB631" s="149">
        <f t="shared" si="11743"/>
        <v>5272</v>
      </c>
      <c r="AC631" s="150">
        <f t="shared" si="11744"/>
        <v>4127</v>
      </c>
      <c r="AE631" s="224">
        <f>$AE$11</f>
        <v>0</v>
      </c>
      <c r="AF631" s="120">
        <f>SUMIF($A$9:$A$32,$AE631,B$629:B$652)</f>
        <v>0</v>
      </c>
      <c r="AG631" s="175">
        <f t="shared" si="11714"/>
        <v>0</v>
      </c>
      <c r="AH631" s="176">
        <f t="shared" si="11714"/>
        <v>0</v>
      </c>
      <c r="AI631" s="177">
        <f t="shared" si="11714"/>
        <v>0</v>
      </c>
      <c r="AJ631" s="174">
        <f t="shared" si="11714"/>
        <v>0</v>
      </c>
      <c r="AK631" s="178">
        <f t="shared" si="11714"/>
        <v>0</v>
      </c>
      <c r="AL631" s="176">
        <f t="shared" si="11714"/>
        <v>0</v>
      </c>
      <c r="AM631" s="177">
        <f t="shared" si="11714"/>
        <v>0</v>
      </c>
      <c r="AN631" s="174">
        <f t="shared" si="11714"/>
        <v>0</v>
      </c>
      <c r="AO631" s="178">
        <f t="shared" si="11714"/>
        <v>0</v>
      </c>
      <c r="AP631" s="176">
        <f t="shared" si="11714"/>
        <v>0</v>
      </c>
      <c r="AQ631" s="174">
        <f t="shared" si="11714"/>
        <v>0</v>
      </c>
      <c r="AR631" s="179">
        <f t="shared" si="11714"/>
        <v>0</v>
      </c>
      <c r="AS631" s="180">
        <f t="shared" si="11714"/>
        <v>0</v>
      </c>
      <c r="AT631" s="174">
        <f t="shared" si="11714"/>
        <v>0</v>
      </c>
      <c r="AU631" s="178">
        <f t="shared" si="11714"/>
        <v>0</v>
      </c>
      <c r="AV631" s="176">
        <f t="shared" si="11714"/>
        <v>0</v>
      </c>
      <c r="AW631" s="177">
        <f t="shared" si="11715"/>
        <v>0</v>
      </c>
      <c r="AX631" s="174">
        <f t="shared" si="11715"/>
        <v>0</v>
      </c>
      <c r="AY631" s="178">
        <f t="shared" si="11715"/>
        <v>0</v>
      </c>
      <c r="AZ631" s="176">
        <f t="shared" si="11715"/>
        <v>0</v>
      </c>
      <c r="BA631" s="177">
        <f t="shared" si="11715"/>
        <v>0</v>
      </c>
      <c r="BB631" s="174">
        <f t="shared" si="11715"/>
        <v>0</v>
      </c>
      <c r="BC631" s="178">
        <f t="shared" si="11715"/>
        <v>0</v>
      </c>
      <c r="BD631" s="176">
        <f t="shared" si="11715"/>
        <v>0</v>
      </c>
      <c r="BE631" s="174">
        <f t="shared" si="11715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1.7771853826502277E-2</v>
      </c>
      <c r="BK631" s="124">
        <f t="shared" ref="BK631" si="11772">C631/C653</f>
        <v>7.0881769208959453E-3</v>
      </c>
      <c r="BL631" s="125">
        <f t="shared" ref="BL631" si="11773">D631/D653</f>
        <v>4.0050259148735667E-2</v>
      </c>
      <c r="BM631" s="126">
        <f t="shared" ref="BM631" si="11774">E631/E653</f>
        <v>1.4807059527370625E-2</v>
      </c>
      <c r="BN631" s="123">
        <f t="shared" ref="BN631" si="11775">F631/F653</f>
        <v>4.7173144876325089E-2</v>
      </c>
      <c r="BO631" s="124">
        <f t="shared" ref="BO631" si="11776">G631/G653</f>
        <v>1.8284597669062739E-2</v>
      </c>
      <c r="BP631" s="125">
        <f t="shared" ref="BP631" si="11777">H631/H653</f>
        <v>2.5293920053745381E-2</v>
      </c>
      <c r="BQ631" s="126">
        <f t="shared" ref="BQ631" si="11778">I631/I653</f>
        <v>1.4697858409493929E-2</v>
      </c>
      <c r="BR631" s="123">
        <f t="shared" ref="BR631" si="11779">J631/J653</f>
        <v>1.1023622047244094E-2</v>
      </c>
      <c r="BS631" s="124">
        <f t="shared" ref="BS631" si="11780">K631/K653</f>
        <v>3.046594982078853E-2</v>
      </c>
      <c r="BT631" s="125">
        <f t="shared" ref="BT631" si="11781">L631/L653</f>
        <v>1.8913676042677012E-2</v>
      </c>
      <c r="BU631" s="123">
        <f t="shared" ref="BU631" si="11782">M631/M653</f>
        <v>2.4995734516294148E-2</v>
      </c>
      <c r="BV631" s="127">
        <f t="shared" ref="BV631" si="11783">N631/N653</f>
        <v>2.9674040906158692E-2</v>
      </c>
      <c r="BW631" s="128">
        <f t="shared" ref="BW631" si="11784">O631/O653</f>
        <v>2.6287252739034515E-2</v>
      </c>
      <c r="BX631" s="123">
        <f t="shared" ref="BX631" si="11785">P631/P653</f>
        <v>2.378656380585021E-2</v>
      </c>
      <c r="BY631" s="124">
        <f t="shared" ref="BY631" si="11786">Q631/Q653</f>
        <v>2.3840102745223954E-2</v>
      </c>
      <c r="BZ631" s="125">
        <f t="shared" ref="BZ631" si="11787">R631/R653</f>
        <v>2.5480182080603975E-2</v>
      </c>
      <c r="CA631" s="126">
        <f t="shared" ref="CA631" si="11788">S631/S653</f>
        <v>1.7872340425531916E-2</v>
      </c>
      <c r="CB631" s="123">
        <f t="shared" ref="CB631" si="11789">T631/T653</f>
        <v>3.0671602326811213E-2</v>
      </c>
      <c r="CC631" s="124">
        <f t="shared" ref="CC631" si="11790">U631/U653</f>
        <v>5.4521852012115971E-2</v>
      </c>
      <c r="CD631" s="125">
        <f t="shared" ref="CD631" si="11791">V631/V653</f>
        <v>1.7118703768932722E-2</v>
      </c>
      <c r="CE631" s="126">
        <f t="shared" ref="CE631" si="11792">W631/W653</f>
        <v>2.3136546418788973E-2</v>
      </c>
      <c r="CF631" s="123">
        <f t="shared" ref="CF631" si="11793">X631/X653</f>
        <v>3.4095349745994527E-2</v>
      </c>
      <c r="CG631" s="124">
        <f t="shared" ref="CG631" si="11794">Y631/Y653</f>
        <v>4.7214182344428368E-2</v>
      </c>
      <c r="CH631" s="125">
        <f t="shared" ref="CH631" si="11795">Z631/Z653</f>
        <v>2.2846990618084345E-2</v>
      </c>
      <c r="CI631" s="123">
        <f t="shared" ref="CI631" si="11796">AA631/AA653</f>
        <v>2.1627532577989734E-2</v>
      </c>
      <c r="CJ631" s="129">
        <f t="shared" ref="CJ631" si="11797">AB631/AB653</f>
        <v>2.6467325002886705E-2</v>
      </c>
      <c r="CK631" s="130">
        <f t="shared" ref="CK631" si="11798">AC631/AC653</f>
        <v>2.0800782234408233E-2</v>
      </c>
    </row>
    <row r="632" spans="1:89" ht="14.25" thickTop="1" thickBot="1" x14ac:dyDescent="0.25">
      <c r="A632" s="131" t="s">
        <v>19</v>
      </c>
      <c r="B632" s="167">
        <v>508</v>
      </c>
      <c r="C632" s="168">
        <v>492</v>
      </c>
      <c r="D632" s="169">
        <v>283</v>
      </c>
      <c r="E632" s="170">
        <v>220</v>
      </c>
      <c r="F632" s="167">
        <v>873</v>
      </c>
      <c r="G632" s="171">
        <v>613</v>
      </c>
      <c r="H632" s="169">
        <v>1202</v>
      </c>
      <c r="I632" s="170">
        <v>1002</v>
      </c>
      <c r="J632" s="167">
        <v>88</v>
      </c>
      <c r="K632" s="171">
        <v>119</v>
      </c>
      <c r="L632" s="169">
        <v>346</v>
      </c>
      <c r="M632" s="167">
        <v>462</v>
      </c>
      <c r="N632" s="172">
        <v>1249</v>
      </c>
      <c r="O632" s="173">
        <v>1014</v>
      </c>
      <c r="P632" s="167">
        <v>550</v>
      </c>
      <c r="Q632" s="171">
        <v>473</v>
      </c>
      <c r="R632" s="169">
        <v>761</v>
      </c>
      <c r="S632" s="170">
        <v>601</v>
      </c>
      <c r="T632" s="167">
        <v>143</v>
      </c>
      <c r="U632" s="171">
        <v>150</v>
      </c>
      <c r="V632" s="169">
        <v>417</v>
      </c>
      <c r="W632" s="170">
        <v>629</v>
      </c>
      <c r="X632" s="167">
        <v>574</v>
      </c>
      <c r="Y632" s="171">
        <v>261</v>
      </c>
      <c r="Z632" s="169">
        <v>1076</v>
      </c>
      <c r="AA632" s="167">
        <v>1257</v>
      </c>
      <c r="AB632" s="149">
        <f t="shared" si="11743"/>
        <v>8070</v>
      </c>
      <c r="AC632" s="150">
        <f t="shared" si="11744"/>
        <v>7293</v>
      </c>
      <c r="AE632" s="221" t="s">
        <v>13</v>
      </c>
      <c r="AF632" s="14">
        <f t="shared" ref="AF632:BG632" si="11799">SUM(AF629:AF631)</f>
        <v>1360</v>
      </c>
      <c r="AG632" s="1">
        <f t="shared" si="11799"/>
        <v>1399</v>
      </c>
      <c r="AH632" s="14">
        <f t="shared" si="11799"/>
        <v>595</v>
      </c>
      <c r="AI632" s="1">
        <f t="shared" si="11799"/>
        <v>608</v>
      </c>
      <c r="AJ632" s="14">
        <f t="shared" si="11799"/>
        <v>2029</v>
      </c>
      <c r="AK632" s="1">
        <f t="shared" si="11799"/>
        <v>1518</v>
      </c>
      <c r="AL632" s="14">
        <f t="shared" si="11799"/>
        <v>2893</v>
      </c>
      <c r="AM632" s="1">
        <f t="shared" si="11799"/>
        <v>2481</v>
      </c>
      <c r="AN632" s="14">
        <f t="shared" si="11799"/>
        <v>185</v>
      </c>
      <c r="AO632" s="1">
        <f t="shared" si="11799"/>
        <v>362</v>
      </c>
      <c r="AP632" s="14">
        <f t="shared" si="11799"/>
        <v>670</v>
      </c>
      <c r="AQ632" s="1">
        <f t="shared" si="11799"/>
        <v>1298</v>
      </c>
      <c r="AR632" s="14">
        <f t="shared" si="11799"/>
        <v>2792</v>
      </c>
      <c r="AS632" s="1">
        <f t="shared" si="11799"/>
        <v>2660</v>
      </c>
      <c r="AT632" s="14">
        <f t="shared" si="11799"/>
        <v>1434</v>
      </c>
      <c r="AU632" s="1">
        <f t="shared" si="11799"/>
        <v>960</v>
      </c>
      <c r="AV632" s="14">
        <f t="shared" si="11799"/>
        <v>2122</v>
      </c>
      <c r="AW632" s="1">
        <f t="shared" si="11799"/>
        <v>1367</v>
      </c>
      <c r="AX632" s="14">
        <f t="shared" si="11799"/>
        <v>286</v>
      </c>
      <c r="AY632" s="1">
        <f t="shared" si="11799"/>
        <v>312</v>
      </c>
      <c r="AZ632" s="14">
        <f t="shared" si="11799"/>
        <v>985</v>
      </c>
      <c r="BA632" s="1">
        <f t="shared" si="11799"/>
        <v>1677</v>
      </c>
      <c r="BB632" s="14">
        <f t="shared" si="11799"/>
        <v>1261</v>
      </c>
      <c r="BC632" s="1">
        <f t="shared" si="11799"/>
        <v>640</v>
      </c>
      <c r="BD632" s="14">
        <f t="shared" si="11799"/>
        <v>2872</v>
      </c>
      <c r="BE632" s="1">
        <f t="shared" si="11799"/>
        <v>3353</v>
      </c>
      <c r="BF632" s="153">
        <f t="shared" si="11799"/>
        <v>19484</v>
      </c>
      <c r="BG632" s="154">
        <f t="shared" si="11799"/>
        <v>18635</v>
      </c>
      <c r="BI632" s="131" t="s">
        <v>19</v>
      </c>
      <c r="BJ632" s="123">
        <f>B632/B653</f>
        <v>2.8212817949572366E-2</v>
      </c>
      <c r="BK632" s="124">
        <f t="shared" ref="BK632" si="11800">C632/C653</f>
        <v>2.7899064360646441E-2</v>
      </c>
      <c r="BL632" s="125">
        <f t="shared" ref="BL632" si="11801">D632/D653</f>
        <v>4.444793466310664E-2</v>
      </c>
      <c r="BM632" s="126">
        <f t="shared" ref="BM632" si="11802">E632/E653</f>
        <v>3.2904576727490281E-2</v>
      </c>
      <c r="BN632" s="123">
        <f t="shared" ref="BN632" si="11803">F632/F653</f>
        <v>5.1413427561837456E-2</v>
      </c>
      <c r="BO632" s="124">
        <f t="shared" ref="BO632" si="11804">G632/G653</f>
        <v>4.2780375462349085E-2</v>
      </c>
      <c r="BP632" s="125">
        <f t="shared" ref="BP632" si="11805">H632/H653</f>
        <v>4.0376217668794089E-2</v>
      </c>
      <c r="BQ632" s="126">
        <f t="shared" ref="BQ632" si="11806">I632/I653</f>
        <v>3.4169963170099578E-2</v>
      </c>
      <c r="BR632" s="123">
        <f t="shared" ref="BR632" si="11807">J632/J653</f>
        <v>3.4645669291338582E-2</v>
      </c>
      <c r="BS632" s="124">
        <f t="shared" ref="BS632" si="11808">K632/K653</f>
        <v>4.2652329749103941E-2</v>
      </c>
      <c r="BT632" s="125">
        <f t="shared" ref="BT632" si="11809">L632/L653</f>
        <v>3.3559650824442289E-2</v>
      </c>
      <c r="BU632" s="123">
        <f t="shared" ref="BU632" si="11810">M632/M653</f>
        <v>3.9413069442074733E-2</v>
      </c>
      <c r="BV632" s="127">
        <f t="shared" ref="BV632" si="11811">N632/N653</f>
        <v>4.7394983493340419E-2</v>
      </c>
      <c r="BW632" s="128">
        <f t="shared" ref="BW632" si="11812">O632/O653</f>
        <v>3.7916464121452345E-2</v>
      </c>
      <c r="BX632" s="123">
        <f t="shared" ref="BX632" si="11813">P632/P653</f>
        <v>4.4198007071681131E-2</v>
      </c>
      <c r="BY632" s="124">
        <f t="shared" ref="BY632" si="11814">Q632/Q653</f>
        <v>3.7967571038690001E-2</v>
      </c>
      <c r="BZ632" s="125">
        <f t="shared" ref="BZ632" si="11815">R632/R653</f>
        <v>4.2244920617297656E-2</v>
      </c>
      <c r="CA632" s="126">
        <f t="shared" ref="CA632" si="11816">S632/S653</f>
        <v>3.1968085106382979E-2</v>
      </c>
      <c r="CB632" s="123">
        <f t="shared" ref="CB632" si="11817">T632/T653</f>
        <v>7.5621364357482818E-2</v>
      </c>
      <c r="CC632" s="124">
        <f t="shared" ref="CC632" si="11818">U632/U653</f>
        <v>6.4906966681090431E-2</v>
      </c>
      <c r="CD632" s="125">
        <f t="shared" ref="CD632" si="11819">V632/V653</f>
        <v>2.9376541035575906E-2</v>
      </c>
      <c r="CE632" s="126">
        <f t="shared" ref="CE632" si="11820">W632/W653</f>
        <v>3.6657147852438954E-2</v>
      </c>
      <c r="CF632" s="123">
        <f t="shared" ref="CF632" si="11821">X632/X653</f>
        <v>5.6076592418913641E-2</v>
      </c>
      <c r="CG632" s="124">
        <f t="shared" ref="CG632" si="11822">Y632/Y653</f>
        <v>4.7214182344428368E-2</v>
      </c>
      <c r="CH632" s="125">
        <f t="shared" ref="CH632" si="11823">Z632/Z653</f>
        <v>3.353801078452763E-2</v>
      </c>
      <c r="CI632" s="123">
        <f t="shared" ref="CI632" si="11824">AA632/AA653</f>
        <v>3.8182315239512772E-2</v>
      </c>
      <c r="CJ632" s="129">
        <f t="shared" ref="CJ632" si="11825">AB632/AB653</f>
        <v>4.0514285427408141E-2</v>
      </c>
      <c r="CK632" s="130">
        <f t="shared" ref="CK632" si="11826">AC632/AC653</f>
        <v>3.6757960948761631E-2</v>
      </c>
    </row>
    <row r="633" spans="1:89" ht="13.5" thickTop="1" x14ac:dyDescent="0.2">
      <c r="A633" s="139" t="s">
        <v>20</v>
      </c>
      <c r="B633" s="174">
        <v>599</v>
      </c>
      <c r="C633" s="175">
        <v>644</v>
      </c>
      <c r="D633" s="176">
        <v>250</v>
      </c>
      <c r="E633" s="177">
        <v>276</v>
      </c>
      <c r="F633" s="174">
        <v>959</v>
      </c>
      <c r="G633" s="178">
        <v>823</v>
      </c>
      <c r="H633" s="176">
        <v>1308</v>
      </c>
      <c r="I633" s="177">
        <v>1231</v>
      </c>
      <c r="J633" s="174">
        <v>96</v>
      </c>
      <c r="K633" s="178">
        <v>151</v>
      </c>
      <c r="L633" s="176">
        <v>352</v>
      </c>
      <c r="M633" s="174">
        <v>599</v>
      </c>
      <c r="N633" s="179">
        <v>1416</v>
      </c>
      <c r="O633" s="180">
        <v>1204</v>
      </c>
      <c r="P633" s="174">
        <v>665</v>
      </c>
      <c r="Q633" s="178">
        <v>502</v>
      </c>
      <c r="R633" s="176">
        <v>956</v>
      </c>
      <c r="S633" s="177">
        <v>646</v>
      </c>
      <c r="T633" s="174">
        <v>180</v>
      </c>
      <c r="U633" s="178">
        <v>181</v>
      </c>
      <c r="V633" s="176">
        <v>467</v>
      </c>
      <c r="W633" s="177">
        <v>821</v>
      </c>
      <c r="X633" s="174">
        <v>585</v>
      </c>
      <c r="Y633" s="178">
        <v>346</v>
      </c>
      <c r="Z633" s="176">
        <v>1288</v>
      </c>
      <c r="AA633" s="174">
        <v>1532</v>
      </c>
      <c r="AB633" s="149">
        <f t="shared" si="11743"/>
        <v>9121</v>
      </c>
      <c r="AC633" s="150">
        <f t="shared" si="11744"/>
        <v>8956</v>
      </c>
      <c r="BI633" s="139" t="s">
        <v>20</v>
      </c>
      <c r="BJ633" s="123">
        <f>B633/B653</f>
        <v>3.3266688881483951E-2</v>
      </c>
      <c r="BK633" s="124">
        <f t="shared" ref="BK633" si="11827">C633/C653</f>
        <v>3.6518287496455915E-2</v>
      </c>
      <c r="BL633" s="125">
        <f t="shared" ref="BL633" si="11828">D633/D653</f>
        <v>3.9264959949740851E-2</v>
      </c>
      <c r="BM633" s="126">
        <f t="shared" ref="BM633" si="11829">E633/E653</f>
        <v>4.1280287167215074E-2</v>
      </c>
      <c r="BN633" s="123">
        <f t="shared" ref="BN633" si="11830">F633/F653</f>
        <v>5.6478209658421673E-2</v>
      </c>
      <c r="BO633" s="124">
        <f t="shared" ref="BO633" si="11831">G633/G653</f>
        <v>5.7435969013887922E-2</v>
      </c>
      <c r="BP633" s="125">
        <f t="shared" ref="BP633" si="11832">H633/H653</f>
        <v>4.3936849177023847E-2</v>
      </c>
      <c r="BQ633" s="126">
        <f t="shared" ref="BQ633" si="11833">I633/I653</f>
        <v>4.1979266130132316E-2</v>
      </c>
      <c r="BR633" s="123">
        <f t="shared" ref="BR633" si="11834">J633/J653</f>
        <v>3.7795275590551181E-2</v>
      </c>
      <c r="BS633" s="124">
        <f t="shared" ref="BS633" si="11835">K633/K653</f>
        <v>5.4121863799283153E-2</v>
      </c>
      <c r="BT633" s="125">
        <f t="shared" ref="BT633" si="11836">L633/L653</f>
        <v>3.414161008729389E-2</v>
      </c>
      <c r="BU633" s="123">
        <f t="shared" ref="BU633" si="11837">M633/M653</f>
        <v>5.1100494796109876E-2</v>
      </c>
      <c r="BV633" s="127">
        <f t="shared" ref="BV633" si="11838">N633/N653</f>
        <v>5.3732022919591699E-2</v>
      </c>
      <c r="BW633" s="128">
        <f t="shared" ref="BW633" si="11839">O633/O653</f>
        <v>4.5021127023894103E-2</v>
      </c>
      <c r="BX633" s="123">
        <f t="shared" ref="BX633" si="11840">P633/P653</f>
        <v>5.3439408550305371E-2</v>
      </c>
      <c r="BY633" s="124">
        <f t="shared" ref="BY633" si="11841">Q633/Q653</f>
        <v>4.0295392518863382E-2</v>
      </c>
      <c r="BZ633" s="125">
        <f t="shared" ref="BZ633" si="11842">R633/R653</f>
        <v>5.3069834573109806E-2</v>
      </c>
      <c r="CA633" s="126">
        <f t="shared" ref="CA633" si="11843">S633/S653</f>
        <v>3.4361702127659571E-2</v>
      </c>
      <c r="CB633" s="123">
        <f t="shared" ref="CB633" si="11844">T633/T653</f>
        <v>9.5187731359069272E-2</v>
      </c>
      <c r="CC633" s="124">
        <f t="shared" ref="CC633" si="11845">U633/U653</f>
        <v>7.83210731285158E-2</v>
      </c>
      <c r="CD633" s="125">
        <f t="shared" ref="CD633" si="11846">V633/V653</f>
        <v>3.2898908066220499E-2</v>
      </c>
      <c r="CE633" s="126">
        <f t="shared" ref="CE633" si="11847">W633/W653</f>
        <v>4.7846611107873416E-2</v>
      </c>
      <c r="CF633" s="123">
        <f t="shared" ref="CF633" si="11848">X633/X653</f>
        <v>5.7151230949589682E-2</v>
      </c>
      <c r="CG633" s="124">
        <f t="shared" ref="CG633" si="11849">Y633/Y653</f>
        <v>6.25904486251809E-2</v>
      </c>
      <c r="CH633" s="125">
        <f t="shared" ref="CH633" si="11850">Z633/Z653</f>
        <v>4.014587164541969E-2</v>
      </c>
      <c r="CI633" s="123">
        <f t="shared" ref="CI633" si="11851">AA633/AA653</f>
        <v>4.6535645940281277E-2</v>
      </c>
      <c r="CJ633" s="129">
        <f t="shared" ref="CJ633" si="11852">AB633/AB653</f>
        <v>4.5790681212315942E-2</v>
      </c>
      <c r="CK633" s="130">
        <f t="shared" ref="CK633" si="11853">AC633/AC653</f>
        <v>4.5139763918429887E-2</v>
      </c>
    </row>
    <row r="634" spans="1:89" ht="13.5" thickBot="1" x14ac:dyDescent="0.25">
      <c r="A634" s="131" t="s">
        <v>21</v>
      </c>
      <c r="B634" s="167">
        <v>761</v>
      </c>
      <c r="C634" s="168">
        <v>755</v>
      </c>
      <c r="D634" s="169">
        <v>345</v>
      </c>
      <c r="E634" s="170">
        <v>332</v>
      </c>
      <c r="F634" s="167">
        <v>1070</v>
      </c>
      <c r="G634" s="171">
        <v>695</v>
      </c>
      <c r="H634" s="169">
        <v>1585</v>
      </c>
      <c r="I634" s="170">
        <v>1250</v>
      </c>
      <c r="J634" s="167">
        <v>89</v>
      </c>
      <c r="K634" s="171">
        <v>211</v>
      </c>
      <c r="L634" s="169">
        <v>318</v>
      </c>
      <c r="M634" s="167">
        <v>699</v>
      </c>
      <c r="N634" s="172">
        <v>1376</v>
      </c>
      <c r="O634" s="173">
        <v>1456</v>
      </c>
      <c r="P634" s="167">
        <v>769</v>
      </c>
      <c r="Q634" s="171">
        <v>458</v>
      </c>
      <c r="R634" s="169">
        <v>1166</v>
      </c>
      <c r="S634" s="170">
        <v>721</v>
      </c>
      <c r="T634" s="167">
        <v>106</v>
      </c>
      <c r="U634" s="171">
        <v>131</v>
      </c>
      <c r="V634" s="169">
        <v>518</v>
      </c>
      <c r="W634" s="170">
        <v>856</v>
      </c>
      <c r="X634" s="167">
        <v>676</v>
      </c>
      <c r="Y634" s="171">
        <v>294</v>
      </c>
      <c r="Z634" s="169">
        <v>1584</v>
      </c>
      <c r="AA634" s="167">
        <v>1821</v>
      </c>
      <c r="AB634" s="149">
        <f t="shared" si="11743"/>
        <v>10363</v>
      </c>
      <c r="AC634" s="150">
        <f t="shared" si="11744"/>
        <v>9679</v>
      </c>
      <c r="AE634" t="s">
        <v>85</v>
      </c>
      <c r="BI634" s="131" t="s">
        <v>21</v>
      </c>
      <c r="BJ634" s="123">
        <f>B634/B653</f>
        <v>4.2263689881150729E-2</v>
      </c>
      <c r="BK634" s="124">
        <f t="shared" ref="BK634" si="11854">C634/C653</f>
        <v>4.2812588602211508E-2</v>
      </c>
      <c r="BL634" s="125">
        <f t="shared" ref="BL634" si="11855">D634/D653</f>
        <v>5.4185644730642378E-2</v>
      </c>
      <c r="BM634" s="126">
        <f t="shared" ref="BM634" si="11856">E634/E653</f>
        <v>4.9655997606939874E-2</v>
      </c>
      <c r="BN634" s="123">
        <f t="shared" ref="BN634" si="11857">F634/F653</f>
        <v>6.3015312131919909E-2</v>
      </c>
      <c r="BO634" s="124">
        <f t="shared" ref="BO634" si="11858">G634/G653</f>
        <v>4.8503035801521391E-2</v>
      </c>
      <c r="BP634" s="125">
        <f t="shared" ref="BP634" si="11859">H634/H653</f>
        <v>5.3241518307020487E-2</v>
      </c>
      <c r="BQ634" s="126">
        <f t="shared" ref="BQ634" si="11860">I634/I653</f>
        <v>4.2627199563497475E-2</v>
      </c>
      <c r="BR634" s="123">
        <f t="shared" ref="BR634" si="11861">J634/J653</f>
        <v>3.503937007874016E-2</v>
      </c>
      <c r="BS634" s="124">
        <f t="shared" ref="BS634" si="11862">K634/K653</f>
        <v>7.5627240143369176E-2</v>
      </c>
      <c r="BT634" s="125">
        <f t="shared" ref="BT634" si="11863">L634/L653</f>
        <v>3.0843840931134819E-2</v>
      </c>
      <c r="BU634" s="123">
        <f t="shared" ref="BU634" si="11864">M634/M653</f>
        <v>5.9631462207814366E-2</v>
      </c>
      <c r="BV634" s="127">
        <f t="shared" ref="BV634" si="11865">N634/N653</f>
        <v>5.2214169164800969E-2</v>
      </c>
      <c r="BW634" s="128">
        <f t="shared" ref="BW634" si="11866">O634/O653</f>
        <v>5.4444153610290542E-2</v>
      </c>
      <c r="BX634" s="123">
        <f t="shared" ref="BX634" si="11867">P634/P653</f>
        <v>6.179684988749598E-2</v>
      </c>
      <c r="BY634" s="124">
        <f t="shared" ref="BY634" si="11868">Q634/Q653</f>
        <v>3.6763525445496867E-2</v>
      </c>
      <c r="BZ634" s="125">
        <f t="shared" ref="BZ634" si="11869">R634/R653</f>
        <v>6.4727434217830573E-2</v>
      </c>
      <c r="CA634" s="126">
        <f t="shared" ref="CA634" si="11870">S634/S653</f>
        <v>3.8351063829787237E-2</v>
      </c>
      <c r="CB634" s="123">
        <f t="shared" ref="CB634" si="11871">T634/T653</f>
        <v>5.6054997355896349E-2</v>
      </c>
      <c r="CC634" s="124">
        <f t="shared" ref="CC634" si="11872">U634/U653</f>
        <v>5.6685417568152312E-2</v>
      </c>
      <c r="CD634" s="125">
        <f t="shared" ref="CD634" si="11873">V634/V653</f>
        <v>3.6491722437477989E-2</v>
      </c>
      <c r="CE634" s="126">
        <f t="shared" ref="CE634" si="11874">W634/W653</f>
        <v>4.9886357013811992E-2</v>
      </c>
      <c r="CF634" s="123">
        <f t="shared" ref="CF634" si="11875">X634/X653</f>
        <v>6.6041422430636973E-2</v>
      </c>
      <c r="CG634" s="124">
        <f t="shared" ref="CG634" si="11876">Y634/Y653</f>
        <v>5.3183791606367582E-2</v>
      </c>
      <c r="CH634" s="125">
        <f t="shared" ref="CH634" si="11877">Z634/Z653</f>
        <v>4.9371941526665214E-2</v>
      </c>
      <c r="CI634" s="123">
        <f t="shared" ref="CI634" si="11878">AA634/AA653</f>
        <v>5.5314237113088909E-2</v>
      </c>
      <c r="CJ634" s="129">
        <f t="shared" ref="CJ634" si="11879">AB634/AB653</f>
        <v>5.2025965289247897E-2</v>
      </c>
      <c r="CK634" s="130">
        <f t="shared" ref="CK634" si="11880">AC634/AC653</f>
        <v>4.8783806941322339E-2</v>
      </c>
    </row>
    <row r="635" spans="1:89" ht="14.25" thickTop="1" thickBot="1" x14ac:dyDescent="0.25">
      <c r="A635" s="139" t="s">
        <v>22</v>
      </c>
      <c r="B635" s="174">
        <v>1042</v>
      </c>
      <c r="C635" s="175">
        <v>817</v>
      </c>
      <c r="D635" s="176">
        <v>454</v>
      </c>
      <c r="E635" s="177">
        <v>330</v>
      </c>
      <c r="F635" s="174">
        <v>1299</v>
      </c>
      <c r="G635" s="178">
        <v>583</v>
      </c>
      <c r="H635" s="176">
        <v>1937</v>
      </c>
      <c r="I635" s="177">
        <v>1604</v>
      </c>
      <c r="J635" s="174">
        <v>119</v>
      </c>
      <c r="K635" s="178">
        <v>356</v>
      </c>
      <c r="L635" s="176">
        <v>381</v>
      </c>
      <c r="M635" s="174">
        <v>1101</v>
      </c>
      <c r="N635" s="179">
        <v>1426</v>
      </c>
      <c r="O635" s="180">
        <v>1913</v>
      </c>
      <c r="P635" s="174">
        <v>894</v>
      </c>
      <c r="Q635" s="178">
        <v>507</v>
      </c>
      <c r="R635" s="176">
        <v>1425</v>
      </c>
      <c r="S635" s="177">
        <v>861</v>
      </c>
      <c r="T635" s="174">
        <v>127</v>
      </c>
      <c r="U635" s="178">
        <v>128</v>
      </c>
      <c r="V635" s="176">
        <v>500</v>
      </c>
      <c r="W635" s="177">
        <v>1252</v>
      </c>
      <c r="X635" s="174">
        <v>781</v>
      </c>
      <c r="Y635" s="178">
        <v>293</v>
      </c>
      <c r="Z635" s="176">
        <v>1914</v>
      </c>
      <c r="AA635" s="174">
        <v>2006</v>
      </c>
      <c r="AB635" s="149">
        <f t="shared" si="11743"/>
        <v>12299</v>
      </c>
      <c r="AC635" s="150">
        <f t="shared" si="11744"/>
        <v>11751</v>
      </c>
      <c r="AE635" s="275" t="s">
        <v>0</v>
      </c>
      <c r="AF635" s="269" t="s">
        <v>1</v>
      </c>
      <c r="AG635" s="270"/>
      <c r="AH635" s="269" t="s">
        <v>2</v>
      </c>
      <c r="AI635" s="270"/>
      <c r="AJ635" s="269" t="s">
        <v>3</v>
      </c>
      <c r="AK635" s="270"/>
      <c r="AL635" s="269" t="s">
        <v>4</v>
      </c>
      <c r="AM635" s="270"/>
      <c r="AN635" s="269" t="s">
        <v>5</v>
      </c>
      <c r="AO635" s="270"/>
      <c r="AP635" s="269" t="s">
        <v>6</v>
      </c>
      <c r="AQ635" s="270"/>
      <c r="AR635" s="269" t="s">
        <v>7</v>
      </c>
      <c r="AS635" s="270"/>
      <c r="AT635" s="269" t="s">
        <v>8</v>
      </c>
      <c r="AU635" s="270"/>
      <c r="AV635" s="269" t="s">
        <v>9</v>
      </c>
      <c r="AW635" s="270"/>
      <c r="AX635" s="269" t="s">
        <v>10</v>
      </c>
      <c r="AY635" s="270"/>
      <c r="AZ635" s="269" t="s">
        <v>11</v>
      </c>
      <c r="BA635" s="270"/>
      <c r="BB635" s="269" t="s">
        <v>12</v>
      </c>
      <c r="BC635" s="270"/>
      <c r="BD635" s="271" t="s">
        <v>40</v>
      </c>
      <c r="BE635" s="272"/>
      <c r="BF635" s="273" t="s">
        <v>41</v>
      </c>
      <c r="BG635" s="274"/>
      <c r="BI635" s="139" t="s">
        <v>22</v>
      </c>
      <c r="BJ635" s="123">
        <f>B635/B653</f>
        <v>5.7869599022548041E-2</v>
      </c>
      <c r="BK635" s="124">
        <f t="shared" ref="BK635" si="11881">C635/C653</f>
        <v>4.63283243549759E-2</v>
      </c>
      <c r="BL635" s="125">
        <f t="shared" ref="BL635" si="11882">D635/D653</f>
        <v>7.1305167268729389E-2</v>
      </c>
      <c r="BM635" s="126">
        <f t="shared" ref="BM635" si="11883">E635/E653</f>
        <v>4.9356865091235415E-2</v>
      </c>
      <c r="BN635" s="123">
        <f t="shared" ref="BN635" si="11884">F635/F653</f>
        <v>7.6501766784452294E-2</v>
      </c>
      <c r="BO635" s="124">
        <f t="shared" ref="BO635" si="11885">G635/G653</f>
        <v>4.0686719240700678E-2</v>
      </c>
      <c r="BP635" s="125">
        <f t="shared" ref="BP635" si="11886">H635/H653</f>
        <v>6.5065502183406107E-2</v>
      </c>
      <c r="BQ635" s="126">
        <f t="shared" ref="BQ635" si="11887">I635/I653</f>
        <v>5.4699222479879961E-2</v>
      </c>
      <c r="BR635" s="123">
        <f t="shared" ref="BR635" si="11888">J635/J653</f>
        <v>4.6850393700787404E-2</v>
      </c>
      <c r="BS635" s="124">
        <f t="shared" ref="BS635" si="11889">K635/K653</f>
        <v>0.12759856630824373</v>
      </c>
      <c r="BT635" s="125">
        <f t="shared" ref="BT635" si="11890">L635/L653</f>
        <v>3.6954413191076625E-2</v>
      </c>
      <c r="BU635" s="123">
        <f t="shared" ref="BU635" si="11891">M635/M653</f>
        <v>9.3925951202866412E-2</v>
      </c>
      <c r="BV635" s="127">
        <f t="shared" ref="BV635" si="11892">N635/N653</f>
        <v>5.4111486358289378E-2</v>
      </c>
      <c r="BW635" s="128">
        <f t="shared" ref="BW635" si="11893">O635/O653</f>
        <v>7.1532737538795202E-2</v>
      </c>
      <c r="BX635" s="123">
        <f t="shared" ref="BX635" si="11894">P635/P653</f>
        <v>7.1841851494696241E-2</v>
      </c>
      <c r="BY635" s="124">
        <f t="shared" ref="BY635" si="11895">Q635/Q653</f>
        <v>4.0696741049927758E-2</v>
      </c>
      <c r="BZ635" s="125">
        <f t="shared" ref="BZ635" si="11896">R635/R653</f>
        <v>7.9105140446319527E-2</v>
      </c>
      <c r="CA635" s="126">
        <f t="shared" ref="CA635" si="11897">S635/S653</f>
        <v>4.5797872340425531E-2</v>
      </c>
      <c r="CB635" s="123">
        <f t="shared" ref="CB635" si="11898">T635/T653</f>
        <v>6.7160232681121104E-2</v>
      </c>
      <c r="CC635" s="124">
        <f t="shared" ref="CC635" si="11899">U635/U653</f>
        <v>5.5387278234530504E-2</v>
      </c>
      <c r="CD635" s="125">
        <f t="shared" ref="CD635" si="11900">V635/V653</f>
        <v>3.522367030644593E-2</v>
      </c>
      <c r="CE635" s="126">
        <f t="shared" ref="CE635" si="11901">W635/W653</f>
        <v>7.2964624978145584E-2</v>
      </c>
      <c r="CF635" s="123">
        <f t="shared" ref="CF635" si="11902">X635/X653</f>
        <v>7.6299335677999222E-2</v>
      </c>
      <c r="CG635" s="124">
        <f t="shared" ref="CG635" si="11903">Y635/Y653</f>
        <v>5.3002894356005789E-2</v>
      </c>
      <c r="CH635" s="125">
        <f t="shared" ref="CH635" si="11904">Z635/Z653</f>
        <v>5.9657762678053797E-2</v>
      </c>
      <c r="CI635" s="123">
        <f t="shared" ref="CI635" si="11905">AA635/AA653</f>
        <v>6.0933750493605908E-2</v>
      </c>
      <c r="CJ635" s="129">
        <f t="shared" ref="CJ635" si="11906">AB635/AB653</f>
        <v>6.1745377505785959E-2</v>
      </c>
      <c r="CK635" s="130">
        <f t="shared" ref="CK635" si="11907">AC635/AC653</f>
        <v>5.9227039504853682E-2</v>
      </c>
    </row>
    <row r="636" spans="1:89" ht="15" thickTop="1" thickBot="1" x14ac:dyDescent="0.3">
      <c r="A636" s="131" t="s">
        <v>23</v>
      </c>
      <c r="B636" s="167">
        <v>932</v>
      </c>
      <c r="C636" s="168">
        <v>1316</v>
      </c>
      <c r="D636" s="169">
        <v>436</v>
      </c>
      <c r="E636" s="170">
        <v>327</v>
      </c>
      <c r="F636" s="167">
        <v>1244</v>
      </c>
      <c r="G636" s="171">
        <v>650</v>
      </c>
      <c r="H636" s="169">
        <v>1790</v>
      </c>
      <c r="I636" s="170">
        <v>1493</v>
      </c>
      <c r="J636" s="167">
        <v>112</v>
      </c>
      <c r="K636" s="171">
        <v>331</v>
      </c>
      <c r="L636" s="169">
        <v>318</v>
      </c>
      <c r="M636" s="167">
        <v>963</v>
      </c>
      <c r="N636" s="172">
        <v>1458</v>
      </c>
      <c r="O636" s="173">
        <v>1725</v>
      </c>
      <c r="P636" s="167">
        <v>922</v>
      </c>
      <c r="Q636" s="171">
        <v>476</v>
      </c>
      <c r="R636" s="169">
        <v>1356</v>
      </c>
      <c r="S636" s="170">
        <v>893</v>
      </c>
      <c r="T636" s="167">
        <v>116</v>
      </c>
      <c r="U636" s="171">
        <v>119</v>
      </c>
      <c r="V636" s="169">
        <v>519</v>
      </c>
      <c r="W636" s="170">
        <v>1375</v>
      </c>
      <c r="X636" s="167">
        <v>672</v>
      </c>
      <c r="Y636" s="171">
        <v>266</v>
      </c>
      <c r="Z636" s="169">
        <v>1929</v>
      </c>
      <c r="AA636" s="167">
        <v>2268</v>
      </c>
      <c r="AB636" s="149">
        <f t="shared" si="11743"/>
        <v>11804</v>
      </c>
      <c r="AC636" s="150">
        <f t="shared" si="11744"/>
        <v>12202</v>
      </c>
      <c r="AE636" s="276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5.1760524269687878E-2</v>
      </c>
      <c r="BK636" s="124">
        <f t="shared" ref="BK636" si="11908">C636/C653</f>
        <v>7.4624326623192516E-2</v>
      </c>
      <c r="BL636" s="125">
        <f t="shared" ref="BL636" si="11909">D636/D653</f>
        <v>6.8478090152348042E-2</v>
      </c>
      <c r="BM636" s="126">
        <f t="shared" ref="BM636" si="11910">E636/E653</f>
        <v>4.8908166317678733E-2</v>
      </c>
      <c r="BN636" s="123">
        <f t="shared" ref="BN636" si="11911">F636/F653</f>
        <v>7.3262661955241462E-2</v>
      </c>
      <c r="BO636" s="124">
        <f t="shared" ref="BO636" si="11912">G636/G653</f>
        <v>4.536255146904878E-2</v>
      </c>
      <c r="BP636" s="125">
        <f t="shared" ref="BP636" si="11913">H636/H653</f>
        <v>6.0127645280483706E-2</v>
      </c>
      <c r="BQ636" s="126">
        <f t="shared" ref="BQ636" si="11914">I636/I653</f>
        <v>5.0913927158641382E-2</v>
      </c>
      <c r="BR636" s="123">
        <f t="shared" ref="BR636" si="11915">J636/J653</f>
        <v>4.4094488188976377E-2</v>
      </c>
      <c r="BS636" s="124">
        <f t="shared" ref="BS636" si="11916">K636/K653</f>
        <v>0.11863799283154122</v>
      </c>
      <c r="BT636" s="125">
        <f t="shared" ref="BT636" si="11917">L636/L653</f>
        <v>3.0843840931134819E-2</v>
      </c>
      <c r="BU636" s="123">
        <f t="shared" ref="BU636" si="11918">M636/M653</f>
        <v>8.2153216174714216E-2</v>
      </c>
      <c r="BV636" s="127">
        <f t="shared" ref="BV636" si="11919">N636/N653</f>
        <v>5.5325769362121961E-2</v>
      </c>
      <c r="BW636" s="128">
        <f t="shared" ref="BW636" si="11920">O636/O653</f>
        <v>6.4502860561642297E-2</v>
      </c>
      <c r="BX636" s="123">
        <f t="shared" ref="BX636" si="11921">P636/P653</f>
        <v>7.4091931854709095E-2</v>
      </c>
      <c r="BY636" s="124">
        <f t="shared" ref="BY636" si="11922">Q636/Q653</f>
        <v>3.8208380157328622E-2</v>
      </c>
      <c r="BZ636" s="125">
        <f t="shared" ref="BZ636" si="11923">R636/R653</f>
        <v>7.5274786277339842E-2</v>
      </c>
      <c r="CA636" s="126">
        <f t="shared" ref="CA636" si="11924">S636/S653</f>
        <v>4.7500000000000001E-2</v>
      </c>
      <c r="CB636" s="123">
        <f t="shared" ref="CB636" si="11925">T636/T653</f>
        <v>6.1343204653622425E-2</v>
      </c>
      <c r="CC636" s="124">
        <f t="shared" ref="CC636" si="11926">U636/U653</f>
        <v>5.1492860233665082E-2</v>
      </c>
      <c r="CD636" s="125">
        <f t="shared" ref="CD636" si="11927">V636/V653</f>
        <v>3.6562169778090875E-2</v>
      </c>
      <c r="CE636" s="126">
        <f t="shared" ref="CE636" si="11928">W636/W653</f>
        <v>8.0132874876158278E-2</v>
      </c>
      <c r="CF636" s="123">
        <f t="shared" ref="CF636" si="11929">X636/X653</f>
        <v>6.5650644783118411E-2</v>
      </c>
      <c r="CG636" s="124">
        <f t="shared" ref="CG636" si="11930">Y636/Y653</f>
        <v>4.8118668596237341E-2</v>
      </c>
      <c r="CH636" s="125">
        <f t="shared" ref="CH636" si="11931">Z636/Z653</f>
        <v>6.0125300003116916E-2</v>
      </c>
      <c r="CI636" s="123">
        <f t="shared" ref="CI636" si="11932">AA636/AA653</f>
        <v>6.8892196470338077E-2</v>
      </c>
      <c r="CJ636" s="129">
        <f t="shared" ref="CJ636" si="11933">AB636/AB653</f>
        <v>5.9260300518602933E-2</v>
      </c>
      <c r="CK636" s="130">
        <f t="shared" ref="CK636" si="11934">AC636/AC653</f>
        <v>6.1500156245274842E-2</v>
      </c>
    </row>
    <row r="637" spans="1:89" ht="13.5" thickTop="1" x14ac:dyDescent="0.2">
      <c r="A637" s="139" t="s">
        <v>24</v>
      </c>
      <c r="B637" s="181">
        <v>1076</v>
      </c>
      <c r="C637" s="175">
        <v>1112</v>
      </c>
      <c r="D637" s="176">
        <v>411</v>
      </c>
      <c r="E637" s="177">
        <v>272</v>
      </c>
      <c r="F637" s="174">
        <v>1088</v>
      </c>
      <c r="G637" s="178">
        <v>647</v>
      </c>
      <c r="H637" s="176">
        <v>1993</v>
      </c>
      <c r="I637" s="177">
        <v>1600</v>
      </c>
      <c r="J637" s="174">
        <v>133</v>
      </c>
      <c r="K637" s="178">
        <v>181</v>
      </c>
      <c r="L637" s="176">
        <v>349</v>
      </c>
      <c r="M637" s="174">
        <v>1099</v>
      </c>
      <c r="N637" s="179">
        <v>1376</v>
      </c>
      <c r="O637" s="182">
        <v>1809</v>
      </c>
      <c r="P637" s="174">
        <v>928</v>
      </c>
      <c r="Q637" s="178">
        <v>525</v>
      </c>
      <c r="R637" s="176">
        <v>1422</v>
      </c>
      <c r="S637" s="177">
        <v>949</v>
      </c>
      <c r="T637" s="174">
        <v>91</v>
      </c>
      <c r="U637" s="178">
        <v>101</v>
      </c>
      <c r="V637" s="176">
        <v>542</v>
      </c>
      <c r="W637" s="183">
        <v>1198</v>
      </c>
      <c r="X637" s="174">
        <v>620</v>
      </c>
      <c r="Y637" s="178">
        <v>214</v>
      </c>
      <c r="Z637" s="176">
        <v>2082</v>
      </c>
      <c r="AA637" s="174">
        <v>2111</v>
      </c>
      <c r="AB637" s="149">
        <f t="shared" si="11743"/>
        <v>12111</v>
      </c>
      <c r="AC637" s="150">
        <f t="shared" si="11744"/>
        <v>11818</v>
      </c>
      <c r="AE637" s="224" t="str">
        <f>$AE$17</f>
        <v>17:00 - 17:59</v>
      </c>
      <c r="AF637" s="120">
        <f>SUMIF($A$9:$A$32,$AE637,B$629:B$652)</f>
        <v>1687</v>
      </c>
      <c r="AG637" s="164">
        <f t="shared" ref="AG637:AU639" si="11935">SUMIF($A$9:$A$32,$AE637,C$629:C$652)</f>
        <v>1311</v>
      </c>
      <c r="AH637" s="121">
        <f t="shared" si="11935"/>
        <v>427</v>
      </c>
      <c r="AI637" s="159">
        <f t="shared" si="11935"/>
        <v>523</v>
      </c>
      <c r="AJ637" s="120">
        <f t="shared" si="11935"/>
        <v>1064</v>
      </c>
      <c r="AK637" s="122">
        <f t="shared" si="11935"/>
        <v>1005</v>
      </c>
      <c r="AL637" s="121">
        <f t="shared" si="11935"/>
        <v>2091</v>
      </c>
      <c r="AM637" s="159">
        <f t="shared" si="11935"/>
        <v>2364</v>
      </c>
      <c r="AN637" s="120">
        <f t="shared" si="11935"/>
        <v>191</v>
      </c>
      <c r="AO637" s="122">
        <f t="shared" si="11935"/>
        <v>139</v>
      </c>
      <c r="AP637" s="121">
        <f t="shared" si="11935"/>
        <v>900</v>
      </c>
      <c r="AQ637" s="120">
        <f t="shared" si="11935"/>
        <v>625</v>
      </c>
      <c r="AR637" s="158">
        <f t="shared" si="11935"/>
        <v>1819</v>
      </c>
      <c r="AS637" s="160">
        <f t="shared" si="11935"/>
        <v>2029</v>
      </c>
      <c r="AT637" s="120">
        <f t="shared" si="11935"/>
        <v>759</v>
      </c>
      <c r="AU637" s="122">
        <f t="shared" si="11935"/>
        <v>1021</v>
      </c>
      <c r="AV637" s="121">
        <f t="shared" ref="AP637:BE639" si="11936">SUMIF($A$9:$A$32,$AE637,R$629:R$652)</f>
        <v>998</v>
      </c>
      <c r="AW637" s="159">
        <f t="shared" si="11936"/>
        <v>1627</v>
      </c>
      <c r="AX637" s="120">
        <f t="shared" si="11936"/>
        <v>138</v>
      </c>
      <c r="AY637" s="122">
        <f t="shared" si="11936"/>
        <v>136</v>
      </c>
      <c r="AZ637" s="121">
        <f t="shared" si="11936"/>
        <v>1117</v>
      </c>
      <c r="BA637" s="159">
        <f t="shared" si="11936"/>
        <v>1110</v>
      </c>
      <c r="BB637" s="120">
        <f t="shared" si="11936"/>
        <v>637</v>
      </c>
      <c r="BC637" s="122">
        <f t="shared" si="11936"/>
        <v>384</v>
      </c>
      <c r="BD637" s="21">
        <f t="shared" si="11936"/>
        <v>2834</v>
      </c>
      <c r="BE637" s="163">
        <f t="shared" si="11936"/>
        <v>2179</v>
      </c>
      <c r="BF637" s="149">
        <f>AF637+AH637+AJ637+AL637+AN637+AP637+AR637+AT637+AV637+AX637+AZ637+BB637+BD637</f>
        <v>14662</v>
      </c>
      <c r="BG637" s="150">
        <f>AG637+AI637+AK637+AM637+AO637+AQ637+AS637+AU637+AW637+AY637+BA637+BC637+BE637</f>
        <v>14453</v>
      </c>
      <c r="BI637" s="139" t="s">
        <v>24</v>
      </c>
      <c r="BJ637" s="123">
        <f>B637/B653</f>
        <v>5.9757858491613906E-2</v>
      </c>
      <c r="BK637" s="124">
        <f t="shared" ref="BK637" si="11937">C637/C653</f>
        <v>6.3056421888290332E-2</v>
      </c>
      <c r="BL637" s="125">
        <f t="shared" ref="BL637" si="11938">D637/D653</f>
        <v>6.4551594157373965E-2</v>
      </c>
      <c r="BM637" s="126">
        <f t="shared" ref="BM637" si="11939">E637/E653</f>
        <v>4.0682022135806163E-2</v>
      </c>
      <c r="BN637" s="123">
        <f t="shared" ref="BN637" si="11940">F637/F653</f>
        <v>6.4075382803297998E-2</v>
      </c>
      <c r="BO637" s="124">
        <f t="shared" ref="BO637" si="11941">G637/G653</f>
        <v>4.5153185846883943E-2</v>
      </c>
      <c r="BP637" s="125">
        <f t="shared" ref="BP637" si="11942">H637/H653</f>
        <v>6.6946590527376559E-2</v>
      </c>
      <c r="BQ637" s="126">
        <f t="shared" ref="BQ637" si="11943">I637/I653</f>
        <v>5.4562815441276773E-2</v>
      </c>
      <c r="BR637" s="123">
        <f t="shared" ref="BR637" si="11944">J637/J653</f>
        <v>5.2362204724409452E-2</v>
      </c>
      <c r="BS637" s="124">
        <f t="shared" ref="BS637" si="11945">K637/K653</f>
        <v>6.4874551971326161E-2</v>
      </c>
      <c r="BT637" s="125">
        <f t="shared" ref="BT637" si="11946">L637/L653</f>
        <v>3.3850630455868086E-2</v>
      </c>
      <c r="BU637" s="123">
        <f t="shared" ref="BU637" si="11947">M637/M653</f>
        <v>9.3755331854632321E-2</v>
      </c>
      <c r="BV637" s="127">
        <f t="shared" ref="BV637" si="11948">N637/N653</f>
        <v>5.2214169164800969E-2</v>
      </c>
      <c r="BW637" s="128">
        <f t="shared" ref="BW637" si="11949">O637/O653</f>
        <v>6.7643869423774441E-2</v>
      </c>
      <c r="BX637" s="123">
        <f t="shared" ref="BX637" si="11950">P637/P653</f>
        <v>7.4574091931854714E-2</v>
      </c>
      <c r="BY637" s="124">
        <f t="shared" ref="BY637" si="11951">Q637/Q653</f>
        <v>4.2141595761759514E-2</v>
      </c>
      <c r="BZ637" s="125">
        <f t="shared" ref="BZ637" si="11952">R637/R653</f>
        <v>7.8938603308537802E-2</v>
      </c>
      <c r="CA637" s="126">
        <f t="shared" ref="CA637" si="11953">S637/S653</f>
        <v>5.047872340425532E-2</v>
      </c>
      <c r="CB637" s="123">
        <f t="shared" ref="CB637" si="11954">T637/T653</f>
        <v>4.8122686409307246E-2</v>
      </c>
      <c r="CC637" s="124">
        <f t="shared" ref="CC637" si="11955">U637/U653</f>
        <v>4.370402423193423E-2</v>
      </c>
      <c r="CD637" s="125">
        <f t="shared" ref="CD637" si="11956">V637/V653</f>
        <v>3.8182458612187387E-2</v>
      </c>
      <c r="CE637" s="126">
        <f t="shared" ref="CE637" si="11957">W637/W653</f>
        <v>6.9817588437554631E-2</v>
      </c>
      <c r="CF637" s="123">
        <f t="shared" ref="CF637" si="11958">X637/X653</f>
        <v>6.0570535365377098E-2</v>
      </c>
      <c r="CG637" s="124">
        <f t="shared" ref="CG637" si="11959">Y637/Y653</f>
        <v>3.8712011577424023E-2</v>
      </c>
      <c r="CH637" s="125">
        <f t="shared" ref="CH637" si="11960">Z637/Z653</f>
        <v>6.4894180718760713E-2</v>
      </c>
      <c r="CI637" s="123">
        <f t="shared" ref="CI637" si="11961">AA637/AA653</f>
        <v>6.4123204033899331E-2</v>
      </c>
      <c r="CJ637" s="129">
        <f t="shared" ref="CJ637" si="11962">AB637/AB653</f>
        <v>6.0801550286411397E-2</v>
      </c>
      <c r="CK637" s="130">
        <f t="shared" ref="CK637" si="11963">AC637/AC653</f>
        <v>5.9564730905315361E-2</v>
      </c>
    </row>
    <row r="638" spans="1:89" x14ac:dyDescent="0.2">
      <c r="A638" s="131" t="s">
        <v>25</v>
      </c>
      <c r="B638" s="184">
        <v>1092</v>
      </c>
      <c r="C638" s="168">
        <v>1236</v>
      </c>
      <c r="D638" s="169">
        <v>462</v>
      </c>
      <c r="E638" s="170">
        <v>373</v>
      </c>
      <c r="F638" s="167">
        <v>1169</v>
      </c>
      <c r="G638" s="171">
        <v>612</v>
      </c>
      <c r="H638" s="169">
        <v>1990</v>
      </c>
      <c r="I638" s="170">
        <v>1631</v>
      </c>
      <c r="J638" s="167">
        <v>113</v>
      </c>
      <c r="K638" s="168">
        <v>142</v>
      </c>
      <c r="L638" s="169">
        <v>393</v>
      </c>
      <c r="M638" s="167">
        <v>1107</v>
      </c>
      <c r="N638" s="172">
        <v>1337</v>
      </c>
      <c r="O638" s="185">
        <v>1886</v>
      </c>
      <c r="P638" s="167">
        <v>884</v>
      </c>
      <c r="Q638" s="168">
        <v>566</v>
      </c>
      <c r="R638" s="169">
        <v>1279</v>
      </c>
      <c r="S638" s="170">
        <v>976</v>
      </c>
      <c r="T638" s="176">
        <v>104</v>
      </c>
      <c r="U638" s="167">
        <v>123</v>
      </c>
      <c r="V638" s="169">
        <v>621</v>
      </c>
      <c r="W638" s="186">
        <v>1294</v>
      </c>
      <c r="X638" s="167">
        <v>639</v>
      </c>
      <c r="Y638" s="171">
        <v>276</v>
      </c>
      <c r="Z638" s="169">
        <v>2121</v>
      </c>
      <c r="AA638" s="167">
        <v>2082</v>
      </c>
      <c r="AB638" s="149">
        <f t="shared" si="11743"/>
        <v>12204</v>
      </c>
      <c r="AC638" s="150">
        <f t="shared" si="11744"/>
        <v>12304</v>
      </c>
      <c r="AE638" s="226" t="str">
        <f>$AE$18</f>
        <v>18:00 - 18:59</v>
      </c>
      <c r="AF638" s="120">
        <f>SUMIF($A$9:$A$32,$AE638,B$629:B$652)</f>
        <v>1571</v>
      </c>
      <c r="AG638" s="168">
        <f t="shared" si="11935"/>
        <v>1145</v>
      </c>
      <c r="AH638" s="169">
        <f t="shared" si="11935"/>
        <v>432</v>
      </c>
      <c r="AI638" s="170">
        <f t="shared" si="11935"/>
        <v>571</v>
      </c>
      <c r="AJ638" s="167">
        <f t="shared" si="11935"/>
        <v>989</v>
      </c>
      <c r="AK638" s="171">
        <f t="shared" si="11935"/>
        <v>1113</v>
      </c>
      <c r="AL638" s="169">
        <f t="shared" si="11935"/>
        <v>2053</v>
      </c>
      <c r="AM638" s="170">
        <f t="shared" si="11935"/>
        <v>2405</v>
      </c>
      <c r="AN638" s="167">
        <f t="shared" si="11935"/>
        <v>227</v>
      </c>
      <c r="AO638" s="171">
        <f t="shared" si="11935"/>
        <v>142</v>
      </c>
      <c r="AP638" s="169">
        <f t="shared" si="11936"/>
        <v>1091</v>
      </c>
      <c r="AQ638" s="167">
        <f t="shared" si="11936"/>
        <v>536</v>
      </c>
      <c r="AR638" s="172">
        <f t="shared" si="11936"/>
        <v>2049</v>
      </c>
      <c r="AS638" s="173">
        <f t="shared" si="11936"/>
        <v>1878</v>
      </c>
      <c r="AT638" s="167">
        <f t="shared" si="11936"/>
        <v>646</v>
      </c>
      <c r="AU638" s="171">
        <f t="shared" si="11936"/>
        <v>1114</v>
      </c>
      <c r="AV638" s="169">
        <f t="shared" si="11936"/>
        <v>887</v>
      </c>
      <c r="AW638" s="170">
        <f t="shared" si="11936"/>
        <v>1790</v>
      </c>
      <c r="AX638" s="167">
        <f t="shared" si="11936"/>
        <v>136</v>
      </c>
      <c r="AY638" s="171">
        <f t="shared" si="11936"/>
        <v>154</v>
      </c>
      <c r="AZ638" s="169">
        <f t="shared" si="11936"/>
        <v>1376</v>
      </c>
      <c r="BA638" s="170">
        <f t="shared" si="11936"/>
        <v>1104</v>
      </c>
      <c r="BB638" s="167">
        <f t="shared" si="11936"/>
        <v>654</v>
      </c>
      <c r="BC638" s="171">
        <f t="shared" si="11936"/>
        <v>518</v>
      </c>
      <c r="BD638" s="169">
        <f t="shared" si="11936"/>
        <v>2394</v>
      </c>
      <c r="BE638" s="167">
        <f t="shared" si="11936"/>
        <v>1969</v>
      </c>
      <c r="BF638" s="151">
        <f>SUM(AF638,AH638,AJ638,AL638,AN638,AP638,AR638,AT638,AV638,AX638,AZ638,BB638,BD638)</f>
        <v>14505</v>
      </c>
      <c r="BG638" s="152">
        <f>SUM(AG638,AI638,AK638,AM638,AO638,AQ638,AS638,AU638,AW638,AY638,BA638,BC638,BE638)</f>
        <v>14439</v>
      </c>
      <c r="BI638" s="131" t="s">
        <v>25</v>
      </c>
      <c r="BJ638" s="123">
        <f>B638/B653</f>
        <v>6.0646451182939022E-2</v>
      </c>
      <c r="BK638" s="124">
        <f t="shared" ref="BK638" si="11964">C638/C653</f>
        <v>7.0087893393819115E-2</v>
      </c>
      <c r="BL638" s="125">
        <f t="shared" ref="BL638" si="11965">D638/D653</f>
        <v>7.2561645987121087E-2</v>
      </c>
      <c r="BM638" s="126">
        <f t="shared" ref="BM638" si="11966">E638/E653</f>
        <v>5.5788214178881246E-2</v>
      </c>
      <c r="BN638" s="123">
        <f t="shared" ref="BN638" si="11967">F638/F653</f>
        <v>6.8845700824499409E-2</v>
      </c>
      <c r="BO638" s="124">
        <f t="shared" ref="BO638" si="11968">G638/G653</f>
        <v>4.2710586921627471E-2</v>
      </c>
      <c r="BP638" s="125">
        <f t="shared" ref="BP638" si="11969">H638/H653</f>
        <v>6.6845817937520993E-2</v>
      </c>
      <c r="BQ638" s="126">
        <f t="shared" ref="BQ638" si="11970">I638/I653</f>
        <v>5.5619969990451511E-2</v>
      </c>
      <c r="BR638" s="123">
        <f t="shared" ref="BR638" si="11971">J638/J653</f>
        <v>4.4488188976377956E-2</v>
      </c>
      <c r="BS638" s="124">
        <f t="shared" ref="BS638" si="11972">K638/K653</f>
        <v>5.0896057347670248E-2</v>
      </c>
      <c r="BT638" s="125">
        <f t="shared" ref="BT638" si="11973">L638/L653</f>
        <v>3.8118331716779828E-2</v>
      </c>
      <c r="BU638" s="123">
        <f t="shared" ref="BU638" si="11974">M638/M653</f>
        <v>9.4437809247568671E-2</v>
      </c>
      <c r="BV638" s="127">
        <f t="shared" ref="BV638" si="11975">N638/N653</f>
        <v>5.0734261753880017E-2</v>
      </c>
      <c r="BW638" s="128">
        <f t="shared" ref="BW638" si="11976">O638/O653</f>
        <v>7.0523127547395578E-2</v>
      </c>
      <c r="BX638" s="123">
        <f t="shared" ref="BX638" si="11977">P638/P653</f>
        <v>7.1038251366120214E-2</v>
      </c>
      <c r="BY638" s="124">
        <f t="shared" ref="BY638" si="11978">Q638/Q653</f>
        <v>4.5432653716487401E-2</v>
      </c>
      <c r="BZ638" s="125">
        <f t="shared" ref="BZ638" si="11979">R638/R653</f>
        <v>7.1000333074275557E-2</v>
      </c>
      <c r="CA638" s="126">
        <f t="shared" ref="CA638" si="11980">S638/S653</f>
        <v>5.1914893617021278E-2</v>
      </c>
      <c r="CB638" s="123">
        <f t="shared" ref="CB638" si="11981">T638/T653</f>
        <v>5.4997355896351137E-2</v>
      </c>
      <c r="CC638" s="124">
        <f t="shared" ref="CC638" si="11982">U638/U653</f>
        <v>5.3223712678494156E-2</v>
      </c>
      <c r="CD638" s="125">
        <f t="shared" ref="CD638" si="11983">V638/V653</f>
        <v>4.3747798520605848E-2</v>
      </c>
      <c r="CE638" s="126">
        <f t="shared" ref="CE638" si="11984">W638/W653</f>
        <v>7.5412320065271862E-2</v>
      </c>
      <c r="CF638" s="123">
        <f t="shared" ref="CF638" si="11985">X638/X653</f>
        <v>6.2426729191090269E-2</v>
      </c>
      <c r="CG638" s="124">
        <f t="shared" ref="CG638" si="11986">Y638/Y653</f>
        <v>4.9927641099855286E-2</v>
      </c>
      <c r="CH638" s="125">
        <f t="shared" ref="CH638" si="11987">Z638/Z653</f>
        <v>6.6109777763924821E-2</v>
      </c>
      <c r="CI638" s="123">
        <f t="shared" ref="CI638" si="11988">AA638/AA653</f>
        <v>6.3242307341818293E-2</v>
      </c>
      <c r="CJ638" s="129">
        <f t="shared" ref="CJ638" si="11989">AB638/AB653</f>
        <v>6.1268443538548815E-2</v>
      </c>
      <c r="CK638" s="130">
        <f t="shared" ref="CK638" si="11990">AC638/AC653</f>
        <v>6.201425360120158E-2</v>
      </c>
    </row>
    <row r="639" spans="1:89" ht="13.5" thickBot="1" x14ac:dyDescent="0.25">
      <c r="A639" s="139" t="s">
        <v>26</v>
      </c>
      <c r="B639" s="181">
        <v>1090</v>
      </c>
      <c r="C639" s="175">
        <v>990</v>
      </c>
      <c r="D639" s="176">
        <v>454</v>
      </c>
      <c r="E639" s="177">
        <v>343</v>
      </c>
      <c r="F639" s="174">
        <v>1112</v>
      </c>
      <c r="G639" s="178">
        <v>607</v>
      </c>
      <c r="H639" s="176">
        <v>1873</v>
      </c>
      <c r="I639" s="177">
        <v>1618</v>
      </c>
      <c r="J639" s="174">
        <v>114</v>
      </c>
      <c r="K639" s="175">
        <v>150</v>
      </c>
      <c r="L639" s="176">
        <v>441</v>
      </c>
      <c r="M639" s="174">
        <v>838</v>
      </c>
      <c r="N639" s="179">
        <v>1377</v>
      </c>
      <c r="O639" s="182">
        <v>1578</v>
      </c>
      <c r="P639" s="174">
        <v>856</v>
      </c>
      <c r="Q639" s="175">
        <v>575</v>
      </c>
      <c r="R639" s="176">
        <v>1215</v>
      </c>
      <c r="S639" s="177">
        <v>1095</v>
      </c>
      <c r="T639" s="174">
        <v>75</v>
      </c>
      <c r="U639" s="178">
        <v>105</v>
      </c>
      <c r="V639" s="176">
        <v>773</v>
      </c>
      <c r="W639" s="183">
        <v>1093</v>
      </c>
      <c r="X639" s="174">
        <v>609</v>
      </c>
      <c r="Y639" s="178">
        <v>262</v>
      </c>
      <c r="Z639" s="176">
        <v>2083</v>
      </c>
      <c r="AA639" s="174">
        <v>2263</v>
      </c>
      <c r="AB639" s="149">
        <f t="shared" si="11743"/>
        <v>12072</v>
      </c>
      <c r="AC639" s="150">
        <f t="shared" si="11744"/>
        <v>11517</v>
      </c>
      <c r="AE639" s="224">
        <f>$AE$19</f>
        <v>0</v>
      </c>
      <c r="AF639" s="120">
        <f>SUMIF($A$9:$A$32,$AE639,B$629:B$652)</f>
        <v>0</v>
      </c>
      <c r="AG639" s="175">
        <f t="shared" si="11935"/>
        <v>0</v>
      </c>
      <c r="AH639" s="176">
        <f t="shared" si="11935"/>
        <v>0</v>
      </c>
      <c r="AI639" s="177">
        <f t="shared" si="11935"/>
        <v>0</v>
      </c>
      <c r="AJ639" s="174">
        <f t="shared" si="11935"/>
        <v>0</v>
      </c>
      <c r="AK639" s="178">
        <f t="shared" si="11935"/>
        <v>0</v>
      </c>
      <c r="AL639" s="176">
        <f t="shared" si="11935"/>
        <v>0</v>
      </c>
      <c r="AM639" s="177">
        <f t="shared" si="11935"/>
        <v>0</v>
      </c>
      <c r="AN639" s="174">
        <f t="shared" si="11935"/>
        <v>0</v>
      </c>
      <c r="AO639" s="178">
        <f t="shared" si="11935"/>
        <v>0</v>
      </c>
      <c r="AP639" s="176">
        <f t="shared" si="11936"/>
        <v>0</v>
      </c>
      <c r="AQ639" s="174">
        <f t="shared" si="11936"/>
        <v>0</v>
      </c>
      <c r="AR639" s="179">
        <f t="shared" si="11936"/>
        <v>0</v>
      </c>
      <c r="AS639" s="180">
        <f t="shared" si="11936"/>
        <v>0</v>
      </c>
      <c r="AT639" s="174">
        <f t="shared" si="11936"/>
        <v>0</v>
      </c>
      <c r="AU639" s="178">
        <f t="shared" si="11936"/>
        <v>0</v>
      </c>
      <c r="AV639" s="176">
        <f t="shared" si="11936"/>
        <v>0</v>
      </c>
      <c r="AW639" s="177">
        <f t="shared" si="11936"/>
        <v>0</v>
      </c>
      <c r="AX639" s="174">
        <f t="shared" si="11936"/>
        <v>0</v>
      </c>
      <c r="AY639" s="178">
        <f t="shared" si="11936"/>
        <v>0</v>
      </c>
      <c r="AZ639" s="176">
        <f t="shared" si="11936"/>
        <v>0</v>
      </c>
      <c r="BA639" s="177">
        <f t="shared" si="11936"/>
        <v>0</v>
      </c>
      <c r="BB639" s="174">
        <f t="shared" si="11936"/>
        <v>0</v>
      </c>
      <c r="BC639" s="178">
        <f t="shared" si="11936"/>
        <v>0</v>
      </c>
      <c r="BD639" s="176">
        <f t="shared" si="11936"/>
        <v>0</v>
      </c>
      <c r="BE639" s="174">
        <f t="shared" si="11936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6.0535377096523381E-2</v>
      </c>
      <c r="BK639" s="124">
        <f t="shared" ref="BK639" si="11991">C639/C653</f>
        <v>5.6138361213495892E-2</v>
      </c>
      <c r="BL639" s="125">
        <f t="shared" ref="BL639" si="11992">D639/D653</f>
        <v>7.1305167268729389E-2</v>
      </c>
      <c r="BM639" s="126">
        <f t="shared" ref="BM639" si="11993">E639/E653</f>
        <v>5.1301226443314391E-2</v>
      </c>
      <c r="BN639" s="123">
        <f t="shared" ref="BN639" si="11994">F639/F653</f>
        <v>6.5488810365135458E-2</v>
      </c>
      <c r="BO639" s="124">
        <f t="shared" ref="BO639" si="11995">G639/G653</f>
        <v>4.2361644218019398E-2</v>
      </c>
      <c r="BP639" s="125">
        <f t="shared" ref="BP639" si="11996">H639/H653</f>
        <v>6.2915686933154177E-2</v>
      </c>
      <c r="BQ639" s="126">
        <f t="shared" ref="BQ639" si="11997">I639/I653</f>
        <v>5.5176647114991137E-2</v>
      </c>
      <c r="BR639" s="123">
        <f t="shared" ref="BR639" si="11998">J639/J653</f>
        <v>4.4881889763779527E-2</v>
      </c>
      <c r="BS639" s="124">
        <f t="shared" ref="BS639" si="11999">K639/K653</f>
        <v>5.3763440860215055E-2</v>
      </c>
      <c r="BT639" s="125">
        <f t="shared" ref="BT639" si="12000">L639/L653</f>
        <v>4.2774005819592627E-2</v>
      </c>
      <c r="BU639" s="123">
        <f t="shared" ref="BU639" si="12001">M639/M653</f>
        <v>7.14895069100836E-2</v>
      </c>
      <c r="BV639" s="127">
        <f t="shared" ref="BV639" si="12002">N639/N653</f>
        <v>5.2252115508670739E-2</v>
      </c>
      <c r="BW639" s="128">
        <f t="shared" ref="BW639" si="12003">O639/O653</f>
        <v>5.9006095052911045E-2</v>
      </c>
      <c r="BX639" s="123">
        <f t="shared" ref="BX639" si="12004">P639/P653</f>
        <v>6.878817100610736E-2</v>
      </c>
      <c r="BY639" s="124">
        <f t="shared" ref="BY639" si="12005">Q639/Q653</f>
        <v>4.6155081072403278E-2</v>
      </c>
      <c r="BZ639" s="125">
        <f t="shared" ref="BZ639" si="12006">R639/R653</f>
        <v>6.744754080159876E-2</v>
      </c>
      <c r="CA639" s="126">
        <f t="shared" ref="CA639" si="12007">S639/S653</f>
        <v>5.8244680851063831E-2</v>
      </c>
      <c r="CB639" s="123">
        <f t="shared" ref="CB639" si="12008">T639/T653</f>
        <v>3.9661554732945532E-2</v>
      </c>
      <c r="CC639" s="124">
        <f t="shared" ref="CC639" si="12009">U639/U653</f>
        <v>4.5434876676763304E-2</v>
      </c>
      <c r="CD639" s="125">
        <f t="shared" ref="CD639" si="12010">V639/V653</f>
        <v>5.445579429376541E-2</v>
      </c>
      <c r="CE639" s="126">
        <f t="shared" ref="CE639" si="12011">W639/W653</f>
        <v>6.3698350719738908E-2</v>
      </c>
      <c r="CF639" s="123">
        <f t="shared" ref="CF639" si="12012">X639/X653</f>
        <v>5.9495896834701058E-2</v>
      </c>
      <c r="CG639" s="124">
        <f t="shared" ref="CG639" si="12013">Y639/Y653</f>
        <v>4.7395079594790161E-2</v>
      </c>
      <c r="CH639" s="125">
        <f t="shared" ref="CH639" si="12014">Z639/Z653</f>
        <v>6.4925349873764929E-2</v>
      </c>
      <c r="CI639" s="123">
        <f t="shared" ref="CI639" si="12015">AA639/AA653</f>
        <v>6.8740317730324116E-2</v>
      </c>
      <c r="CJ639" s="129">
        <f t="shared" ref="CJ639" si="12016">AB639/AB653</f>
        <v>6.0605756341966674E-2</v>
      </c>
      <c r="CK639" s="130">
        <f t="shared" ref="CK639" si="12017">AC639/AC653</f>
        <v>5.8047639688315875E-2</v>
      </c>
    </row>
    <row r="640" spans="1:89" ht="14.25" thickTop="1" thickBot="1" x14ac:dyDescent="0.25">
      <c r="A640" s="131" t="s">
        <v>27</v>
      </c>
      <c r="B640" s="184">
        <v>1174</v>
      </c>
      <c r="C640" s="168">
        <v>1388</v>
      </c>
      <c r="D640" s="169">
        <v>405</v>
      </c>
      <c r="E640" s="170">
        <v>376</v>
      </c>
      <c r="F640" s="167">
        <v>1167</v>
      </c>
      <c r="G640" s="171">
        <v>742</v>
      </c>
      <c r="H640" s="169">
        <v>1951</v>
      </c>
      <c r="I640" s="170">
        <v>1772</v>
      </c>
      <c r="J640" s="167">
        <v>139</v>
      </c>
      <c r="K640" s="168">
        <v>162</v>
      </c>
      <c r="L640" s="169">
        <v>557</v>
      </c>
      <c r="M640" s="167">
        <v>840</v>
      </c>
      <c r="N640" s="172">
        <v>1658</v>
      </c>
      <c r="O640" s="185">
        <v>1535</v>
      </c>
      <c r="P640" s="167">
        <v>977</v>
      </c>
      <c r="Q640" s="168">
        <v>708</v>
      </c>
      <c r="R640" s="169">
        <v>1293</v>
      </c>
      <c r="S640" s="170">
        <v>1202</v>
      </c>
      <c r="T640" s="167">
        <v>99</v>
      </c>
      <c r="U640" s="171">
        <v>123</v>
      </c>
      <c r="V640" s="169">
        <v>805</v>
      </c>
      <c r="W640" s="186">
        <v>1215</v>
      </c>
      <c r="X640" s="167">
        <v>672</v>
      </c>
      <c r="Y640" s="171">
        <v>232</v>
      </c>
      <c r="Z640" s="169">
        <v>2278</v>
      </c>
      <c r="AA640" s="167">
        <v>2444</v>
      </c>
      <c r="AB640" s="149">
        <f t="shared" si="11743"/>
        <v>13175</v>
      </c>
      <c r="AC640" s="150">
        <f t="shared" si="11744"/>
        <v>12739</v>
      </c>
      <c r="AE640" s="221" t="s">
        <v>13</v>
      </c>
      <c r="AF640" s="14">
        <f t="shared" ref="AF640:BG640" si="12018">SUM(AF637:AF639)</f>
        <v>3258</v>
      </c>
      <c r="AG640" s="1">
        <f t="shared" si="12018"/>
        <v>2456</v>
      </c>
      <c r="AH640" s="14">
        <f t="shared" si="12018"/>
        <v>859</v>
      </c>
      <c r="AI640" s="1">
        <f t="shared" si="12018"/>
        <v>1094</v>
      </c>
      <c r="AJ640" s="14">
        <f t="shared" si="12018"/>
        <v>2053</v>
      </c>
      <c r="AK640" s="1">
        <f t="shared" si="12018"/>
        <v>2118</v>
      </c>
      <c r="AL640" s="14">
        <f t="shared" si="12018"/>
        <v>4144</v>
      </c>
      <c r="AM640" s="1">
        <f t="shared" si="12018"/>
        <v>4769</v>
      </c>
      <c r="AN640" s="14">
        <f t="shared" si="12018"/>
        <v>418</v>
      </c>
      <c r="AO640" s="1">
        <f t="shared" si="12018"/>
        <v>281</v>
      </c>
      <c r="AP640" s="14">
        <f t="shared" si="12018"/>
        <v>1991</v>
      </c>
      <c r="AQ640" s="1">
        <f t="shared" si="12018"/>
        <v>1161</v>
      </c>
      <c r="AR640" s="14">
        <f t="shared" si="12018"/>
        <v>3868</v>
      </c>
      <c r="AS640" s="1">
        <f t="shared" si="12018"/>
        <v>3907</v>
      </c>
      <c r="AT640" s="14">
        <f t="shared" si="12018"/>
        <v>1405</v>
      </c>
      <c r="AU640" s="1">
        <f t="shared" si="12018"/>
        <v>2135</v>
      </c>
      <c r="AV640" s="14">
        <f t="shared" si="12018"/>
        <v>1885</v>
      </c>
      <c r="AW640" s="1">
        <f t="shared" si="12018"/>
        <v>3417</v>
      </c>
      <c r="AX640" s="14">
        <f t="shared" si="12018"/>
        <v>274</v>
      </c>
      <c r="AY640" s="1">
        <f t="shared" si="12018"/>
        <v>290</v>
      </c>
      <c r="AZ640" s="14">
        <f t="shared" si="12018"/>
        <v>2493</v>
      </c>
      <c r="BA640" s="1">
        <f t="shared" si="12018"/>
        <v>2214</v>
      </c>
      <c r="BB640" s="14">
        <f t="shared" si="12018"/>
        <v>1291</v>
      </c>
      <c r="BC640" s="1">
        <f t="shared" si="12018"/>
        <v>902</v>
      </c>
      <c r="BD640" s="14">
        <f t="shared" si="12018"/>
        <v>5228</v>
      </c>
      <c r="BE640" s="1">
        <f t="shared" si="12018"/>
        <v>4148</v>
      </c>
      <c r="BF640" s="153">
        <f t="shared" si="12018"/>
        <v>29167</v>
      </c>
      <c r="BG640" s="154">
        <f t="shared" si="12018"/>
        <v>28892</v>
      </c>
      <c r="BI640" s="131" t="s">
        <v>27</v>
      </c>
      <c r="BJ640" s="123">
        <f>B640/B653</f>
        <v>6.5200488725980235E-2</v>
      </c>
      <c r="BK640" s="124">
        <f t="shared" ref="BK640" si="12019">C640/C653</f>
        <v>7.8707116529628585E-2</v>
      </c>
      <c r="BL640" s="125">
        <f t="shared" ref="BL640" si="12020">D640/D653</f>
        <v>6.3609235118580174E-2</v>
      </c>
      <c r="BM640" s="126">
        <f t="shared" ref="BM640" si="12021">E640/E653</f>
        <v>5.6236912952437927E-2</v>
      </c>
      <c r="BN640" s="123">
        <f t="shared" ref="BN640" si="12022">F640/F653</f>
        <v>6.872791519434629E-2</v>
      </c>
      <c r="BO640" s="124">
        <f t="shared" ref="BO640" si="12023">G640/G653</f>
        <v>5.1783097215437224E-2</v>
      </c>
      <c r="BP640" s="125">
        <f t="shared" ref="BP640" si="12024">H640/H653</f>
        <v>6.5535774269398717E-2</v>
      </c>
      <c r="BQ640" s="126">
        <f t="shared" ref="BQ640" si="12025">I640/I653</f>
        <v>6.0428318101214025E-2</v>
      </c>
      <c r="BR640" s="123">
        <f t="shared" ref="BR640" si="12026">J640/J653</f>
        <v>5.47244094488189E-2</v>
      </c>
      <c r="BS640" s="124">
        <f t="shared" ref="BS640" si="12027">K640/K653</f>
        <v>5.8064516129032261E-2</v>
      </c>
      <c r="BT640" s="125">
        <f t="shared" ref="BT640" si="12028">L640/L653</f>
        <v>5.4025218234723567E-2</v>
      </c>
      <c r="BU640" s="123">
        <f t="shared" ref="BU640" si="12029">M640/M653</f>
        <v>7.1660126258317691E-2</v>
      </c>
      <c r="BV640" s="127">
        <f t="shared" ref="BV640" si="12030">N640/N653</f>
        <v>6.2915038136075588E-2</v>
      </c>
      <c r="BW640" s="128">
        <f t="shared" ref="BW640" si="12031">O640/O653</f>
        <v>5.7398197659200539E-2</v>
      </c>
      <c r="BX640" s="123">
        <f t="shared" ref="BX640" si="12032">P640/P653</f>
        <v>7.8511732561877212E-2</v>
      </c>
      <c r="BY640" s="124">
        <f t="shared" ref="BY640" si="12033">Q640/Q653</f>
        <v>5.6830951998715684E-2</v>
      </c>
      <c r="BZ640" s="125">
        <f t="shared" ref="BZ640" si="12034">R640/R653</f>
        <v>7.177750638392362E-2</v>
      </c>
      <c r="CA640" s="126">
        <f t="shared" ref="CA640" si="12035">S640/S653</f>
        <v>6.3936170212765958E-2</v>
      </c>
      <c r="CB640" s="123">
        <f t="shared" ref="CB640" si="12036">T640/T653</f>
        <v>5.2353252247488102E-2</v>
      </c>
      <c r="CC640" s="124">
        <f t="shared" ref="CC640" si="12037">U640/U653</f>
        <v>5.3223712678494156E-2</v>
      </c>
      <c r="CD640" s="125">
        <f t="shared" ref="CD640" si="12038">V640/V653</f>
        <v>5.6710109193377947E-2</v>
      </c>
      <c r="CE640" s="126">
        <f t="shared" ref="CE640" si="12039">W640/W653</f>
        <v>7.0808322163296231E-2</v>
      </c>
      <c r="CF640" s="123">
        <f t="shared" ref="CF640" si="12040">X640/X653</f>
        <v>6.5650644783118411E-2</v>
      </c>
      <c r="CG640" s="124">
        <f t="shared" ref="CG640" si="12041">Y640/Y653</f>
        <v>4.1968162083936326E-2</v>
      </c>
      <c r="CH640" s="125">
        <f t="shared" ref="CH640" si="12042">Z640/Z653</f>
        <v>7.1003335099585452E-2</v>
      </c>
      <c r="CI640" s="123">
        <f t="shared" ref="CI640" si="12043">AA640/AA653</f>
        <v>7.4238328118829924E-2</v>
      </c>
      <c r="CJ640" s="129">
        <f t="shared" ref="CJ640" si="12044">AB640/AB653</f>
        <v>6.6143210719467438E-2</v>
      </c>
      <c r="CK640" s="130">
        <f t="shared" ref="CK640" si="12045">AC640/AC653</f>
        <v>6.4206727619124424E-2</v>
      </c>
    </row>
    <row r="641" spans="1:89" ht="13.5" thickTop="1" x14ac:dyDescent="0.2">
      <c r="A641" s="139" t="s">
        <v>28</v>
      </c>
      <c r="B641" s="181">
        <v>1255</v>
      </c>
      <c r="C641" s="175">
        <v>1476</v>
      </c>
      <c r="D641" s="176">
        <v>460</v>
      </c>
      <c r="E641" s="177">
        <v>470</v>
      </c>
      <c r="F641" s="174">
        <v>946</v>
      </c>
      <c r="G641" s="178">
        <v>1011</v>
      </c>
      <c r="H641" s="176">
        <v>2051</v>
      </c>
      <c r="I641" s="177">
        <v>2232</v>
      </c>
      <c r="J641" s="174">
        <v>163</v>
      </c>
      <c r="K641" s="175">
        <v>147</v>
      </c>
      <c r="L641" s="176">
        <v>671</v>
      </c>
      <c r="M641" s="174">
        <v>720</v>
      </c>
      <c r="N641" s="179">
        <v>1793</v>
      </c>
      <c r="O641" s="182">
        <v>1507</v>
      </c>
      <c r="P641" s="174">
        <v>967</v>
      </c>
      <c r="Q641" s="175">
        <v>723</v>
      </c>
      <c r="R641" s="176">
        <v>1202</v>
      </c>
      <c r="S641" s="177">
        <v>1311</v>
      </c>
      <c r="T641" s="174">
        <v>116</v>
      </c>
      <c r="U641" s="178">
        <v>89</v>
      </c>
      <c r="V641" s="176">
        <v>1069</v>
      </c>
      <c r="W641" s="183">
        <v>1118</v>
      </c>
      <c r="X641" s="174">
        <v>718</v>
      </c>
      <c r="Y641" s="178">
        <v>297</v>
      </c>
      <c r="Z641" s="176">
        <v>2278</v>
      </c>
      <c r="AA641" s="174">
        <v>2461</v>
      </c>
      <c r="AB641" s="149">
        <f t="shared" si="11743"/>
        <v>13689</v>
      </c>
      <c r="AC641" s="150">
        <f t="shared" si="11744"/>
        <v>13562</v>
      </c>
      <c r="BI641" s="139" t="s">
        <v>28</v>
      </c>
      <c r="BJ641" s="123">
        <f>B641/B653</f>
        <v>6.9698989225813621E-2</v>
      </c>
      <c r="BK641" s="124">
        <f t="shared" ref="BK641" si="12046">C641/C653</f>
        <v>8.369719308193932E-2</v>
      </c>
      <c r="BL641" s="125">
        <f t="shared" ref="BL641" si="12047">D641/D653</f>
        <v>7.2247526307523166E-2</v>
      </c>
      <c r="BM641" s="126">
        <f t="shared" ref="BM641" si="12048">E641/E653</f>
        <v>7.0296141190547418E-2</v>
      </c>
      <c r="BN641" s="123">
        <f t="shared" ref="BN641" si="12049">F641/F653</f>
        <v>5.5712603062426383E-2</v>
      </c>
      <c r="BO641" s="124">
        <f t="shared" ref="BO641" si="12050">G641/G653</f>
        <v>7.0556214669551254E-2</v>
      </c>
      <c r="BP641" s="125">
        <f t="shared" ref="BP641" si="12051">H641/H653</f>
        <v>6.8894860597917371E-2</v>
      </c>
      <c r="BQ641" s="126">
        <f t="shared" ref="BQ641" si="12052">I641/I653</f>
        <v>7.6115127540581098E-2</v>
      </c>
      <c r="BR641" s="123">
        <f t="shared" ref="BR641" si="12053">J641/J653</f>
        <v>6.4173228346456695E-2</v>
      </c>
      <c r="BS641" s="124">
        <f t="shared" ref="BS641" si="12054">K641/K653</f>
        <v>5.2688172043010753E-2</v>
      </c>
      <c r="BT641" s="125">
        <f t="shared" ref="BT641" si="12055">L641/L653</f>
        <v>6.5082444228903982E-2</v>
      </c>
      <c r="BU641" s="123">
        <f t="shared" ref="BU641" si="12056">M641/M653</f>
        <v>6.142296536427231E-2</v>
      </c>
      <c r="BV641" s="127">
        <f t="shared" ref="BV641" si="12057">N641/N653</f>
        <v>6.8037794558494291E-2</v>
      </c>
      <c r="BW641" s="128">
        <f t="shared" ref="BW641" si="12058">O641/O653</f>
        <v>5.6351194705156489E-2</v>
      </c>
      <c r="BX641" s="123">
        <f t="shared" ref="BX641" si="12059">P641/P653</f>
        <v>7.7708132433301186E-2</v>
      </c>
      <c r="BY641" s="124">
        <f t="shared" ref="BY641" si="12060">Q641/Q653</f>
        <v>5.8034997591908812E-2</v>
      </c>
      <c r="BZ641" s="125">
        <f t="shared" ref="BZ641" si="12061">R641/R653</f>
        <v>6.6725879871211285E-2</v>
      </c>
      <c r="CA641" s="126">
        <f t="shared" ref="CA641" si="12062">S641/S653</f>
        <v>6.9734042553191489E-2</v>
      </c>
      <c r="CB641" s="123">
        <f t="shared" ref="CB641" si="12063">T641/T653</f>
        <v>6.1343204653622425E-2</v>
      </c>
      <c r="CC641" s="124">
        <f t="shared" ref="CC641" si="12064">U641/U653</f>
        <v>3.8511466897446993E-2</v>
      </c>
      <c r="CD641" s="125">
        <f t="shared" ref="CD641" si="12065">V641/V653</f>
        <v>7.5308207115181408E-2</v>
      </c>
      <c r="CE641" s="126">
        <f t="shared" ref="CE641" si="12066">W641/W653</f>
        <v>6.5155312081123615E-2</v>
      </c>
      <c r="CF641" s="123">
        <f t="shared" ref="CF641" si="12067">X641/X653</f>
        <v>7.0144587729581862E-2</v>
      </c>
      <c r="CG641" s="124">
        <f t="shared" ref="CG641" si="12068">Y641/Y653</f>
        <v>5.3726483357452968E-2</v>
      </c>
      <c r="CH641" s="125">
        <f t="shared" ref="CH641" si="12069">Z641/Z653</f>
        <v>7.1003335099585452E-2</v>
      </c>
      <c r="CI641" s="123">
        <f t="shared" ref="CI641" si="12070">AA641/AA653</f>
        <v>7.475471583487743E-2</v>
      </c>
      <c r="CJ641" s="129">
        <f t="shared" ref="CJ641" si="12071">AB641/AB653</f>
        <v>6.8723674500097892E-2</v>
      </c>
      <c r="CK641" s="130">
        <f t="shared" ref="CK641" si="12072">AC641/AC653</f>
        <v>6.8354787657631325E-2</v>
      </c>
    </row>
    <row r="642" spans="1:89" x14ac:dyDescent="0.2">
      <c r="A642" s="131" t="s">
        <v>29</v>
      </c>
      <c r="B642" s="184">
        <v>1367</v>
      </c>
      <c r="C642" s="168">
        <v>1452</v>
      </c>
      <c r="D642" s="169">
        <v>472</v>
      </c>
      <c r="E642" s="170">
        <v>467</v>
      </c>
      <c r="F642" s="167">
        <v>936</v>
      </c>
      <c r="G642" s="171">
        <v>1032</v>
      </c>
      <c r="H642" s="169">
        <v>2142</v>
      </c>
      <c r="I642" s="170">
        <v>2195</v>
      </c>
      <c r="J642" s="167">
        <v>201</v>
      </c>
      <c r="K642" s="168">
        <v>153</v>
      </c>
      <c r="L642" s="169">
        <v>706</v>
      </c>
      <c r="M642" s="167">
        <v>672</v>
      </c>
      <c r="N642" s="172">
        <v>1810</v>
      </c>
      <c r="O642" s="185">
        <v>1544</v>
      </c>
      <c r="P642" s="167">
        <v>895</v>
      </c>
      <c r="Q642" s="168">
        <v>918</v>
      </c>
      <c r="R642" s="169">
        <v>1174</v>
      </c>
      <c r="S642" s="170">
        <v>1540</v>
      </c>
      <c r="T642" s="167">
        <v>116</v>
      </c>
      <c r="U642" s="171">
        <v>127</v>
      </c>
      <c r="V642" s="169">
        <v>1194</v>
      </c>
      <c r="W642" s="186">
        <v>1199</v>
      </c>
      <c r="X642" s="167">
        <v>726</v>
      </c>
      <c r="Y642" s="171">
        <v>409</v>
      </c>
      <c r="Z642" s="169">
        <v>2472</v>
      </c>
      <c r="AA642" s="167">
        <v>2410</v>
      </c>
      <c r="AB642" s="149">
        <f t="shared" si="11743"/>
        <v>14211</v>
      </c>
      <c r="AC642" s="150">
        <f t="shared" si="11744"/>
        <v>14118</v>
      </c>
      <c r="BI642" s="131" t="s">
        <v>29</v>
      </c>
      <c r="BJ642" s="123">
        <f>B642/B653</f>
        <v>7.5919138065089417E-2</v>
      </c>
      <c r="BK642" s="124">
        <f t="shared" ref="BK642" si="12073">C642/C653</f>
        <v>8.2336263113127306E-2</v>
      </c>
      <c r="BL642" s="125">
        <f t="shared" ref="BL642" si="12074">D642/D653</f>
        <v>7.4132244385110721E-2</v>
      </c>
      <c r="BM642" s="126">
        <f t="shared" ref="BM642" si="12075">E642/E653</f>
        <v>6.9847442416990729E-2</v>
      </c>
      <c r="BN642" s="123">
        <f t="shared" ref="BN642" si="12076">F642/F653</f>
        <v>5.5123674911660779E-2</v>
      </c>
      <c r="BO642" s="124">
        <f t="shared" ref="BO642" si="12077">G642/G653</f>
        <v>7.2021774024705137E-2</v>
      </c>
      <c r="BP642" s="125">
        <f t="shared" ref="BP642" si="12078">H642/H653</f>
        <v>7.1951629156869326E-2</v>
      </c>
      <c r="BQ642" s="126">
        <f t="shared" ref="BQ642" si="12079">I642/I653</f>
        <v>7.4853362433501575E-2</v>
      </c>
      <c r="BR642" s="123">
        <f t="shared" ref="BR642" si="12080">J642/J653</f>
        <v>7.9133858267716531E-2</v>
      </c>
      <c r="BS642" s="124">
        <f t="shared" ref="BS642" si="12081">K642/K653</f>
        <v>5.4838709677419356E-2</v>
      </c>
      <c r="BT642" s="125">
        <f t="shared" ref="BT642" si="12082">L642/L653</f>
        <v>6.8477206595538312E-2</v>
      </c>
      <c r="BU642" s="123">
        <f t="shared" ref="BU642" si="12083">M642/M653</f>
        <v>5.7328101006654156E-2</v>
      </c>
      <c r="BV642" s="127">
        <f t="shared" ref="BV642" si="12084">N642/N653</f>
        <v>6.8682882404280346E-2</v>
      </c>
      <c r="BW642" s="128">
        <f t="shared" ref="BW642" si="12085">O642/O653</f>
        <v>5.7734734323000414E-2</v>
      </c>
      <c r="BX642" s="123">
        <f t="shared" ref="BX642" si="12086">P642/P653</f>
        <v>7.1922211507553846E-2</v>
      </c>
      <c r="BY642" s="124">
        <f t="shared" ref="BY642" si="12087">Q642/Q653</f>
        <v>7.3687590303419495E-2</v>
      </c>
      <c r="BZ642" s="125">
        <f t="shared" ref="BZ642" si="12088">R642/R653</f>
        <v>6.5171533251915173E-2</v>
      </c>
      <c r="CA642" s="126">
        <f t="shared" ref="CA642" si="12089">S642/S653</f>
        <v>8.191489361702127E-2</v>
      </c>
      <c r="CB642" s="123">
        <f t="shared" ref="CB642" si="12090">T642/T653</f>
        <v>6.1343204653622425E-2</v>
      </c>
      <c r="CC642" s="124">
        <f t="shared" ref="CC642" si="12091">U642/U653</f>
        <v>5.4954565123323237E-2</v>
      </c>
      <c r="CD642" s="125">
        <f t="shared" ref="CD642" si="12092">V642/V653</f>
        <v>8.4114124691792885E-2</v>
      </c>
      <c r="CE642" s="126">
        <f t="shared" ref="CE642" si="12093">W642/W653</f>
        <v>6.987586689201003E-2</v>
      </c>
      <c r="CF642" s="123">
        <f t="shared" ref="CF642" si="12094">X642/X653</f>
        <v>7.0926143024618998E-2</v>
      </c>
      <c r="CG642" s="124">
        <f t="shared" ref="CG642" si="12095">Y642/Y653</f>
        <v>7.3986975397973956E-2</v>
      </c>
      <c r="CH642" s="125">
        <f t="shared" ref="CH642" si="12096">Z642/Z653</f>
        <v>7.7050151170401773E-2</v>
      </c>
      <c r="CI642" s="123">
        <f t="shared" ref="CI642" si="12097">AA642/AA653</f>
        <v>7.3205552686734912E-2</v>
      </c>
      <c r="CJ642" s="129">
        <f t="shared" ref="CJ642" si="12098">AB642/AB653</f>
        <v>7.1344301141127275E-2</v>
      </c>
      <c r="CK642" s="130">
        <f t="shared" ref="CK642" si="12099">AC642/AC653</f>
        <v>7.1157122264447648E-2</v>
      </c>
    </row>
    <row r="643" spans="1:89" x14ac:dyDescent="0.2">
      <c r="A643" s="139" t="s">
        <v>30</v>
      </c>
      <c r="B643" s="181">
        <v>1687</v>
      </c>
      <c r="C643" s="175">
        <v>1311</v>
      </c>
      <c r="D643" s="176">
        <v>427</v>
      </c>
      <c r="E643" s="177">
        <v>523</v>
      </c>
      <c r="F643" s="174">
        <v>1064</v>
      </c>
      <c r="G643" s="178">
        <v>1005</v>
      </c>
      <c r="H643" s="176">
        <v>2091</v>
      </c>
      <c r="I643" s="177">
        <v>2364</v>
      </c>
      <c r="J643" s="174">
        <v>191</v>
      </c>
      <c r="K643" s="175">
        <v>139</v>
      </c>
      <c r="L643" s="176">
        <v>900</v>
      </c>
      <c r="M643" s="174">
        <v>625</v>
      </c>
      <c r="N643" s="179">
        <v>1819</v>
      </c>
      <c r="O643" s="182">
        <v>2029</v>
      </c>
      <c r="P643" s="174">
        <v>759</v>
      </c>
      <c r="Q643" s="175">
        <v>1021</v>
      </c>
      <c r="R643" s="176">
        <v>998</v>
      </c>
      <c r="S643" s="177">
        <v>1627</v>
      </c>
      <c r="T643" s="174">
        <v>138</v>
      </c>
      <c r="U643" s="178">
        <v>136</v>
      </c>
      <c r="V643" s="176">
        <v>1117</v>
      </c>
      <c r="W643" s="183">
        <v>1110</v>
      </c>
      <c r="X643" s="174">
        <v>637</v>
      </c>
      <c r="Y643" s="178">
        <v>384</v>
      </c>
      <c r="Z643" s="176">
        <v>2834</v>
      </c>
      <c r="AA643" s="174">
        <v>2179</v>
      </c>
      <c r="AB643" s="149">
        <f t="shared" si="11743"/>
        <v>14662</v>
      </c>
      <c r="AC643" s="150">
        <f t="shared" si="11744"/>
        <v>14453</v>
      </c>
      <c r="BI643" s="139" t="s">
        <v>30</v>
      </c>
      <c r="BJ643" s="123">
        <f>B643/B653</f>
        <v>9.3690991891591691E-2</v>
      </c>
      <c r="BK643" s="124">
        <f t="shared" ref="BK643" si="12100">C643/C653</f>
        <v>7.4340799546356681E-2</v>
      </c>
      <c r="BL643" s="125">
        <f t="shared" ref="BL643" si="12101">D643/D653</f>
        <v>6.7064551594157376E-2</v>
      </c>
      <c r="BM643" s="126">
        <f t="shared" ref="BM643" si="12102">E643/E653</f>
        <v>7.8223152856715522E-2</v>
      </c>
      <c r="BN643" s="123">
        <f t="shared" ref="BN643" si="12103">F643/F653</f>
        <v>6.2661955241460537E-2</v>
      </c>
      <c r="BO643" s="124">
        <f t="shared" ref="BO643" si="12104">G643/G653</f>
        <v>7.0137483425221581E-2</v>
      </c>
      <c r="BP643" s="125">
        <f t="shared" ref="BP643" si="12105">H643/H653</f>
        <v>7.0238495129324827E-2</v>
      </c>
      <c r="BQ643" s="126">
        <f t="shared" ref="BQ643" si="12106">I643/I653</f>
        <v>8.0616559814486427E-2</v>
      </c>
      <c r="BR643" s="123">
        <f t="shared" ref="BR643" si="12107">J643/J653</f>
        <v>7.519685039370079E-2</v>
      </c>
      <c r="BS643" s="124">
        <f t="shared" ref="BS643" si="12108">K643/K653</f>
        <v>4.9820788530465947E-2</v>
      </c>
      <c r="BT643" s="125">
        <f t="shared" ref="BT643" si="12109">L643/L653</f>
        <v>8.7293889427740065E-2</v>
      </c>
      <c r="BU643" s="123">
        <f t="shared" ref="BU643" si="12110">M643/M653</f>
        <v>5.3318546323153047E-2</v>
      </c>
      <c r="BV643" s="127">
        <f t="shared" ref="BV643" si="12111">N643/N653</f>
        <v>6.9024399499108255E-2</v>
      </c>
      <c r="BW643" s="128">
        <f t="shared" ref="BW643" si="12112">O643/O653</f>
        <v>7.587032120554911E-2</v>
      </c>
      <c r="BX643" s="123">
        <f t="shared" ref="BX643" si="12113">P643/P653</f>
        <v>6.0993249758919961E-2</v>
      </c>
      <c r="BY643" s="124">
        <f t="shared" ref="BY643" si="12114">Q643/Q653</f>
        <v>8.1955370043345646E-2</v>
      </c>
      <c r="BZ643" s="125">
        <f t="shared" ref="BZ643" si="12115">R643/R653</f>
        <v>5.5401354502053961E-2</v>
      </c>
      <c r="CA643" s="126">
        <f t="shared" ref="CA643" si="12116">S643/S653</f>
        <v>8.654255319148936E-2</v>
      </c>
      <c r="CB643" s="123">
        <f t="shared" ref="CB643" si="12117">T643/T653</f>
        <v>7.2977260708619776E-2</v>
      </c>
      <c r="CC643" s="124">
        <f t="shared" ref="CC643" si="12118">U643/U653</f>
        <v>5.884898312418866E-2</v>
      </c>
      <c r="CD643" s="125">
        <f t="shared" ref="CD643" si="12119">V643/V653</f>
        <v>7.8689679464600218E-2</v>
      </c>
      <c r="CE643" s="126">
        <f t="shared" ref="CE643" si="12120">W643/W653</f>
        <v>6.4689084445480508E-2</v>
      </c>
      <c r="CF643" s="123">
        <f t="shared" ref="CF643" si="12121">X643/X653</f>
        <v>6.2231340367330988E-2</v>
      </c>
      <c r="CG643" s="124">
        <f t="shared" ref="CG643" si="12122">Y643/Y653</f>
        <v>6.9464544138929094E-2</v>
      </c>
      <c r="CH643" s="125">
        <f t="shared" ref="CH643" si="12123">Z643/Z653</f>
        <v>8.8333385281925011E-2</v>
      </c>
      <c r="CI643" s="123">
        <f t="shared" ref="CI643" si="12124">AA643/AA653</f>
        <v>6.6188754898089369E-2</v>
      </c>
      <c r="CJ643" s="129">
        <f t="shared" ref="CJ643" si="12125">AB643/AB653</f>
        <v>7.3608482396116254E-2</v>
      </c>
      <c r="CK643" s="130">
        <f t="shared" ref="CK643" si="12126">AC643/AC653</f>
        <v>7.2845579266756041E-2</v>
      </c>
    </row>
    <row r="644" spans="1:89" x14ac:dyDescent="0.2">
      <c r="A644" s="131" t="s">
        <v>31</v>
      </c>
      <c r="B644" s="184">
        <v>1571</v>
      </c>
      <c r="C644" s="168">
        <v>1145</v>
      </c>
      <c r="D644" s="169">
        <v>432</v>
      </c>
      <c r="E644" s="170">
        <v>571</v>
      </c>
      <c r="F644" s="167">
        <v>989</v>
      </c>
      <c r="G644" s="171">
        <v>1113</v>
      </c>
      <c r="H644" s="169">
        <v>2053</v>
      </c>
      <c r="I644" s="170">
        <v>2405</v>
      </c>
      <c r="J644" s="167">
        <v>227</v>
      </c>
      <c r="K644" s="168">
        <v>142</v>
      </c>
      <c r="L644" s="169">
        <v>1091</v>
      </c>
      <c r="M644" s="167">
        <v>536</v>
      </c>
      <c r="N644" s="172">
        <v>2049</v>
      </c>
      <c r="O644" s="185">
        <v>1878</v>
      </c>
      <c r="P644" s="167">
        <v>646</v>
      </c>
      <c r="Q644" s="168">
        <v>1114</v>
      </c>
      <c r="R644" s="169">
        <v>887</v>
      </c>
      <c r="S644" s="170">
        <v>1790</v>
      </c>
      <c r="T644" s="167">
        <v>136</v>
      </c>
      <c r="U644" s="171">
        <v>154</v>
      </c>
      <c r="V644" s="169">
        <v>1376</v>
      </c>
      <c r="W644" s="186">
        <v>1104</v>
      </c>
      <c r="X644" s="167">
        <v>654</v>
      </c>
      <c r="Y644" s="171">
        <v>518</v>
      </c>
      <c r="Z644" s="169">
        <v>2394</v>
      </c>
      <c r="AA644" s="167">
        <v>1969</v>
      </c>
      <c r="AB644" s="149">
        <f t="shared" si="11743"/>
        <v>14505</v>
      </c>
      <c r="AC644" s="150">
        <f t="shared" si="11744"/>
        <v>14439</v>
      </c>
      <c r="BI644" s="131" t="s">
        <v>31</v>
      </c>
      <c r="BJ644" s="123">
        <f>B644/B653</f>
        <v>8.7248694879484612E-2</v>
      </c>
      <c r="BK644" s="124">
        <f t="shared" ref="BK644" si="12127">C644/C653</f>
        <v>6.4927700595406868E-2</v>
      </c>
      <c r="BL644" s="125">
        <f t="shared" ref="BL644" si="12128">D644/D653</f>
        <v>6.7849850793152186E-2</v>
      </c>
      <c r="BM644" s="126">
        <f t="shared" ref="BM644" si="12129">E644/E653</f>
        <v>8.5402333233622493E-2</v>
      </c>
      <c r="BN644" s="123">
        <f t="shared" ref="BN644" si="12130">F644/F653</f>
        <v>5.8244994110718491E-2</v>
      </c>
      <c r="BO644" s="124">
        <f t="shared" ref="BO644" si="12131">G644/G653</f>
        <v>7.7674645823155836E-2</v>
      </c>
      <c r="BP644" s="125">
        <f t="shared" ref="BP644" si="12132">H644/H653</f>
        <v>6.8962042324487743E-2</v>
      </c>
      <c r="BQ644" s="126">
        <f t="shared" ref="BQ644" si="12133">I644/I653</f>
        <v>8.2014731960169146E-2</v>
      </c>
      <c r="BR644" s="123">
        <f t="shared" ref="BR644" si="12134">J644/J653</f>
        <v>8.9370078740157483E-2</v>
      </c>
      <c r="BS644" s="124">
        <f t="shared" ref="BS644" si="12135">K644/K653</f>
        <v>5.0896057347670248E-2</v>
      </c>
      <c r="BT644" s="125">
        <f t="shared" ref="BT644" si="12136">L644/L653</f>
        <v>0.10581959262851601</v>
      </c>
      <c r="BU644" s="123">
        <f t="shared" ref="BU644" si="12137">M644/M653</f>
        <v>4.5725985326736052E-2</v>
      </c>
      <c r="BV644" s="127">
        <f t="shared" ref="BV644" si="12138">N644/N653</f>
        <v>7.7752058589154932E-2</v>
      </c>
      <c r="BW644" s="128">
        <f t="shared" ref="BW644" si="12139">O644/O653</f>
        <v>7.0223983846240137E-2</v>
      </c>
      <c r="BX644" s="123">
        <f t="shared" ref="BX644" si="12140">P644/P653</f>
        <v>5.1912568306010931E-2</v>
      </c>
      <c r="BY644" s="124">
        <f t="shared" ref="BY644" si="12141">Q644/Q653</f>
        <v>8.9420452721143046E-2</v>
      </c>
      <c r="BZ644" s="125">
        <f t="shared" ref="BZ644" si="12142">R644/R653</f>
        <v>4.923948040413012E-2</v>
      </c>
      <c r="CA644" s="126">
        <f t="shared" ref="CA644" si="12143">S644/S653</f>
        <v>9.5212765957446807E-2</v>
      </c>
      <c r="CB644" s="123">
        <f t="shared" ref="CB644" si="12144">T644/T653</f>
        <v>7.1919619249074571E-2</v>
      </c>
      <c r="CC644" s="124">
        <f t="shared" ref="CC644" si="12145">U644/U653</f>
        <v>6.6637819125919512E-2</v>
      </c>
      <c r="CD644" s="125">
        <f t="shared" ref="CD644" si="12146">V644/V653</f>
        <v>9.6935540683339205E-2</v>
      </c>
      <c r="CE644" s="126">
        <f t="shared" ref="CE644" si="12147">W644/W653</f>
        <v>6.4339413718748184E-2</v>
      </c>
      <c r="CF644" s="123">
        <f t="shared" ref="CF644" si="12148">X644/X653</f>
        <v>6.3892145369284878E-2</v>
      </c>
      <c r="CG644" s="124">
        <f t="shared" ref="CG644" si="12149">Y644/Y653</f>
        <v>9.370477568740955E-2</v>
      </c>
      <c r="CH644" s="125">
        <f t="shared" ref="CH644" si="12150">Z644/Z653</f>
        <v>7.4618957080073559E-2</v>
      </c>
      <c r="CI644" s="123">
        <f t="shared" ref="CI644" si="12151">AA644/AA653</f>
        <v>5.9809847817502509E-2</v>
      </c>
      <c r="CJ644" s="129">
        <f t="shared" ref="CJ644" si="12152">AB644/AB653</f>
        <v>7.2820286260787487E-2</v>
      </c>
      <c r="CK644" s="130">
        <f t="shared" ref="CK644" si="12153">AC644/AC653</f>
        <v>7.2775016884570026E-2</v>
      </c>
    </row>
    <row r="645" spans="1:89" x14ac:dyDescent="0.2">
      <c r="A645" s="139" t="s">
        <v>32</v>
      </c>
      <c r="B645" s="181">
        <v>1560</v>
      </c>
      <c r="C645" s="175">
        <v>1186</v>
      </c>
      <c r="D645" s="176">
        <v>325</v>
      </c>
      <c r="E645" s="177">
        <v>529</v>
      </c>
      <c r="F645" s="174">
        <v>891</v>
      </c>
      <c r="G645" s="178">
        <v>1235</v>
      </c>
      <c r="H645" s="176">
        <v>1894</v>
      </c>
      <c r="I645" s="177">
        <v>2299</v>
      </c>
      <c r="J645" s="174">
        <v>217</v>
      </c>
      <c r="K645" s="175">
        <v>128</v>
      </c>
      <c r="L645" s="176">
        <v>1185</v>
      </c>
      <c r="M645" s="174">
        <v>406</v>
      </c>
      <c r="N645" s="179">
        <v>1811</v>
      </c>
      <c r="O645" s="182">
        <v>1705</v>
      </c>
      <c r="P645" s="174">
        <v>539</v>
      </c>
      <c r="Q645" s="175">
        <v>1237</v>
      </c>
      <c r="R645" s="176">
        <v>900</v>
      </c>
      <c r="S645" s="177">
        <v>1733</v>
      </c>
      <c r="T645" s="174">
        <v>101</v>
      </c>
      <c r="U645" s="178">
        <v>188</v>
      </c>
      <c r="V645" s="176">
        <v>1378</v>
      </c>
      <c r="W645" s="183">
        <v>1089</v>
      </c>
      <c r="X645" s="174">
        <v>581</v>
      </c>
      <c r="Y645" s="178">
        <v>467</v>
      </c>
      <c r="Z645" s="176">
        <v>2143</v>
      </c>
      <c r="AA645" s="174">
        <v>2065</v>
      </c>
      <c r="AB645" s="149">
        <f t="shared" si="11743"/>
        <v>13525</v>
      </c>
      <c r="AC645" s="150">
        <f t="shared" si="11744"/>
        <v>14267</v>
      </c>
      <c r="BI645" s="139" t="s">
        <v>32</v>
      </c>
      <c r="BJ645" s="123">
        <f>B645/B653</f>
        <v>8.6637787404198599E-2</v>
      </c>
      <c r="BK645" s="124">
        <f t="shared" ref="BK645" si="12154">C645/C653</f>
        <v>6.7252622625460737E-2</v>
      </c>
      <c r="BL645" s="125">
        <f t="shared" ref="BL645" si="12155">D645/D653</f>
        <v>5.1044447934663104E-2</v>
      </c>
      <c r="BM645" s="126">
        <f t="shared" ref="BM645" si="12156">E645/E653</f>
        <v>7.9120550403828899E-2</v>
      </c>
      <c r="BN645" s="123">
        <f t="shared" ref="BN645" si="12157">F645/F653</f>
        <v>5.2473498233215544E-2</v>
      </c>
      <c r="BO645" s="124">
        <f t="shared" ref="BO645" si="12158">G645/G653</f>
        <v>8.618884779119268E-2</v>
      </c>
      <c r="BP645" s="125">
        <f t="shared" ref="BP645" si="12159">H645/H653</f>
        <v>6.3621095062143099E-2</v>
      </c>
      <c r="BQ645" s="126">
        <f t="shared" ref="BQ645" si="12160">I645/I653</f>
        <v>7.8399945437184565E-2</v>
      </c>
      <c r="BR645" s="123">
        <f t="shared" ref="BR645" si="12161">J645/J653</f>
        <v>8.5433070866141728E-2</v>
      </c>
      <c r="BS645" s="124">
        <f t="shared" ref="BS645" si="12162">K645/K653</f>
        <v>4.5878136200716846E-2</v>
      </c>
      <c r="BT645" s="125">
        <f t="shared" ref="BT645" si="12163">L645/L653</f>
        <v>0.11493695441319107</v>
      </c>
      <c r="BU645" s="123">
        <f t="shared" ref="BU645" si="12164">M645/M653</f>
        <v>3.4635727691520221E-2</v>
      </c>
      <c r="BV645" s="127">
        <f t="shared" ref="BV645" si="12165">N645/N653</f>
        <v>6.8720828748150109E-2</v>
      </c>
      <c r="BW645" s="128">
        <f t="shared" ref="BW645" si="12166">O645/O653</f>
        <v>6.3755001308753695E-2</v>
      </c>
      <c r="BX645" s="123">
        <f t="shared" ref="BX645" si="12167">P645/P653</f>
        <v>4.3314046930247506E-2</v>
      </c>
      <c r="BY645" s="124">
        <f t="shared" ref="BY645" si="12168">Q645/Q653</f>
        <v>9.92936265853267E-2</v>
      </c>
      <c r="BZ645" s="125">
        <f t="shared" ref="BZ645" si="12169">R645/R653</f>
        <v>4.9961141334517595E-2</v>
      </c>
      <c r="CA645" s="126">
        <f t="shared" ref="CA645" si="12170">S645/S653</f>
        <v>9.2180851063829783E-2</v>
      </c>
      <c r="CB645" s="123">
        <f t="shared" ref="CB645" si="12171">T645/T653</f>
        <v>5.3410893707033315E-2</v>
      </c>
      <c r="CC645" s="124">
        <f t="shared" ref="CC645" si="12172">U645/U653</f>
        <v>8.1350064906966682E-2</v>
      </c>
      <c r="CD645" s="125">
        <f t="shared" ref="CD645" si="12173">V645/V653</f>
        <v>9.7076435364564992E-2</v>
      </c>
      <c r="CE645" s="126">
        <f t="shared" ref="CE645" si="12174">W645/W653</f>
        <v>6.3465236901917355E-2</v>
      </c>
      <c r="CF645" s="123">
        <f t="shared" ref="CF645" si="12175">X645/X653</f>
        <v>5.676045330207112E-2</v>
      </c>
      <c r="CG645" s="124">
        <f t="shared" ref="CG645" si="12176">Y645/Y653</f>
        <v>8.4479015918958025E-2</v>
      </c>
      <c r="CH645" s="125">
        <f t="shared" ref="CH645" si="12177">Z645/Z653</f>
        <v>6.6795499174017392E-2</v>
      </c>
      <c r="CI645" s="123">
        <f t="shared" ref="CI645" si="12178">AA645/AA653</f>
        <v>6.2725919625770787E-2</v>
      </c>
      <c r="CJ645" s="129">
        <f t="shared" ref="CJ645" si="12179">AB645/AB653</f>
        <v>6.7900335861920083E-2</v>
      </c>
      <c r="CK645" s="130">
        <f t="shared" ref="CK645" si="12180">AC645/AC653</f>
        <v>7.1908107617713171E-2</v>
      </c>
    </row>
    <row r="646" spans="1:89" x14ac:dyDescent="0.2">
      <c r="A646" s="131" t="s">
        <v>33</v>
      </c>
      <c r="B646" s="184">
        <v>1394</v>
      </c>
      <c r="C646" s="168">
        <v>971</v>
      </c>
      <c r="D646" s="169">
        <v>264</v>
      </c>
      <c r="E646" s="170">
        <v>450</v>
      </c>
      <c r="F646" s="167">
        <v>778</v>
      </c>
      <c r="G646" s="171">
        <v>959</v>
      </c>
      <c r="H646" s="169">
        <v>1642</v>
      </c>
      <c r="I646" s="170">
        <v>1792</v>
      </c>
      <c r="J646" s="167">
        <v>233</v>
      </c>
      <c r="K646" s="168">
        <v>91</v>
      </c>
      <c r="L646" s="169">
        <v>847</v>
      </c>
      <c r="M646" s="167">
        <v>353</v>
      </c>
      <c r="N646" s="172">
        <v>1551</v>
      </c>
      <c r="O646" s="185">
        <v>1681</v>
      </c>
      <c r="P646" s="167">
        <v>453</v>
      </c>
      <c r="Q646" s="168">
        <v>1139</v>
      </c>
      <c r="R646" s="169">
        <v>772</v>
      </c>
      <c r="S646" s="170">
        <v>1247</v>
      </c>
      <c r="T646" s="167">
        <v>94</v>
      </c>
      <c r="U646" s="171">
        <v>190</v>
      </c>
      <c r="V646" s="169">
        <v>1307</v>
      </c>
      <c r="W646" s="186">
        <v>773</v>
      </c>
      <c r="X646" s="167">
        <v>434</v>
      </c>
      <c r="Y646" s="171">
        <v>406</v>
      </c>
      <c r="Z646" s="169">
        <v>1677</v>
      </c>
      <c r="AA646" s="167">
        <v>1724</v>
      </c>
      <c r="AB646" s="149">
        <f t="shared" si="11743"/>
        <v>11446</v>
      </c>
      <c r="AC646" s="150">
        <f t="shared" si="11744"/>
        <v>11776</v>
      </c>
      <c r="BI646" s="131" t="s">
        <v>33</v>
      </c>
      <c r="BJ646" s="123">
        <f>B646/B653</f>
        <v>7.7418638231700546E-2</v>
      </c>
      <c r="BK646" s="124">
        <f t="shared" ref="BK646" si="12181">C646/C653</f>
        <v>5.5060958321519707E-2</v>
      </c>
      <c r="BL646" s="125">
        <f t="shared" ref="BL646" si="12182">D646/D653</f>
        <v>4.1463797706926341E-2</v>
      </c>
      <c r="BM646" s="126">
        <f t="shared" ref="BM646" si="12183">E646/E653</f>
        <v>6.7304816033502843E-2</v>
      </c>
      <c r="BN646" s="123">
        <f t="shared" ref="BN646" si="12184">F646/F653</f>
        <v>4.5818610129564195E-2</v>
      </c>
      <c r="BO646" s="124">
        <f t="shared" ref="BO646" si="12185">G646/G653</f>
        <v>6.6927210552027355E-2</v>
      </c>
      <c r="BP646" s="125">
        <f t="shared" ref="BP646" si="12186">H646/H653</f>
        <v>5.5156197514276119E-2</v>
      </c>
      <c r="BQ646" s="126">
        <f t="shared" ref="BQ646" si="12187">I646/I653</f>
        <v>6.111035329422998E-2</v>
      </c>
      <c r="BR646" s="123">
        <f t="shared" ref="BR646" si="12188">J646/J653</f>
        <v>9.1732283464566924E-2</v>
      </c>
      <c r="BS646" s="124">
        <f t="shared" ref="BS646" si="12189">K646/K653</f>
        <v>3.261648745519713E-2</v>
      </c>
      <c r="BT646" s="125">
        <f t="shared" ref="BT646" si="12190">L646/L653</f>
        <v>8.2153249272550924E-2</v>
      </c>
      <c r="BU646" s="123">
        <f t="shared" ref="BU646" si="12191">M646/M653</f>
        <v>3.0114314963316839E-2</v>
      </c>
      <c r="BV646" s="127">
        <f t="shared" ref="BV646" si="12192">N646/N653</f>
        <v>5.8854779342010395E-2</v>
      </c>
      <c r="BW646" s="128">
        <f t="shared" ref="BW646" si="12193">O646/O653</f>
        <v>6.2857570205287358E-2</v>
      </c>
      <c r="BX646" s="123">
        <f t="shared" ref="BX646" si="12194">P646/P653</f>
        <v>3.6403085824493732E-2</v>
      </c>
      <c r="BY646" s="124">
        <f t="shared" ref="BY646" si="12195">Q646/Q653</f>
        <v>9.1427195376464918E-2</v>
      </c>
      <c r="BZ646" s="125">
        <f t="shared" ref="BZ646" si="12196">R646/R653</f>
        <v>4.285555678916398E-2</v>
      </c>
      <c r="CA646" s="126">
        <f t="shared" ref="CA646" si="12197">S646/S653</f>
        <v>6.632978723404255E-2</v>
      </c>
      <c r="CB646" s="123">
        <f t="shared" ref="CB646" si="12198">T646/T653</f>
        <v>4.9709148598625068E-2</v>
      </c>
      <c r="CC646" s="124">
        <f t="shared" ref="CC646" si="12199">U646/U653</f>
        <v>8.2215491129381216E-2</v>
      </c>
      <c r="CD646" s="125">
        <f t="shared" ref="CD646" si="12200">V646/V653</f>
        <v>9.207467418104967E-2</v>
      </c>
      <c r="CE646" s="126">
        <f t="shared" ref="CE646" si="12201">W646/W653</f>
        <v>4.50492452940148E-2</v>
      </c>
      <c r="CF646" s="123">
        <f t="shared" ref="CF646" si="12202">X646/X653</f>
        <v>4.2399374755763969E-2</v>
      </c>
      <c r="CG646" s="124">
        <f t="shared" ref="CG646" si="12203">Y646/Y653</f>
        <v>7.344428364688857E-2</v>
      </c>
      <c r="CH646" s="125">
        <f t="shared" ref="CH646" si="12204">Z646/Z653</f>
        <v>5.2270672942056541E-2</v>
      </c>
      <c r="CI646" s="123">
        <f t="shared" ref="CI646" si="12205">AA646/AA653</f>
        <v>5.236778955681784E-2</v>
      </c>
      <c r="CJ646" s="129">
        <f t="shared" ref="CJ646" si="12206">AB646/AB653</f>
        <v>5.7463012515751373E-2</v>
      </c>
      <c r="CK646" s="130">
        <f t="shared" ref="CK646" si="12207">AC646/AC653</f>
        <v>5.9353043758757294E-2</v>
      </c>
    </row>
    <row r="647" spans="1:89" x14ac:dyDescent="0.2">
      <c r="A647" s="139" t="s">
        <v>34</v>
      </c>
      <c r="B647" s="181">
        <v>480</v>
      </c>
      <c r="C647" s="175">
        <v>870</v>
      </c>
      <c r="D647" s="176">
        <v>142</v>
      </c>
      <c r="E647" s="177">
        <v>461</v>
      </c>
      <c r="F647" s="174">
        <v>364</v>
      </c>
      <c r="G647" s="178">
        <v>1106</v>
      </c>
      <c r="H647" s="176">
        <v>1207</v>
      </c>
      <c r="I647" s="177">
        <v>1582</v>
      </c>
      <c r="J647" s="174">
        <v>203</v>
      </c>
      <c r="K647" s="175">
        <v>56</v>
      </c>
      <c r="L647" s="176">
        <v>680</v>
      </c>
      <c r="M647" s="174">
        <v>316</v>
      </c>
      <c r="N647" s="179">
        <v>1522</v>
      </c>
      <c r="O647" s="182">
        <v>1266</v>
      </c>
      <c r="P647" s="174">
        <v>356</v>
      </c>
      <c r="Q647" s="175">
        <v>994</v>
      </c>
      <c r="R647" s="176">
        <v>608</v>
      </c>
      <c r="S647" s="177">
        <v>1098</v>
      </c>
      <c r="T647" s="174">
        <v>79</v>
      </c>
      <c r="U647" s="178">
        <v>122</v>
      </c>
      <c r="V647" s="176">
        <v>1060</v>
      </c>
      <c r="W647" s="183">
        <v>572</v>
      </c>
      <c r="X647" s="174">
        <v>266</v>
      </c>
      <c r="Y647" s="178">
        <v>331</v>
      </c>
      <c r="Z647" s="176">
        <v>1164</v>
      </c>
      <c r="AA647" s="174">
        <v>1570</v>
      </c>
      <c r="AB647" s="149">
        <f t="shared" si="11743"/>
        <v>8131</v>
      </c>
      <c r="AC647" s="150">
        <f t="shared" si="11744"/>
        <v>10344</v>
      </c>
      <c r="BI647" s="139" t="s">
        <v>34</v>
      </c>
      <c r="BJ647" s="123">
        <f>B647/B653</f>
        <v>2.6657780739753417E-2</v>
      </c>
      <c r="BK647" s="124">
        <f t="shared" ref="BK647" si="12208">C647/C653</f>
        <v>4.9333711369435783E-2</v>
      </c>
      <c r="BL647" s="125">
        <f t="shared" ref="BL647" si="12209">D647/D653</f>
        <v>2.2302497251452804E-2</v>
      </c>
      <c r="BM647" s="126">
        <f t="shared" ref="BM647" si="12210">E647/E653</f>
        <v>6.8950044869877353E-2</v>
      </c>
      <c r="BN647" s="123">
        <f t="shared" ref="BN647" si="12211">F647/F653</f>
        <v>2.1436984687868081E-2</v>
      </c>
      <c r="BO647" s="124">
        <f t="shared" ref="BO647" si="12212">G647/G653</f>
        <v>7.7186126038104541E-2</v>
      </c>
      <c r="BP647" s="125">
        <f t="shared" ref="BP647" si="12213">H647/H653</f>
        <v>4.0544171985220021E-2</v>
      </c>
      <c r="BQ647" s="126">
        <f t="shared" ref="BQ647" si="12214">I647/I653</f>
        <v>5.3948983767562408E-2</v>
      </c>
      <c r="BR647" s="123">
        <f t="shared" ref="BR647" si="12215">J647/J653</f>
        <v>7.9921259842519687E-2</v>
      </c>
      <c r="BS647" s="124">
        <f t="shared" ref="BS647" si="12216">K647/K653</f>
        <v>2.007168458781362E-2</v>
      </c>
      <c r="BT647" s="125">
        <f t="shared" ref="BT647" si="12217">L647/L653</f>
        <v>6.5955383123181374E-2</v>
      </c>
      <c r="BU647" s="123">
        <f t="shared" ref="BU647" si="12218">M647/M653</f>
        <v>2.695785702098618E-2</v>
      </c>
      <c r="BV647" s="127">
        <f t="shared" ref="BV647" si="12219">N647/N653</f>
        <v>5.7754335369787121E-2</v>
      </c>
      <c r="BW647" s="128">
        <f t="shared" ref="BW647" si="12220">O647/O653</f>
        <v>4.7339490707848784E-2</v>
      </c>
      <c r="BX647" s="123">
        <f t="shared" ref="BX647" si="12221">P647/P653</f>
        <v>2.8608164577306333E-2</v>
      </c>
      <c r="BY647" s="124">
        <f t="shared" ref="BY647" si="12222">Q647/Q653</f>
        <v>7.9788087975598013E-2</v>
      </c>
      <c r="BZ647" s="125">
        <f t="shared" ref="BZ647" si="12223">R647/R653</f>
        <v>3.3751526590429667E-2</v>
      </c>
      <c r="CA647" s="126">
        <f t="shared" ref="CA647" si="12224">S647/S653</f>
        <v>5.8404255319148939E-2</v>
      </c>
      <c r="CB647" s="123">
        <f t="shared" ref="CB647" si="12225">T647/T653</f>
        <v>4.1776837652035957E-2</v>
      </c>
      <c r="CC647" s="124">
        <f t="shared" ref="CC647" si="12226">U647/U653</f>
        <v>5.2790999567286889E-2</v>
      </c>
      <c r="CD647" s="125">
        <f t="shared" ref="CD647" si="12227">V647/V653</f>
        <v>7.4674181049665375E-2</v>
      </c>
      <c r="CE647" s="126">
        <f t="shared" ref="CE647" si="12228">W647/W653</f>
        <v>3.3335275948481846E-2</v>
      </c>
      <c r="CF647" s="123">
        <f t="shared" ref="CF647" si="12229">X647/X653</f>
        <v>2.5986713559984369E-2</v>
      </c>
      <c r="CG647" s="124">
        <f t="shared" ref="CG647" si="12230">Y647/Y653</f>
        <v>5.9876989869753983E-2</v>
      </c>
      <c r="CH647" s="125">
        <f t="shared" ref="CH647" si="12231">Z647/Z653</f>
        <v>3.6280896424897922E-2</v>
      </c>
      <c r="CI647" s="123">
        <f t="shared" ref="CI647" si="12232">AA647/AA653</f>
        <v>4.7689924364387473E-2</v>
      </c>
      <c r="CJ647" s="129">
        <f t="shared" ref="CJ647" si="12233">AB647/AB653</f>
        <v>4.0820527237949884E-2</v>
      </c>
      <c r="CK647" s="130">
        <f t="shared" ref="CK647" si="12234">AC647/AC653</f>
        <v>5.2135520095158414E-2</v>
      </c>
    </row>
    <row r="648" spans="1:89" x14ac:dyDescent="0.2">
      <c r="A648" s="131" t="s">
        <v>35</v>
      </c>
      <c r="B648" s="184">
        <v>0</v>
      </c>
      <c r="C648" s="168">
        <v>349</v>
      </c>
      <c r="D648" s="169">
        <v>3</v>
      </c>
      <c r="E648" s="170">
        <v>266</v>
      </c>
      <c r="F648" s="167">
        <v>3</v>
      </c>
      <c r="G648" s="171">
        <v>631</v>
      </c>
      <c r="H648" s="169">
        <v>69</v>
      </c>
      <c r="I648" s="170">
        <v>797</v>
      </c>
      <c r="J648" s="167">
        <v>69</v>
      </c>
      <c r="K648" s="168">
        <v>39</v>
      </c>
      <c r="L648" s="169">
        <v>539</v>
      </c>
      <c r="M648" s="167">
        <v>72</v>
      </c>
      <c r="N648" s="172">
        <v>442</v>
      </c>
      <c r="O648" s="185">
        <v>211</v>
      </c>
      <c r="P648" s="167">
        <v>52</v>
      </c>
      <c r="Q648" s="168">
        <v>190</v>
      </c>
      <c r="R648" s="169">
        <v>129</v>
      </c>
      <c r="S648" s="170">
        <v>129</v>
      </c>
      <c r="T648" s="167">
        <v>12</v>
      </c>
      <c r="U648" s="171">
        <v>9</v>
      </c>
      <c r="V648" s="169">
        <v>284</v>
      </c>
      <c r="W648" s="186">
        <v>15</v>
      </c>
      <c r="X648" s="167">
        <v>39</v>
      </c>
      <c r="Y648" s="171">
        <v>5</v>
      </c>
      <c r="Z648" s="169">
        <v>33</v>
      </c>
      <c r="AA648" s="167">
        <v>47</v>
      </c>
      <c r="AB648" s="149">
        <f t="shared" si="11743"/>
        <v>1674</v>
      </c>
      <c r="AC648" s="150">
        <f t="shared" si="11744"/>
        <v>2760</v>
      </c>
      <c r="BI648" s="131" t="s">
        <v>35</v>
      </c>
      <c r="BJ648" s="123">
        <f>B648/B653</f>
        <v>0</v>
      </c>
      <c r="BK648" s="124">
        <f t="shared" ref="BK648" si="12235">C648/C653</f>
        <v>1.9790189963141479E-2</v>
      </c>
      <c r="BL648" s="125">
        <f t="shared" ref="BL648" si="12236">D648/D653</f>
        <v>4.711795193968902E-4</v>
      </c>
      <c r="BM648" s="126">
        <f t="shared" ref="BM648" si="12237">E648/E653</f>
        <v>3.9784624588692794E-2</v>
      </c>
      <c r="BN648" s="123">
        <f t="shared" ref="BN648" si="12238">F648/F653</f>
        <v>1.7667844522968197E-4</v>
      </c>
      <c r="BO648" s="124">
        <f t="shared" ref="BO648" si="12239">G648/G653</f>
        <v>4.4036569195338125E-2</v>
      </c>
      <c r="BP648" s="125">
        <f t="shared" ref="BP648" si="12240">H648/H653</f>
        <v>2.3177695666778638E-3</v>
      </c>
      <c r="BQ648" s="126">
        <f t="shared" ref="BQ648" si="12241">I648/I653</f>
        <v>2.717910244168599E-2</v>
      </c>
      <c r="BR648" s="123">
        <f t="shared" ref="BR648" si="12242">J648/J653</f>
        <v>2.7165354330708661E-2</v>
      </c>
      <c r="BS648" s="124">
        <f t="shared" ref="BS648" si="12243">K648/K653</f>
        <v>1.3978494623655914E-2</v>
      </c>
      <c r="BT648" s="125">
        <f t="shared" ref="BT648" si="12244">L648/L653</f>
        <v>5.2279340446168769E-2</v>
      </c>
      <c r="BU648" s="123">
        <f t="shared" ref="BU648" si="12245">M648/M653</f>
        <v>6.142296536427231E-3</v>
      </c>
      <c r="BV648" s="127">
        <f t="shared" ref="BV648" si="12246">N648/N653</f>
        <v>1.6772283990437523E-2</v>
      </c>
      <c r="BW648" s="128">
        <f t="shared" ref="BW648" si="12247">O648/O653</f>
        <v>7.8899151179747974E-3</v>
      </c>
      <c r="BX648" s="123">
        <f t="shared" ref="BX648" si="12248">P648/P653</f>
        <v>4.1787206685953071E-3</v>
      </c>
      <c r="BY648" s="124">
        <f t="shared" ref="BY648" si="12249">Q648/Q653</f>
        <v>1.5251244180446299E-2</v>
      </c>
      <c r="BZ648" s="125">
        <f t="shared" ref="BZ648" si="12250">R648/R653</f>
        <v>7.1610969246141886E-3</v>
      </c>
      <c r="CA648" s="126">
        <f t="shared" ref="CA648" si="12251">S648/S653</f>
        <v>6.8617021276595747E-3</v>
      </c>
      <c r="CB648" s="123">
        <f t="shared" ref="CB648" si="12252">T648/T653</f>
        <v>6.345848757271285E-3</v>
      </c>
      <c r="CC648" s="124">
        <f t="shared" ref="CC648" si="12253">U648/U653</f>
        <v>3.8944180008654264E-3</v>
      </c>
      <c r="CD648" s="125">
        <f t="shared" ref="CD648" si="12254">V648/V653</f>
        <v>2.0007044734061289E-2</v>
      </c>
      <c r="CE648" s="126">
        <f t="shared" ref="CE648" si="12255">W648/W653</f>
        <v>8.7417681683081767E-4</v>
      </c>
      <c r="CF648" s="123">
        <f t="shared" ref="CF648" si="12256">X648/X653</f>
        <v>3.8100820633059787E-3</v>
      </c>
      <c r="CG648" s="124">
        <f t="shared" ref="CG648" si="12257">Y648/Y653</f>
        <v>9.0448625180897246E-4</v>
      </c>
      <c r="CH648" s="125">
        <f t="shared" ref="CH648" si="12258">Z648/Z653</f>
        <v>1.0285821151388586E-3</v>
      </c>
      <c r="CI648" s="123">
        <f t="shared" ref="CI648" si="12259">AA648/AA653</f>
        <v>1.4276601561313447E-3</v>
      </c>
      <c r="CJ648" s="129">
        <f t="shared" ref="CJ648" si="12260">AB648/AB653</f>
        <v>8.4040785384735094E-3</v>
      </c>
      <c r="CK648" s="130">
        <f t="shared" ref="CK648" si="12261">AC648/AC653</f>
        <v>1.3910869630958741E-2</v>
      </c>
    </row>
    <row r="649" spans="1:89" x14ac:dyDescent="0.2">
      <c r="A649" s="139" t="s">
        <v>36</v>
      </c>
      <c r="B649" s="181">
        <v>0</v>
      </c>
      <c r="C649" s="175">
        <v>0</v>
      </c>
      <c r="D649" s="176">
        <v>0</v>
      </c>
      <c r="E649" s="177">
        <v>0</v>
      </c>
      <c r="F649" s="174">
        <v>0</v>
      </c>
      <c r="G649" s="178">
        <v>0</v>
      </c>
      <c r="H649" s="176">
        <v>0</v>
      </c>
      <c r="I649" s="177">
        <v>0</v>
      </c>
      <c r="J649" s="174">
        <v>0</v>
      </c>
      <c r="K649" s="178">
        <v>0</v>
      </c>
      <c r="L649" s="176">
        <v>0</v>
      </c>
      <c r="M649" s="174">
        <v>0</v>
      </c>
      <c r="N649" s="179">
        <v>0</v>
      </c>
      <c r="O649" s="182">
        <v>0</v>
      </c>
      <c r="P649" s="174">
        <v>0</v>
      </c>
      <c r="Q649" s="178">
        <v>0</v>
      </c>
      <c r="R649" s="176">
        <v>0</v>
      </c>
      <c r="S649" s="177">
        <v>0</v>
      </c>
      <c r="T649" s="174">
        <v>0</v>
      </c>
      <c r="U649" s="178">
        <v>0</v>
      </c>
      <c r="V649" s="176">
        <v>0</v>
      </c>
      <c r="W649" s="177">
        <v>0</v>
      </c>
      <c r="X649" s="174">
        <v>0</v>
      </c>
      <c r="Y649" s="178">
        <v>0</v>
      </c>
      <c r="Z649" s="176">
        <v>0</v>
      </c>
      <c r="AA649" s="174">
        <v>0</v>
      </c>
      <c r="AB649" s="149">
        <f t="shared" si="11743"/>
        <v>0</v>
      </c>
      <c r="AC649" s="150">
        <f t="shared" si="11744"/>
        <v>0</v>
      </c>
      <c r="BI649" s="139" t="s">
        <v>36</v>
      </c>
      <c r="BJ649" s="123">
        <f>B649/B653</f>
        <v>0</v>
      </c>
      <c r="BK649" s="124">
        <f t="shared" ref="BK649" si="12262">C649/C653</f>
        <v>0</v>
      </c>
      <c r="BL649" s="125">
        <f t="shared" ref="BL649" si="12263">D649/D653</f>
        <v>0</v>
      </c>
      <c r="BM649" s="126">
        <f t="shared" ref="BM649" si="12264">E649/E653</f>
        <v>0</v>
      </c>
      <c r="BN649" s="123">
        <f t="shared" ref="BN649" si="12265">F649/F653</f>
        <v>0</v>
      </c>
      <c r="BO649" s="124">
        <f t="shared" ref="BO649" si="12266">G649/G653</f>
        <v>0</v>
      </c>
      <c r="BP649" s="125">
        <f t="shared" ref="BP649" si="12267">H649/H653</f>
        <v>0</v>
      </c>
      <c r="BQ649" s="126">
        <f t="shared" ref="BQ649" si="12268">I649/I653</f>
        <v>0</v>
      </c>
      <c r="BR649" s="123">
        <f t="shared" ref="BR649" si="12269">J649/J653</f>
        <v>0</v>
      </c>
      <c r="BS649" s="124">
        <f t="shared" ref="BS649" si="12270">K649/K653</f>
        <v>0</v>
      </c>
      <c r="BT649" s="125">
        <f t="shared" ref="BT649" si="12271">L649/L653</f>
        <v>0</v>
      </c>
      <c r="BU649" s="123">
        <f t="shared" ref="BU649" si="12272">M649/M653</f>
        <v>0</v>
      </c>
      <c r="BV649" s="127">
        <f t="shared" ref="BV649" si="12273">N649/N653</f>
        <v>0</v>
      </c>
      <c r="BW649" s="128">
        <f t="shared" ref="BW649" si="12274">O649/O653</f>
        <v>0</v>
      </c>
      <c r="BX649" s="123">
        <f t="shared" ref="BX649" si="12275">P649/P653</f>
        <v>0</v>
      </c>
      <c r="BY649" s="124">
        <f t="shared" ref="BY649" si="12276">Q649/Q653</f>
        <v>0</v>
      </c>
      <c r="BZ649" s="125">
        <f t="shared" ref="BZ649" si="12277">R649/R653</f>
        <v>0</v>
      </c>
      <c r="CA649" s="126">
        <f t="shared" ref="CA649" si="12278">S649/S653</f>
        <v>0</v>
      </c>
      <c r="CB649" s="123">
        <f t="shared" ref="CB649" si="12279">T649/T653</f>
        <v>0</v>
      </c>
      <c r="CC649" s="124">
        <f t="shared" ref="CC649" si="12280">U649/U653</f>
        <v>0</v>
      </c>
      <c r="CD649" s="125">
        <f t="shared" ref="CD649" si="12281">V649/V653</f>
        <v>0</v>
      </c>
      <c r="CE649" s="126">
        <f t="shared" ref="CE649" si="12282">W649/W653</f>
        <v>0</v>
      </c>
      <c r="CF649" s="123">
        <f t="shared" ref="CF649" si="12283">X649/X653</f>
        <v>0</v>
      </c>
      <c r="CG649" s="124">
        <f t="shared" ref="CG649" si="12284">Y649/Y653</f>
        <v>0</v>
      </c>
      <c r="CH649" s="125">
        <f t="shared" ref="CH649" si="12285">Z649/Z653</f>
        <v>0</v>
      </c>
      <c r="CI649" s="123">
        <f t="shared" ref="CI649" si="12286">AA649/AA653</f>
        <v>0</v>
      </c>
      <c r="CJ649" s="129">
        <f t="shared" ref="CJ649" si="12287">AB649/AB653</f>
        <v>0</v>
      </c>
      <c r="CK649" s="130">
        <f t="shared" ref="CK649" si="12288">AC649/AC653</f>
        <v>0</v>
      </c>
    </row>
    <row r="650" spans="1:89" x14ac:dyDescent="0.2">
      <c r="A650" s="131" t="s">
        <v>37</v>
      </c>
      <c r="B650" s="56">
        <v>0</v>
      </c>
      <c r="C650" s="57">
        <v>0</v>
      </c>
      <c r="D650" s="133">
        <v>0</v>
      </c>
      <c r="E650" s="134">
        <v>0</v>
      </c>
      <c r="F650" s="132">
        <v>0</v>
      </c>
      <c r="G650" s="135">
        <v>0</v>
      </c>
      <c r="H650" s="133">
        <v>0</v>
      </c>
      <c r="I650" s="134">
        <v>0</v>
      </c>
      <c r="J650" s="132">
        <v>0</v>
      </c>
      <c r="K650" s="135">
        <v>0</v>
      </c>
      <c r="L650" s="133"/>
      <c r="M650" s="132">
        <v>0</v>
      </c>
      <c r="N650" s="136">
        <v>0</v>
      </c>
      <c r="O650" s="137">
        <v>0</v>
      </c>
      <c r="P650" s="132">
        <v>0</v>
      </c>
      <c r="Q650" s="135">
        <v>0</v>
      </c>
      <c r="R650" s="133"/>
      <c r="S650" s="134">
        <v>0</v>
      </c>
      <c r="T650" s="132">
        <v>0</v>
      </c>
      <c r="U650" s="135">
        <v>0</v>
      </c>
      <c r="V650" s="133">
        <v>0</v>
      </c>
      <c r="W650" s="134">
        <v>0</v>
      </c>
      <c r="X650" s="132">
        <v>0</v>
      </c>
      <c r="Y650" s="135">
        <v>0</v>
      </c>
      <c r="Z650" s="138">
        <v>0</v>
      </c>
      <c r="AA650" s="2">
        <v>0</v>
      </c>
      <c r="AB650" s="151">
        <v>0</v>
      </c>
      <c r="AC650" s="152">
        <f t="shared" ref="AC650:AC652" si="12289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90">C650/C653</f>
        <v>0</v>
      </c>
      <c r="BL650" s="125">
        <f t="shared" ref="BL650" si="12291">D650/D653</f>
        <v>0</v>
      </c>
      <c r="BM650" s="126">
        <f t="shared" ref="BM650" si="12292">E650/E653</f>
        <v>0</v>
      </c>
      <c r="BN650" s="123">
        <f t="shared" ref="BN650" si="12293">F650/F653</f>
        <v>0</v>
      </c>
      <c r="BO650" s="124">
        <f t="shared" ref="BO650" si="12294">G650/G653</f>
        <v>0</v>
      </c>
      <c r="BP650" s="125">
        <f t="shared" ref="BP650" si="12295">H650/H653</f>
        <v>0</v>
      </c>
      <c r="BQ650" s="126">
        <f t="shared" ref="BQ650" si="12296">I650/I653</f>
        <v>0</v>
      </c>
      <c r="BR650" s="123">
        <f t="shared" ref="BR650" si="12297">J650/J653</f>
        <v>0</v>
      </c>
      <c r="BS650" s="124">
        <f t="shared" ref="BS650" si="12298">K650/K653</f>
        <v>0</v>
      </c>
      <c r="BT650" s="125">
        <f t="shared" ref="BT650" si="12299">L650/L653</f>
        <v>0</v>
      </c>
      <c r="BU650" s="123">
        <f t="shared" ref="BU650" si="12300">M650/M653</f>
        <v>0</v>
      </c>
      <c r="BV650" s="127">
        <f t="shared" ref="BV650" si="12301">N650/N653</f>
        <v>0</v>
      </c>
      <c r="BW650" s="128">
        <f t="shared" ref="BW650" si="12302">O650/O653</f>
        <v>0</v>
      </c>
      <c r="BX650" s="123">
        <f t="shared" ref="BX650" si="12303">P650/P653</f>
        <v>0</v>
      </c>
      <c r="BY650" s="124">
        <f t="shared" ref="BY650" si="12304">Q650/Q653</f>
        <v>0</v>
      </c>
      <c r="BZ650" s="125">
        <f t="shared" ref="BZ650" si="12305">R650/R653</f>
        <v>0</v>
      </c>
      <c r="CA650" s="126">
        <f t="shared" ref="CA650" si="12306">S650/S653</f>
        <v>0</v>
      </c>
      <c r="CB650" s="123">
        <f t="shared" ref="CB650" si="12307">T650/T653</f>
        <v>0</v>
      </c>
      <c r="CC650" s="124">
        <f t="shared" ref="CC650" si="12308">U650/U653</f>
        <v>0</v>
      </c>
      <c r="CD650" s="125">
        <f t="shared" ref="CD650" si="12309">V650/V653</f>
        <v>0</v>
      </c>
      <c r="CE650" s="126">
        <f t="shared" ref="CE650" si="12310">W650/W653</f>
        <v>0</v>
      </c>
      <c r="CF650" s="123">
        <f t="shared" ref="CF650" si="12311">X650/X653</f>
        <v>0</v>
      </c>
      <c r="CG650" s="124">
        <f t="shared" ref="CG650" si="12312">Y650/Y653</f>
        <v>0</v>
      </c>
      <c r="CH650" s="125">
        <f t="shared" ref="CH650" si="12313">Z650/Z653</f>
        <v>0</v>
      </c>
      <c r="CI650" s="123">
        <f t="shared" ref="CI650" si="12314">AA650/AA653</f>
        <v>0</v>
      </c>
      <c r="CJ650" s="129">
        <f t="shared" ref="CJ650" si="12315">AB650/AB653</f>
        <v>0</v>
      </c>
      <c r="CK650" s="130">
        <f t="shared" ref="CK650" si="12316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7">SUM(B651,D651,F651,H651,J651,L651,N651,P651,R651,T651,V651,X651,Z651)</f>
        <v>0</v>
      </c>
      <c r="AC651" s="152">
        <f t="shared" si="12289"/>
        <v>0</v>
      </c>
      <c r="BI651" s="139" t="s">
        <v>38</v>
      </c>
      <c r="BJ651" s="123">
        <f>B651/B653</f>
        <v>0</v>
      </c>
      <c r="BK651" s="124">
        <f t="shared" ref="BK651" si="12318">C651/C653</f>
        <v>0</v>
      </c>
      <c r="BL651" s="125">
        <f t="shared" ref="BL651" si="12319">D651/D653</f>
        <v>0</v>
      </c>
      <c r="BM651" s="126">
        <f t="shared" ref="BM651" si="12320">E651/E653</f>
        <v>0</v>
      </c>
      <c r="BN651" s="123">
        <f t="shared" ref="BN651" si="12321">F651/F653</f>
        <v>0</v>
      </c>
      <c r="BO651" s="124">
        <f t="shared" ref="BO651" si="12322">G651/G653</f>
        <v>0</v>
      </c>
      <c r="BP651" s="125">
        <f t="shared" ref="BP651" si="12323">H651/H653</f>
        <v>0</v>
      </c>
      <c r="BQ651" s="126">
        <f t="shared" ref="BQ651" si="12324">I651/I653</f>
        <v>0</v>
      </c>
      <c r="BR651" s="123">
        <f t="shared" ref="BR651" si="12325">J651/J653</f>
        <v>0</v>
      </c>
      <c r="BS651" s="124">
        <f t="shared" ref="BS651" si="12326">K651/K653</f>
        <v>0</v>
      </c>
      <c r="BT651" s="125">
        <f t="shared" ref="BT651" si="12327">L651/L653</f>
        <v>0</v>
      </c>
      <c r="BU651" s="123">
        <f t="shared" ref="BU651" si="12328">M651/M653</f>
        <v>0</v>
      </c>
      <c r="BV651" s="127">
        <f t="shared" ref="BV651" si="12329">N651/N653</f>
        <v>0</v>
      </c>
      <c r="BW651" s="128">
        <f t="shared" ref="BW651" si="12330">O651/O653</f>
        <v>0</v>
      </c>
      <c r="BX651" s="123">
        <f t="shared" ref="BX651" si="12331">P651/P653</f>
        <v>0</v>
      </c>
      <c r="BY651" s="124">
        <f t="shared" ref="BY651" si="12332">Q651/Q653</f>
        <v>0</v>
      </c>
      <c r="BZ651" s="125">
        <f t="shared" ref="BZ651" si="12333">R651/R653</f>
        <v>0</v>
      </c>
      <c r="CA651" s="126">
        <f t="shared" ref="CA651" si="12334">S651/S653</f>
        <v>0</v>
      </c>
      <c r="CB651" s="123">
        <f t="shared" ref="CB651" si="12335">T651/T653</f>
        <v>0</v>
      </c>
      <c r="CC651" s="124">
        <f t="shared" ref="CC651" si="12336">U651/U653</f>
        <v>0</v>
      </c>
      <c r="CD651" s="125">
        <f t="shared" ref="CD651" si="12337">V651/V653</f>
        <v>0</v>
      </c>
      <c r="CE651" s="126">
        <f t="shared" ref="CE651" si="12338">W651/W653</f>
        <v>0</v>
      </c>
      <c r="CF651" s="123">
        <f t="shared" ref="CF651" si="12339">X651/X653</f>
        <v>0</v>
      </c>
      <c r="CG651" s="124">
        <f t="shared" ref="CG651" si="12340">Y651/Y653</f>
        <v>0</v>
      </c>
      <c r="CH651" s="125">
        <f t="shared" ref="CH651" si="12341">Z651/Z653</f>
        <v>0</v>
      </c>
      <c r="CI651" s="123">
        <f t="shared" ref="CI651" si="12342">AA651/AA653</f>
        <v>0</v>
      </c>
      <c r="CJ651" s="129">
        <f t="shared" ref="CJ651" si="12343">AB651/AB653</f>
        <v>0</v>
      </c>
      <c r="CK651" s="130">
        <f t="shared" ref="CK651" si="12344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7"/>
        <v>0</v>
      </c>
      <c r="AC652" s="152">
        <f t="shared" si="12289"/>
        <v>0</v>
      </c>
      <c r="BI652" s="131" t="s">
        <v>39</v>
      </c>
      <c r="BJ652" s="123">
        <f>B652/B653</f>
        <v>0</v>
      </c>
      <c r="BK652" s="124">
        <f t="shared" ref="BK652" si="12345">C652/C653</f>
        <v>0</v>
      </c>
      <c r="BL652" s="125">
        <f t="shared" ref="BL652" si="12346">D652/D653</f>
        <v>0</v>
      </c>
      <c r="BM652" s="126">
        <f t="shared" ref="BM652" si="12347">E652/E653</f>
        <v>0</v>
      </c>
      <c r="BN652" s="123">
        <f t="shared" ref="BN652" si="12348">F652/F653</f>
        <v>0</v>
      </c>
      <c r="BO652" s="124">
        <f t="shared" ref="BO652" si="12349">G652/G653</f>
        <v>0</v>
      </c>
      <c r="BP652" s="125">
        <f t="shared" ref="BP652" si="12350">H652/H653</f>
        <v>0</v>
      </c>
      <c r="BQ652" s="126">
        <f t="shared" ref="BQ652" si="12351">I652/I653</f>
        <v>0</v>
      </c>
      <c r="BR652" s="123">
        <f t="shared" ref="BR652" si="12352">J652/J653</f>
        <v>0</v>
      </c>
      <c r="BS652" s="124">
        <f t="shared" ref="BS652" si="12353">K652/K653</f>
        <v>0</v>
      </c>
      <c r="BT652" s="125">
        <f t="shared" ref="BT652" si="12354">L652/L653</f>
        <v>0</v>
      </c>
      <c r="BU652" s="123">
        <f t="shared" ref="BU652" si="12355">M652/M653</f>
        <v>0</v>
      </c>
      <c r="BV652" s="127">
        <f t="shared" ref="BV652" si="12356">N652/N653</f>
        <v>0</v>
      </c>
      <c r="BW652" s="128">
        <f t="shared" ref="BW652" si="12357">O652/O653</f>
        <v>0</v>
      </c>
      <c r="BX652" s="123">
        <f t="shared" ref="BX652" si="12358">P652/P653</f>
        <v>0</v>
      </c>
      <c r="BY652" s="124">
        <f t="shared" ref="BY652" si="12359">Q652/Q653</f>
        <v>0</v>
      </c>
      <c r="BZ652" s="125">
        <f t="shared" ref="BZ652" si="12360">R652/R653</f>
        <v>0</v>
      </c>
      <c r="CA652" s="126">
        <f t="shared" ref="CA652" si="12361">S652/S653</f>
        <v>0</v>
      </c>
      <c r="CB652" s="123">
        <f t="shared" ref="CB652" si="12362">T652/T653</f>
        <v>0</v>
      </c>
      <c r="CC652" s="124">
        <f t="shared" ref="CC652" si="12363">U652/U653</f>
        <v>0</v>
      </c>
      <c r="CD652" s="125">
        <f t="shared" ref="CD652" si="12364">V652/V653</f>
        <v>0</v>
      </c>
      <c r="CE652" s="126">
        <f t="shared" ref="CE652" si="12365">W652/W653</f>
        <v>0</v>
      </c>
      <c r="CF652" s="123">
        <f t="shared" ref="CF652" si="12366">X652/X653</f>
        <v>0</v>
      </c>
      <c r="CG652" s="124">
        <f t="shared" ref="CG652" si="12367">Y652/Y653</f>
        <v>0</v>
      </c>
      <c r="CH652" s="125">
        <f t="shared" ref="CH652" si="12368">Z652/Z653</f>
        <v>0</v>
      </c>
      <c r="CI652" s="123">
        <f t="shared" ref="CI652" si="12369">AA652/AA653</f>
        <v>0</v>
      </c>
      <c r="CJ652" s="129">
        <f t="shared" ref="CJ652" si="12370">AB652/AB653</f>
        <v>0</v>
      </c>
      <c r="CK652" s="130">
        <f t="shared" ref="CK652" si="12371">AC652/AC653</f>
        <v>0</v>
      </c>
    </row>
    <row r="653" spans="1:89" ht="14.25" thickTop="1" thickBot="1" x14ac:dyDescent="0.25">
      <c r="A653" s="221" t="s">
        <v>13</v>
      </c>
      <c r="B653" s="14">
        <f>SUM(B630:B652)</f>
        <v>18006</v>
      </c>
      <c r="C653" s="1">
        <f t="shared" ref="C653:AA653" si="12372">SUM(C630:C652)</f>
        <v>17635</v>
      </c>
      <c r="D653" s="14">
        <f t="shared" si="12372"/>
        <v>6367</v>
      </c>
      <c r="E653" s="1">
        <f t="shared" si="12372"/>
        <v>6686</v>
      </c>
      <c r="F653" s="14">
        <f t="shared" si="12372"/>
        <v>16980</v>
      </c>
      <c r="G653" s="1">
        <f t="shared" si="12372"/>
        <v>14329</v>
      </c>
      <c r="H653" s="14">
        <f t="shared" si="12372"/>
        <v>29770</v>
      </c>
      <c r="I653" s="1">
        <f t="shared" si="12372"/>
        <v>29324</v>
      </c>
      <c r="J653" s="14">
        <f t="shared" si="12372"/>
        <v>2540</v>
      </c>
      <c r="K653" s="1">
        <f t="shared" si="12372"/>
        <v>2790</v>
      </c>
      <c r="L653" s="14">
        <f t="shared" si="12372"/>
        <v>10310</v>
      </c>
      <c r="M653" s="1">
        <f t="shared" si="12372"/>
        <v>11722</v>
      </c>
      <c r="N653" s="14">
        <f t="shared" si="12372"/>
        <v>26353</v>
      </c>
      <c r="O653" s="1">
        <f t="shared" si="12372"/>
        <v>26743</v>
      </c>
      <c r="P653" s="14">
        <f t="shared" si="12372"/>
        <v>12444</v>
      </c>
      <c r="Q653" s="1">
        <f t="shared" si="12372"/>
        <v>12458</v>
      </c>
      <c r="R653" s="14">
        <f t="shared" si="12372"/>
        <v>18014</v>
      </c>
      <c r="S653" s="1">
        <f t="shared" si="12372"/>
        <v>18800</v>
      </c>
      <c r="T653" s="14">
        <f t="shared" si="12372"/>
        <v>1891</v>
      </c>
      <c r="U653" s="1">
        <f t="shared" si="12372"/>
        <v>2311</v>
      </c>
      <c r="V653" s="14">
        <f t="shared" si="12372"/>
        <v>14195</v>
      </c>
      <c r="W653" s="1">
        <f t="shared" si="12372"/>
        <v>17159</v>
      </c>
      <c r="X653" s="14">
        <f t="shared" si="12372"/>
        <v>10236</v>
      </c>
      <c r="Y653" s="1">
        <f t="shared" si="12372"/>
        <v>5528</v>
      </c>
      <c r="Z653" s="14">
        <f t="shared" si="12372"/>
        <v>32083</v>
      </c>
      <c r="AA653" s="1">
        <f t="shared" si="12372"/>
        <v>32921</v>
      </c>
      <c r="AB653" s="153">
        <f t="shared" ref="AB653:AC653" si="12373">SUM(AB629:AB652)</f>
        <v>199189</v>
      </c>
      <c r="AC653" s="154">
        <f t="shared" si="12373"/>
        <v>198406</v>
      </c>
      <c r="BI653" s="221" t="s">
        <v>13</v>
      </c>
      <c r="BJ653" s="147">
        <f>SUM(BJ629:BJ652)</f>
        <v>1</v>
      </c>
      <c r="BK653" s="148">
        <f t="shared" ref="BK653:CK653" si="12374">SUM(BK629:BK652)</f>
        <v>1</v>
      </c>
      <c r="BL653" s="147">
        <f t="shared" si="12374"/>
        <v>1</v>
      </c>
      <c r="BM653" s="148">
        <f t="shared" si="12374"/>
        <v>0.99999999999999989</v>
      </c>
      <c r="BN653" s="147">
        <f t="shared" si="12374"/>
        <v>1</v>
      </c>
      <c r="BO653" s="148">
        <f t="shared" si="12374"/>
        <v>1</v>
      </c>
      <c r="BP653" s="147">
        <f t="shared" si="12374"/>
        <v>1</v>
      </c>
      <c r="BQ653" s="148">
        <f t="shared" si="12374"/>
        <v>1</v>
      </c>
      <c r="BR653" s="147">
        <f t="shared" si="12374"/>
        <v>1</v>
      </c>
      <c r="BS653" s="148">
        <f t="shared" si="12374"/>
        <v>1</v>
      </c>
      <c r="BT653" s="147">
        <f t="shared" si="12374"/>
        <v>1</v>
      </c>
      <c r="BU653" s="148">
        <f t="shared" si="12374"/>
        <v>0.99999999999999989</v>
      </c>
      <c r="BV653" s="147">
        <f t="shared" si="12374"/>
        <v>1.0000000000000002</v>
      </c>
      <c r="BW653" s="148">
        <f t="shared" si="12374"/>
        <v>1.0000000000000002</v>
      </c>
      <c r="BX653" s="147">
        <f t="shared" si="12374"/>
        <v>0.99999999999999989</v>
      </c>
      <c r="BY653" s="148">
        <f t="shared" si="12374"/>
        <v>1</v>
      </c>
      <c r="BZ653" s="147">
        <f t="shared" si="12374"/>
        <v>1</v>
      </c>
      <c r="CA653" s="148">
        <f t="shared" si="12374"/>
        <v>1</v>
      </c>
      <c r="CB653" s="147">
        <f t="shared" si="12374"/>
        <v>1</v>
      </c>
      <c r="CC653" s="148">
        <f t="shared" si="12374"/>
        <v>0.99999999999999989</v>
      </c>
      <c r="CD653" s="147">
        <f t="shared" si="12374"/>
        <v>1</v>
      </c>
      <c r="CE653" s="148">
        <f t="shared" si="12374"/>
        <v>0.99999999999999989</v>
      </c>
      <c r="CF653" s="147">
        <f t="shared" si="12374"/>
        <v>1</v>
      </c>
      <c r="CG653" s="148">
        <f t="shared" si="12374"/>
        <v>1</v>
      </c>
      <c r="CH653" s="147">
        <f t="shared" si="12374"/>
        <v>1</v>
      </c>
      <c r="CI653" s="148">
        <f t="shared" si="12374"/>
        <v>1.0000000000000002</v>
      </c>
      <c r="CJ653" s="147">
        <f t="shared" si="12374"/>
        <v>1.0000000000000002</v>
      </c>
      <c r="CK653" s="148">
        <f t="shared" si="12374"/>
        <v>1</v>
      </c>
    </row>
    <row r="654" spans="1:89" ht="13.5" thickTop="1" x14ac:dyDescent="0.2">
      <c r="A654" s="165"/>
    </row>
    <row r="656" spans="1:89" x14ac:dyDescent="0.2">
      <c r="A656" s="278">
        <f>+A625+1</f>
        <v>44795</v>
      </c>
      <c r="B656" s="278"/>
      <c r="C656" s="278"/>
      <c r="D656" s="278"/>
      <c r="BI656" s="277">
        <f>+BI594+2</f>
        <v>44795</v>
      </c>
      <c r="BJ656" s="277"/>
      <c r="BK656" s="277"/>
      <c r="BL656" s="277"/>
    </row>
    <row r="657" spans="1:89" ht="13.5" thickBot="1" x14ac:dyDescent="0.25">
      <c r="AE657" t="s">
        <v>84</v>
      </c>
    </row>
    <row r="658" spans="1:89" ht="14.25" thickTop="1" thickBot="1" x14ac:dyDescent="0.25">
      <c r="A658" s="275" t="s">
        <v>0</v>
      </c>
      <c r="B658" s="269" t="s">
        <v>1</v>
      </c>
      <c r="C658" s="270"/>
      <c r="D658" s="269" t="s">
        <v>2</v>
      </c>
      <c r="E658" s="270"/>
      <c r="F658" s="269" t="s">
        <v>3</v>
      </c>
      <c r="G658" s="270"/>
      <c r="H658" s="269" t="s">
        <v>4</v>
      </c>
      <c r="I658" s="270"/>
      <c r="J658" s="269" t="s">
        <v>5</v>
      </c>
      <c r="K658" s="270"/>
      <c r="L658" s="269" t="s">
        <v>6</v>
      </c>
      <c r="M658" s="270"/>
      <c r="N658" s="269" t="s">
        <v>7</v>
      </c>
      <c r="O658" s="270"/>
      <c r="P658" s="269" t="s">
        <v>8</v>
      </c>
      <c r="Q658" s="270"/>
      <c r="R658" s="269" t="s">
        <v>9</v>
      </c>
      <c r="S658" s="270"/>
      <c r="T658" s="269" t="s">
        <v>10</v>
      </c>
      <c r="U658" s="270"/>
      <c r="V658" s="269" t="s">
        <v>11</v>
      </c>
      <c r="W658" s="270"/>
      <c r="X658" s="269" t="s">
        <v>12</v>
      </c>
      <c r="Y658" s="270"/>
      <c r="Z658" s="271" t="s">
        <v>40</v>
      </c>
      <c r="AA658" s="272"/>
      <c r="AB658" s="273" t="s">
        <v>41</v>
      </c>
      <c r="AC658" s="274"/>
      <c r="AE658" s="275" t="s">
        <v>0</v>
      </c>
      <c r="AF658" s="269" t="s">
        <v>1</v>
      </c>
      <c r="AG658" s="270"/>
      <c r="AH658" s="269" t="s">
        <v>2</v>
      </c>
      <c r="AI658" s="270"/>
      <c r="AJ658" s="269" t="s">
        <v>3</v>
      </c>
      <c r="AK658" s="270"/>
      <c r="AL658" s="269" t="s">
        <v>4</v>
      </c>
      <c r="AM658" s="270"/>
      <c r="AN658" s="269" t="s">
        <v>5</v>
      </c>
      <c r="AO658" s="270"/>
      <c r="AP658" s="269" t="s">
        <v>6</v>
      </c>
      <c r="AQ658" s="270"/>
      <c r="AR658" s="269" t="s">
        <v>7</v>
      </c>
      <c r="AS658" s="270"/>
      <c r="AT658" s="269" t="s">
        <v>8</v>
      </c>
      <c r="AU658" s="270"/>
      <c r="AV658" s="269" t="s">
        <v>9</v>
      </c>
      <c r="AW658" s="270"/>
      <c r="AX658" s="269" t="s">
        <v>10</v>
      </c>
      <c r="AY658" s="270"/>
      <c r="AZ658" s="269" t="s">
        <v>11</v>
      </c>
      <c r="BA658" s="270"/>
      <c r="BB658" s="269" t="s">
        <v>12</v>
      </c>
      <c r="BC658" s="270"/>
      <c r="BD658" s="271" t="s">
        <v>40</v>
      </c>
      <c r="BE658" s="272"/>
      <c r="BF658" s="273" t="s">
        <v>41</v>
      </c>
      <c r="BG658" s="274"/>
      <c r="BI658" s="275" t="s">
        <v>0</v>
      </c>
      <c r="BJ658" s="269" t="s">
        <v>1</v>
      </c>
      <c r="BK658" s="270"/>
      <c r="BL658" s="269" t="s">
        <v>2</v>
      </c>
      <c r="BM658" s="270"/>
      <c r="BN658" s="269" t="s">
        <v>3</v>
      </c>
      <c r="BO658" s="270"/>
      <c r="BP658" s="269" t="s">
        <v>4</v>
      </c>
      <c r="BQ658" s="270"/>
      <c r="BR658" s="269" t="s">
        <v>5</v>
      </c>
      <c r="BS658" s="270"/>
      <c r="BT658" s="269" t="s">
        <v>6</v>
      </c>
      <c r="BU658" s="270"/>
      <c r="BV658" s="269" t="s">
        <v>7</v>
      </c>
      <c r="BW658" s="270"/>
      <c r="BX658" s="269" t="s">
        <v>8</v>
      </c>
      <c r="BY658" s="270"/>
      <c r="BZ658" s="269" t="s">
        <v>9</v>
      </c>
      <c r="CA658" s="270"/>
      <c r="CB658" s="269" t="s">
        <v>10</v>
      </c>
      <c r="CC658" s="270"/>
      <c r="CD658" s="269" t="s">
        <v>11</v>
      </c>
      <c r="CE658" s="270"/>
      <c r="CF658" s="269" t="s">
        <v>12</v>
      </c>
      <c r="CG658" s="270"/>
      <c r="CH658" s="271" t="s">
        <v>40</v>
      </c>
      <c r="CI658" s="272"/>
      <c r="CJ658" s="269" t="s">
        <v>41</v>
      </c>
      <c r="CK658" s="270"/>
    </row>
    <row r="659" spans="1:89" ht="15" thickTop="1" thickBot="1" x14ac:dyDescent="0.3">
      <c r="A659" s="276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76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76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3264</v>
      </c>
      <c r="AG660" s="164">
        <f t="shared" ref="AG660:AV662" si="12375">SUMIF($A$9:$A$32,$AE660,C$660:C$683)</f>
        <v>1001</v>
      </c>
      <c r="AH660" s="121">
        <f t="shared" si="12375"/>
        <v>1334</v>
      </c>
      <c r="AI660" s="159">
        <f t="shared" si="12375"/>
        <v>1156</v>
      </c>
      <c r="AJ660" s="120">
        <f t="shared" si="12375"/>
        <v>3024</v>
      </c>
      <c r="AK660" s="122">
        <f t="shared" si="12375"/>
        <v>1186</v>
      </c>
      <c r="AL660" s="121">
        <f t="shared" si="12375"/>
        <v>3989</v>
      </c>
      <c r="AM660" s="159">
        <f t="shared" si="12375"/>
        <v>2133</v>
      </c>
      <c r="AN660" s="120">
        <f t="shared" si="12375"/>
        <v>256</v>
      </c>
      <c r="AO660" s="122">
        <f t="shared" si="12375"/>
        <v>953</v>
      </c>
      <c r="AP660" s="121">
        <f t="shared" si="12375"/>
        <v>744</v>
      </c>
      <c r="AQ660" s="120">
        <f t="shared" si="12375"/>
        <v>3269</v>
      </c>
      <c r="AR660" s="158">
        <f t="shared" si="12375"/>
        <v>2507</v>
      </c>
      <c r="AS660" s="160">
        <f t="shared" si="12375"/>
        <v>4097</v>
      </c>
      <c r="AT660" s="120">
        <f t="shared" si="12375"/>
        <v>1844</v>
      </c>
      <c r="AU660" s="122">
        <f t="shared" si="12375"/>
        <v>2128</v>
      </c>
      <c r="AV660" s="121">
        <f t="shared" si="12375"/>
        <v>2419</v>
      </c>
      <c r="AW660" s="159">
        <f t="shared" ref="AW660:BE662" si="12376">SUMIF($A$9:$A$32,$AE660,S$660:S$683)</f>
        <v>1749</v>
      </c>
      <c r="AX660" s="120">
        <f t="shared" si="12376"/>
        <v>271</v>
      </c>
      <c r="AY660" s="122">
        <f t="shared" si="12376"/>
        <v>1591</v>
      </c>
      <c r="AZ660" s="121">
        <f t="shared" si="12376"/>
        <v>731</v>
      </c>
      <c r="BA660" s="159">
        <f t="shared" si="12376"/>
        <v>3174</v>
      </c>
      <c r="BB660" s="120">
        <f t="shared" si="12376"/>
        <v>2055</v>
      </c>
      <c r="BC660" s="122">
        <f t="shared" si="12376"/>
        <v>1821</v>
      </c>
      <c r="BD660" s="21">
        <f t="shared" si="12376"/>
        <v>3815</v>
      </c>
      <c r="BE660" s="163">
        <f t="shared" si="12376"/>
        <v>2530</v>
      </c>
      <c r="BF660" s="149">
        <f>AF660+AH660+AJ660+AL660+AN660+AP660+AR660+AT660+AV660+AX660+AZ660+BB660+BD660</f>
        <v>26253</v>
      </c>
      <c r="BG660" s="150">
        <f>AG660+AI660+AK660+AM660+AO660+AQ660+AS660+AU660+AW660+AY660+BA660+BC660+BE660</f>
        <v>26788</v>
      </c>
      <c r="BI660" s="119" t="s">
        <v>16</v>
      </c>
      <c r="BJ660" s="123">
        <f>B660/B684</f>
        <v>0</v>
      </c>
      <c r="BK660" s="124">
        <f t="shared" ref="BK660" si="12377">C660/C684</f>
        <v>0</v>
      </c>
      <c r="BL660" s="125">
        <f t="shared" ref="BL660" si="12378">D660/D684</f>
        <v>0</v>
      </c>
      <c r="BM660" s="126">
        <f t="shared" ref="BM660" si="12379">E660/E684</f>
        <v>0</v>
      </c>
      <c r="BN660" s="123">
        <f t="shared" ref="BN660" si="12380">F660/F684</f>
        <v>0</v>
      </c>
      <c r="BO660" s="124">
        <f t="shared" ref="BO660" si="12381">G660/G684</f>
        <v>0</v>
      </c>
      <c r="BP660" s="125">
        <f t="shared" ref="BP660" si="12382">H660/H684</f>
        <v>0</v>
      </c>
      <c r="BQ660" s="126">
        <f t="shared" ref="BQ660" si="12383">I660/I684</f>
        <v>0</v>
      </c>
      <c r="BR660" s="123">
        <f t="shared" ref="BR660" si="12384">J660/J684</f>
        <v>0</v>
      </c>
      <c r="BS660" s="124">
        <f t="shared" ref="BS660" si="12385">K660/K684</f>
        <v>0</v>
      </c>
      <c r="BT660" s="125">
        <f t="shared" ref="BT660" si="12386">L660/L684</f>
        <v>0</v>
      </c>
      <c r="BU660" s="123">
        <f t="shared" ref="BU660" si="12387">M660/M684</f>
        <v>0</v>
      </c>
      <c r="BV660" s="127">
        <f t="shared" ref="BV660" si="12388">N660/N684</f>
        <v>0</v>
      </c>
      <c r="BW660" s="128">
        <f t="shared" ref="BW660" si="12389">O660/O684</f>
        <v>0</v>
      </c>
      <c r="BX660" s="123">
        <f t="shared" ref="BX660" si="12390">P660/P684</f>
        <v>0</v>
      </c>
      <c r="BY660" s="124">
        <f t="shared" ref="BY660" si="12391">Q660/Q684</f>
        <v>0</v>
      </c>
      <c r="BZ660" s="125">
        <f t="shared" ref="BZ660" si="12392">R660/R684</f>
        <v>0</v>
      </c>
      <c r="CA660" s="126">
        <f t="shared" ref="CA660" si="12393">S660/S684</f>
        <v>0</v>
      </c>
      <c r="CB660" s="123">
        <f t="shared" ref="CB660" si="12394">T660/T684</f>
        <v>0</v>
      </c>
      <c r="CC660" s="124">
        <f t="shared" ref="CC660" si="12395">U660/U684</f>
        <v>0</v>
      </c>
      <c r="CD660" s="125">
        <f t="shared" ref="CD660" si="12396">V660/V684</f>
        <v>0</v>
      </c>
      <c r="CE660" s="126">
        <f t="shared" ref="CE660" si="12397">W660/W684</f>
        <v>0</v>
      </c>
      <c r="CF660" s="123">
        <f t="shared" ref="CF660" si="12398">X660/X684</f>
        <v>0</v>
      </c>
      <c r="CG660" s="124">
        <f t="shared" ref="CG660" si="12399">Y660/Y684</f>
        <v>0</v>
      </c>
      <c r="CH660" s="125">
        <f t="shared" ref="CH660" si="12400">Z660/Z684</f>
        <v>0</v>
      </c>
      <c r="CI660" s="123">
        <f t="shared" ref="CI660" si="12401">AA660/AA684</f>
        <v>0</v>
      </c>
      <c r="CJ660" s="129">
        <f t="shared" ref="CJ660" si="12402">AB660/AB684</f>
        <v>0</v>
      </c>
      <c r="CK660" s="130">
        <f t="shared" ref="CK660" si="12403">AC660/AC684</f>
        <v>0</v>
      </c>
    </row>
    <row r="661" spans="1:89" x14ac:dyDescent="0.2">
      <c r="A661" s="131" t="s">
        <v>17</v>
      </c>
      <c r="B661" s="167">
        <v>625</v>
      </c>
      <c r="C661" s="168">
        <v>1</v>
      </c>
      <c r="D661" s="169">
        <v>459</v>
      </c>
      <c r="E661" s="170">
        <v>3</v>
      </c>
      <c r="F661" s="167">
        <v>953</v>
      </c>
      <c r="G661" s="171">
        <v>6</v>
      </c>
      <c r="H661" s="169">
        <v>779</v>
      </c>
      <c r="I661" s="170">
        <v>60</v>
      </c>
      <c r="J661" s="167">
        <v>13</v>
      </c>
      <c r="K661" s="171">
        <v>30</v>
      </c>
      <c r="L661" s="169">
        <v>118</v>
      </c>
      <c r="M661" s="167">
        <v>107</v>
      </c>
      <c r="N661" s="172">
        <v>407</v>
      </c>
      <c r="O661" s="173">
        <v>263</v>
      </c>
      <c r="P661" s="167">
        <v>77</v>
      </c>
      <c r="Q661" s="171">
        <v>71</v>
      </c>
      <c r="R661" s="169">
        <v>40</v>
      </c>
      <c r="S661" s="170">
        <v>112</v>
      </c>
      <c r="T661" s="167">
        <v>1</v>
      </c>
      <c r="U661" s="171">
        <v>32</v>
      </c>
      <c r="V661" s="169">
        <v>10</v>
      </c>
      <c r="W661" s="170">
        <v>100</v>
      </c>
      <c r="X661" s="167">
        <v>4</v>
      </c>
      <c r="Y661" s="171">
        <v>13</v>
      </c>
      <c r="Z661" s="169">
        <v>0</v>
      </c>
      <c r="AA661" s="167">
        <v>0</v>
      </c>
      <c r="AB661" s="149">
        <f t="shared" ref="AB661:AB680" si="12404">B661+D661+F661+H661+J661+L661+N661+P661+R661+T661+V661+X661+Z661</f>
        <v>3486</v>
      </c>
      <c r="AC661" s="150">
        <f t="shared" ref="AC661:AC680" si="12405">C661+E661+G661+I661+K661+M661+O661+Q661+S661+U661+W661+Y661+AA661</f>
        <v>798</v>
      </c>
      <c r="AE661" s="226" t="str">
        <f>$AE$10</f>
        <v>08:00 - 08:59</v>
      </c>
      <c r="AF661" s="120">
        <f>SUMIF($A$9:$A$32,$AE661,B$660:B$683)</f>
        <v>2776</v>
      </c>
      <c r="AG661" s="168">
        <f t="shared" si="12375"/>
        <v>896</v>
      </c>
      <c r="AH661" s="169">
        <f t="shared" si="12375"/>
        <v>1045</v>
      </c>
      <c r="AI661" s="170">
        <f t="shared" si="12375"/>
        <v>866</v>
      </c>
      <c r="AJ661" s="167">
        <f t="shared" si="12375"/>
        <v>2705</v>
      </c>
      <c r="AK661" s="171">
        <f t="shared" si="12375"/>
        <v>977</v>
      </c>
      <c r="AL661" s="169">
        <f t="shared" si="12375"/>
        <v>3398</v>
      </c>
      <c r="AM661" s="170">
        <f t="shared" si="12375"/>
        <v>1853</v>
      </c>
      <c r="AN661" s="167">
        <f t="shared" si="12375"/>
        <v>193</v>
      </c>
      <c r="AO661" s="171">
        <f t="shared" si="12375"/>
        <v>901</v>
      </c>
      <c r="AP661" s="169">
        <f t="shared" si="12375"/>
        <v>720</v>
      </c>
      <c r="AQ661" s="167">
        <f t="shared" si="12375"/>
        <v>3206</v>
      </c>
      <c r="AR661" s="172">
        <f t="shared" si="12375"/>
        <v>2125</v>
      </c>
      <c r="AS661" s="173">
        <f t="shared" si="12375"/>
        <v>4088</v>
      </c>
      <c r="AT661" s="167">
        <f t="shared" si="12375"/>
        <v>1494</v>
      </c>
      <c r="AU661" s="171">
        <f t="shared" si="12375"/>
        <v>1779</v>
      </c>
      <c r="AV661" s="169">
        <f t="shared" si="12375"/>
        <v>1959</v>
      </c>
      <c r="AW661" s="170">
        <f t="shared" si="12376"/>
        <v>1627</v>
      </c>
      <c r="AX661" s="167">
        <f t="shared" si="12376"/>
        <v>189</v>
      </c>
      <c r="AY661" s="171">
        <f t="shared" si="12376"/>
        <v>1105</v>
      </c>
      <c r="AZ661" s="169">
        <f t="shared" si="12376"/>
        <v>677</v>
      </c>
      <c r="BA661" s="170">
        <f t="shared" si="12376"/>
        <v>2359</v>
      </c>
      <c r="BB661" s="167">
        <f t="shared" si="12376"/>
        <v>1477</v>
      </c>
      <c r="BC661" s="171">
        <f t="shared" si="12376"/>
        <v>1606</v>
      </c>
      <c r="BD661" s="169">
        <f t="shared" si="12376"/>
        <v>3132</v>
      </c>
      <c r="BE661" s="167">
        <f t="shared" si="12376"/>
        <v>2133</v>
      </c>
      <c r="BF661" s="151">
        <f>SUM(AF661,AH661,AJ661,AL661,AN661,AP661,AR661,AT661,AV661,AX661,AZ661,BB661,BD661)</f>
        <v>21890</v>
      </c>
      <c r="BG661" s="152">
        <f>SUM(AG661,AI661,AK661,AM661,AO661,AQ661,AS661,AU661,AW661,AY661,BA661,BC661,BE661)</f>
        <v>23396</v>
      </c>
      <c r="BI661" s="131" t="s">
        <v>17</v>
      </c>
      <c r="BJ661" s="123">
        <f>B661/B684</f>
        <v>2.18294855226852E-2</v>
      </c>
      <c r="BK661" s="124">
        <f t="shared" ref="BK661" si="12406">C661/C684</f>
        <v>4.0589357470471241E-5</v>
      </c>
      <c r="BL661" s="125">
        <f t="shared" ref="BL661" si="12407">D661/D684</f>
        <v>3.4116247955998213E-2</v>
      </c>
      <c r="BM661" s="126">
        <f t="shared" ref="BM661" si="12408">E661/E684</f>
        <v>2.4277737314882253E-4</v>
      </c>
      <c r="BN661" s="123">
        <f t="shared" ref="BN661" si="12409">F661/F684</f>
        <v>3.1924159185314216E-2</v>
      </c>
      <c r="BO661" s="124">
        <f t="shared" ref="BO661" si="12410">G661/G684</f>
        <v>2.7403516784654032E-4</v>
      </c>
      <c r="BP661" s="125">
        <f t="shared" ref="BP661" si="12411">H661/H684</f>
        <v>1.9201380330293321E-2</v>
      </c>
      <c r="BQ661" s="126">
        <f t="shared" ref="BQ661" si="12412">I661/I684</f>
        <v>1.4742014742014742E-3</v>
      </c>
      <c r="BR661" s="123">
        <f t="shared" ref="BR661" si="12413">J661/J684</f>
        <v>2.2218424200991281E-3</v>
      </c>
      <c r="BS661" s="124">
        <f t="shared" ref="BS661" si="12414">K661/K684</f>
        <v>4.4669446098868377E-3</v>
      </c>
      <c r="BT661" s="125">
        <f t="shared" ref="BT661" si="12415">L661/L684</f>
        <v>5.4736060859077833E-3</v>
      </c>
      <c r="BU661" s="123">
        <f t="shared" ref="BU661" si="12416">M661/M684</f>
        <v>4.5462270564242012E-3</v>
      </c>
      <c r="BV661" s="127">
        <f t="shared" ref="BV661" si="12417">N661/N684</f>
        <v>1.0520329826556724E-2</v>
      </c>
      <c r="BW661" s="128">
        <f t="shared" ref="BW661" si="12418">O661/O684</f>
        <v>6.4105689075220594E-3</v>
      </c>
      <c r="BX661" s="123">
        <f t="shared" ref="BX661" si="12419">P661/P684</f>
        <v>3.8024691358024693E-3</v>
      </c>
      <c r="BY661" s="124">
        <f t="shared" ref="BY661" si="12420">Q661/Q684</f>
        <v>3.2428975975153009E-3</v>
      </c>
      <c r="BZ661" s="125">
        <f t="shared" ref="BZ661" si="12421">R661/R684</f>
        <v>1.6679871564988949E-3</v>
      </c>
      <c r="CA661" s="126">
        <f t="shared" ref="CA661" si="12422">S661/S684</f>
        <v>4.1261420571765397E-3</v>
      </c>
      <c r="CB661" s="123">
        <f t="shared" ref="CB661" si="12423">T661/T684</f>
        <v>1.4015416958654519E-4</v>
      </c>
      <c r="CC661" s="124">
        <f t="shared" ref="CC661" si="12424">U661/U684</f>
        <v>3.8154286395612256E-3</v>
      </c>
      <c r="CD661" s="125">
        <f t="shared" ref="CD661" si="12425">V661/V684</f>
        <v>4.4994375703037118E-4</v>
      </c>
      <c r="CE661" s="126">
        <f t="shared" ref="CE661" si="12426">W661/W684</f>
        <v>3.5027496584819082E-3</v>
      </c>
      <c r="CF661" s="123">
        <f t="shared" ref="CF661" si="12427">X661/X684</f>
        <v>1.8831505108045761E-4</v>
      </c>
      <c r="CG661" s="124">
        <f t="shared" ref="CG661" si="12428">Y661/Y684</f>
        <v>9.4883585139770817E-4</v>
      </c>
      <c r="CH661" s="125">
        <f t="shared" ref="CH661" si="12429">Z661/Z684</f>
        <v>0</v>
      </c>
      <c r="CI661" s="123">
        <f t="shared" ref="CI661" si="12430">AA661/AA684</f>
        <v>0</v>
      </c>
      <c r="CJ661" s="129">
        <f t="shared" ref="CJ661" si="12431">AB661/AB684</f>
        <v>1.1109517663368229E-2</v>
      </c>
      <c r="CK661" s="130">
        <f t="shared" ref="CK661" si="12432">AC661/AC684</f>
        <v>2.5523177155796929E-3</v>
      </c>
    </row>
    <row r="662" spans="1:89" ht="13.5" thickBot="1" x14ac:dyDescent="0.25">
      <c r="A662" s="139" t="s">
        <v>18</v>
      </c>
      <c r="B662" s="174">
        <v>2270</v>
      </c>
      <c r="C662" s="175">
        <v>137</v>
      </c>
      <c r="D662" s="176">
        <v>1173</v>
      </c>
      <c r="E662" s="177">
        <v>159</v>
      </c>
      <c r="F662" s="174">
        <v>3636</v>
      </c>
      <c r="G662" s="178">
        <v>364</v>
      </c>
      <c r="H662" s="176">
        <v>1993</v>
      </c>
      <c r="I662" s="177">
        <v>827</v>
      </c>
      <c r="J662" s="174">
        <v>88</v>
      </c>
      <c r="K662" s="178">
        <v>369</v>
      </c>
      <c r="L662" s="176">
        <v>422</v>
      </c>
      <c r="M662" s="174">
        <v>1165</v>
      </c>
      <c r="N662" s="179">
        <v>1817</v>
      </c>
      <c r="O662" s="180">
        <v>2285</v>
      </c>
      <c r="P662" s="174">
        <v>698</v>
      </c>
      <c r="Q662" s="178">
        <v>1121</v>
      </c>
      <c r="R662" s="176">
        <v>912</v>
      </c>
      <c r="S662" s="177">
        <v>1452</v>
      </c>
      <c r="T662" s="174">
        <v>75</v>
      </c>
      <c r="U662" s="178">
        <v>685</v>
      </c>
      <c r="V662" s="176">
        <v>527</v>
      </c>
      <c r="W662" s="177">
        <v>1960</v>
      </c>
      <c r="X662" s="174">
        <v>1223</v>
      </c>
      <c r="Y662" s="178">
        <v>967</v>
      </c>
      <c r="Z662" s="176">
        <v>2526</v>
      </c>
      <c r="AA662" s="174">
        <v>1648</v>
      </c>
      <c r="AB662" s="149">
        <f t="shared" si="12404"/>
        <v>17360</v>
      </c>
      <c r="AC662" s="150">
        <f t="shared" si="12405"/>
        <v>13139</v>
      </c>
      <c r="AE662" s="224">
        <f>$AE$11</f>
        <v>0</v>
      </c>
      <c r="AF662" s="120">
        <f>SUMIF($A$9:$A$32,$AE662,B$660:B$683)</f>
        <v>0</v>
      </c>
      <c r="AG662" s="175">
        <f t="shared" si="12375"/>
        <v>0</v>
      </c>
      <c r="AH662" s="176">
        <f t="shared" si="12375"/>
        <v>0</v>
      </c>
      <c r="AI662" s="177">
        <f t="shared" si="12375"/>
        <v>0</v>
      </c>
      <c r="AJ662" s="174">
        <f t="shared" si="12375"/>
        <v>0</v>
      </c>
      <c r="AK662" s="178">
        <f t="shared" si="12375"/>
        <v>0</v>
      </c>
      <c r="AL662" s="176">
        <f t="shared" si="12375"/>
        <v>0</v>
      </c>
      <c r="AM662" s="177">
        <f t="shared" si="12375"/>
        <v>0</v>
      </c>
      <c r="AN662" s="174">
        <f t="shared" si="12375"/>
        <v>0</v>
      </c>
      <c r="AO662" s="178">
        <f t="shared" si="12375"/>
        <v>0</v>
      </c>
      <c r="AP662" s="176">
        <f t="shared" si="12375"/>
        <v>0</v>
      </c>
      <c r="AQ662" s="174">
        <f t="shared" si="12375"/>
        <v>0</v>
      </c>
      <c r="AR662" s="179">
        <f t="shared" si="12375"/>
        <v>0</v>
      </c>
      <c r="AS662" s="180">
        <f t="shared" si="12375"/>
        <v>0</v>
      </c>
      <c r="AT662" s="174">
        <f t="shared" si="12375"/>
        <v>0</v>
      </c>
      <c r="AU662" s="178">
        <f t="shared" si="12375"/>
        <v>0</v>
      </c>
      <c r="AV662" s="176">
        <f t="shared" si="12375"/>
        <v>0</v>
      </c>
      <c r="AW662" s="177">
        <f t="shared" si="12376"/>
        <v>0</v>
      </c>
      <c r="AX662" s="174">
        <f t="shared" si="12376"/>
        <v>0</v>
      </c>
      <c r="AY662" s="178">
        <f t="shared" si="12376"/>
        <v>0</v>
      </c>
      <c r="AZ662" s="176">
        <f t="shared" si="12376"/>
        <v>0</v>
      </c>
      <c r="BA662" s="177">
        <f t="shared" si="12376"/>
        <v>0</v>
      </c>
      <c r="BB662" s="174">
        <f t="shared" si="12376"/>
        <v>0</v>
      </c>
      <c r="BC662" s="178">
        <f t="shared" si="12376"/>
        <v>0</v>
      </c>
      <c r="BD662" s="176">
        <f t="shared" si="12376"/>
        <v>0</v>
      </c>
      <c r="BE662" s="174">
        <f t="shared" si="12376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7.9284691418392658E-2</v>
      </c>
      <c r="BK662" s="124">
        <f t="shared" ref="BK662" si="12433">C662/C684</f>
        <v>5.5607419734545601E-3</v>
      </c>
      <c r="BL662" s="125">
        <f t="shared" ref="BL662" si="12434">D662/D684</f>
        <v>8.7185966998662101E-2</v>
      </c>
      <c r="BM662" s="126">
        <f t="shared" ref="BM662" si="12435">E662/E684</f>
        <v>1.2867200776887595E-2</v>
      </c>
      <c r="BN662" s="123">
        <f t="shared" ref="BN662" si="12436">F662/F684</f>
        <v>0.12180088436285676</v>
      </c>
      <c r="BO662" s="124">
        <f t="shared" ref="BO662" si="12437">G662/G684</f>
        <v>1.6624800182690112E-2</v>
      </c>
      <c r="BP662" s="125">
        <f t="shared" ref="BP662" si="12438">H662/H684</f>
        <v>4.9124969189055956E-2</v>
      </c>
      <c r="BQ662" s="126">
        <f t="shared" ref="BQ662" si="12439">I662/I684</f>
        <v>2.0319410319410321E-2</v>
      </c>
      <c r="BR662" s="123">
        <f t="shared" ref="BR662" si="12440">J662/J684</f>
        <v>1.5040164074517177E-2</v>
      </c>
      <c r="BS662" s="124">
        <f t="shared" ref="BS662" si="12441">K662/K684</f>
        <v>5.4943418701608099E-2</v>
      </c>
      <c r="BT662" s="125">
        <f t="shared" ref="BT662" si="12442">L662/L684</f>
        <v>1.9575099730958345E-2</v>
      </c>
      <c r="BU662" s="123">
        <f t="shared" ref="BU662" si="12443">M662/M684</f>
        <v>4.9498640380693404E-2</v>
      </c>
      <c r="BV662" s="127">
        <f t="shared" ref="BV662" si="12444">N662/N684</f>
        <v>4.6966681314136532E-2</v>
      </c>
      <c r="BW662" s="128">
        <f t="shared" ref="BW662" si="12445">O662/O684</f>
        <v>5.5696387656608004E-2</v>
      </c>
      <c r="BX662" s="123">
        <f t="shared" ref="BX662" si="12446">P662/P684</f>
        <v>3.4469135802469138E-2</v>
      </c>
      <c r="BY662" s="124">
        <f t="shared" ref="BY662" si="12447">Q662/Q684</f>
        <v>5.1201242349502143E-2</v>
      </c>
      <c r="BZ662" s="125">
        <f t="shared" ref="BZ662" si="12448">R662/R684</f>
        <v>3.8030107168174808E-2</v>
      </c>
      <c r="CA662" s="126">
        <f t="shared" ref="CA662" si="12449">S662/S684</f>
        <v>5.3492484526967282E-2</v>
      </c>
      <c r="CB662" s="123">
        <f t="shared" ref="CB662" si="12450">T662/T684</f>
        <v>1.051156271899089E-2</v>
      </c>
      <c r="CC662" s="124">
        <f t="shared" ref="CC662" si="12451">U662/U684</f>
        <v>8.1674019315607485E-2</v>
      </c>
      <c r="CD662" s="125">
        <f t="shared" ref="CD662" si="12452">V662/V684</f>
        <v>2.3712035995500563E-2</v>
      </c>
      <c r="CE662" s="126">
        <f t="shared" ref="CE662" si="12453">W662/W684</f>
        <v>6.8653893306245398E-2</v>
      </c>
      <c r="CF662" s="123">
        <f t="shared" ref="CF662" si="12454">X662/X684</f>
        <v>5.7577326867849915E-2</v>
      </c>
      <c r="CG662" s="124">
        <f t="shared" ref="CG662" si="12455">Y662/Y684</f>
        <v>7.0578789869352607E-2</v>
      </c>
      <c r="CH662" s="125">
        <f t="shared" ref="CH662" si="12456">Z662/Z684</f>
        <v>6.2602230483271376E-2</v>
      </c>
      <c r="CI662" s="123">
        <f t="shared" ref="CI662" si="12457">AA662/AA684</f>
        <v>3.9130950967588743E-2</v>
      </c>
      <c r="CJ662" s="129">
        <f t="shared" ref="CJ662" si="12458">AB662/AB684</f>
        <v>5.5324505632837771E-2</v>
      </c>
      <c r="CK662" s="130">
        <f t="shared" ref="CK662" si="12459">AC662/AC684</f>
        <v>4.2023687299500734E-2</v>
      </c>
    </row>
    <row r="663" spans="1:89" ht="14.25" thickTop="1" thickBot="1" x14ac:dyDescent="0.25">
      <c r="A663" s="131" t="s">
        <v>19</v>
      </c>
      <c r="B663" s="167">
        <v>3154</v>
      </c>
      <c r="C663" s="168">
        <v>926</v>
      </c>
      <c r="D663" s="169">
        <v>1242</v>
      </c>
      <c r="E663" s="170">
        <v>811</v>
      </c>
      <c r="F663" s="167">
        <v>3568</v>
      </c>
      <c r="G663" s="171">
        <v>1028</v>
      </c>
      <c r="H663" s="169">
        <v>3551</v>
      </c>
      <c r="I663" s="170">
        <v>1734</v>
      </c>
      <c r="J663" s="167">
        <v>260</v>
      </c>
      <c r="K663" s="171">
        <v>771</v>
      </c>
      <c r="L663" s="169">
        <v>650</v>
      </c>
      <c r="M663" s="167">
        <v>2191</v>
      </c>
      <c r="N663" s="172">
        <v>2517</v>
      </c>
      <c r="O663" s="173">
        <v>3779</v>
      </c>
      <c r="P663" s="167">
        <v>1461</v>
      </c>
      <c r="Q663" s="171">
        <v>1837</v>
      </c>
      <c r="R663" s="169">
        <v>1918</v>
      </c>
      <c r="S663" s="170">
        <v>1958</v>
      </c>
      <c r="T663" s="167">
        <v>205</v>
      </c>
      <c r="U663" s="171">
        <v>1222</v>
      </c>
      <c r="V663" s="169">
        <v>691</v>
      </c>
      <c r="W663" s="170">
        <v>2824</v>
      </c>
      <c r="X663" s="167">
        <v>1812</v>
      </c>
      <c r="Y663" s="171">
        <v>1402</v>
      </c>
      <c r="Z663" s="169">
        <v>3246</v>
      </c>
      <c r="AA663" s="167">
        <v>2040</v>
      </c>
      <c r="AB663" s="149">
        <f t="shared" si="12404"/>
        <v>24275</v>
      </c>
      <c r="AC663" s="150">
        <f t="shared" si="12405"/>
        <v>22523</v>
      </c>
      <c r="AE663" s="221" t="s">
        <v>13</v>
      </c>
      <c r="AF663" s="14">
        <f t="shared" ref="AF663:BG663" si="12460">SUM(AF660:AF662)</f>
        <v>6040</v>
      </c>
      <c r="AG663" s="1">
        <f t="shared" si="12460"/>
        <v>1897</v>
      </c>
      <c r="AH663" s="14">
        <f t="shared" si="12460"/>
        <v>2379</v>
      </c>
      <c r="AI663" s="1">
        <f t="shared" si="12460"/>
        <v>2022</v>
      </c>
      <c r="AJ663" s="14">
        <f t="shared" si="12460"/>
        <v>5729</v>
      </c>
      <c r="AK663" s="1">
        <f t="shared" si="12460"/>
        <v>2163</v>
      </c>
      <c r="AL663" s="14">
        <f t="shared" si="12460"/>
        <v>7387</v>
      </c>
      <c r="AM663" s="1">
        <f t="shared" si="12460"/>
        <v>3986</v>
      </c>
      <c r="AN663" s="14">
        <f t="shared" si="12460"/>
        <v>449</v>
      </c>
      <c r="AO663" s="1">
        <f t="shared" si="12460"/>
        <v>1854</v>
      </c>
      <c r="AP663" s="14">
        <f t="shared" si="12460"/>
        <v>1464</v>
      </c>
      <c r="AQ663" s="1">
        <f t="shared" si="12460"/>
        <v>6475</v>
      </c>
      <c r="AR663" s="14">
        <f t="shared" si="12460"/>
        <v>4632</v>
      </c>
      <c r="AS663" s="1">
        <f t="shared" si="12460"/>
        <v>8185</v>
      </c>
      <c r="AT663" s="14">
        <f t="shared" si="12460"/>
        <v>3338</v>
      </c>
      <c r="AU663" s="1">
        <f t="shared" si="12460"/>
        <v>3907</v>
      </c>
      <c r="AV663" s="14">
        <f t="shared" si="12460"/>
        <v>4378</v>
      </c>
      <c r="AW663" s="1">
        <f t="shared" si="12460"/>
        <v>3376</v>
      </c>
      <c r="AX663" s="14">
        <f t="shared" si="12460"/>
        <v>460</v>
      </c>
      <c r="AY663" s="1">
        <f t="shared" si="12460"/>
        <v>2696</v>
      </c>
      <c r="AZ663" s="14">
        <f t="shared" si="12460"/>
        <v>1408</v>
      </c>
      <c r="BA663" s="1">
        <f t="shared" si="12460"/>
        <v>5533</v>
      </c>
      <c r="BB663" s="14">
        <f t="shared" si="12460"/>
        <v>3532</v>
      </c>
      <c r="BC663" s="1">
        <f t="shared" si="12460"/>
        <v>3427</v>
      </c>
      <c r="BD663" s="14">
        <f t="shared" si="12460"/>
        <v>6947</v>
      </c>
      <c r="BE663" s="1">
        <f t="shared" si="12460"/>
        <v>4663</v>
      </c>
      <c r="BF663" s="153">
        <f t="shared" si="12460"/>
        <v>48143</v>
      </c>
      <c r="BG663" s="154">
        <f t="shared" si="12460"/>
        <v>50184</v>
      </c>
      <c r="BI663" s="131" t="s">
        <v>19</v>
      </c>
      <c r="BJ663" s="123">
        <f>B663/B684</f>
        <v>0.1101603157416786</v>
      </c>
      <c r="BK663" s="124">
        <f t="shared" ref="BK663" si="12461">C663/C684</f>
        <v>3.7585745017656373E-2</v>
      </c>
      <c r="BL663" s="125">
        <f t="shared" ref="BL663" si="12462">D663/D684</f>
        <v>9.2314553292701051E-2</v>
      </c>
      <c r="BM663" s="126">
        <f t="shared" ref="BM663" si="12463">E663/E684</f>
        <v>6.5630816541231693E-2</v>
      </c>
      <c r="BN663" s="123">
        <f t="shared" ref="BN663" si="12464">F663/F684</f>
        <v>0.11952298003483854</v>
      </c>
      <c r="BO663" s="124">
        <f t="shared" ref="BO663" si="12465">G663/G684</f>
        <v>4.6951358757707236E-2</v>
      </c>
      <c r="BP663" s="125">
        <f t="shared" ref="BP663" si="12466">H663/H684</f>
        <v>8.7527729849642591E-2</v>
      </c>
      <c r="BQ663" s="126">
        <f t="shared" ref="BQ663" si="12467">I663/I684</f>
        <v>4.2604422604422605E-2</v>
      </c>
      <c r="BR663" s="123">
        <f t="shared" ref="BR663" si="12468">J663/J684</f>
        <v>4.4436848401982566E-2</v>
      </c>
      <c r="BS663" s="124">
        <f t="shared" ref="BS663" si="12469">K663/K684</f>
        <v>0.11480047647409172</v>
      </c>
      <c r="BT663" s="125">
        <f t="shared" ref="BT663" si="12470">L663/L684</f>
        <v>3.0151219964746265E-2</v>
      </c>
      <c r="BU663" s="123">
        <f t="shared" ref="BU663" si="12471">M663/M684</f>
        <v>9.309143439836845E-2</v>
      </c>
      <c r="BV663" s="127">
        <f t="shared" ref="BV663" si="12472">N663/N684</f>
        <v>6.50606146767648E-2</v>
      </c>
      <c r="BW663" s="128">
        <f t="shared" ref="BW663" si="12473">O663/O684</f>
        <v>9.2112319017208594E-2</v>
      </c>
      <c r="BX663" s="123">
        <f t="shared" ref="BX663" si="12474">P663/P684</f>
        <v>7.2148148148148142E-2</v>
      </c>
      <c r="BY663" s="124">
        <f t="shared" ref="BY663" si="12475">Q663/Q684</f>
        <v>8.3904266008952219E-2</v>
      </c>
      <c r="BZ663" s="125">
        <f t="shared" ref="BZ663" si="12476">R663/R684</f>
        <v>7.9979984154122011E-2</v>
      </c>
      <c r="CA663" s="126">
        <f t="shared" ref="CA663" si="12477">S663/S684</f>
        <v>7.2133804892425588E-2</v>
      </c>
      <c r="CB663" s="123">
        <f t="shared" ref="CB663" si="12478">T663/T684</f>
        <v>2.8731604765241767E-2</v>
      </c>
      <c r="CC663" s="124">
        <f t="shared" ref="CC663" si="12479">U663/U684</f>
        <v>0.14570168117324431</v>
      </c>
      <c r="CD663" s="125">
        <f t="shared" ref="CD663" si="12480">V663/V684</f>
        <v>3.1091113610798651E-2</v>
      </c>
      <c r="CE663" s="126">
        <f t="shared" ref="CE663" si="12481">W663/W684</f>
        <v>9.8917650355529088E-2</v>
      </c>
      <c r="CF663" s="123">
        <f t="shared" ref="CF663" si="12482">X663/X684</f>
        <v>8.5306718139447291E-2</v>
      </c>
      <c r="CG663" s="124">
        <f t="shared" ref="CG663" si="12483">Y663/Y684</f>
        <v>0.10232829720458361</v>
      </c>
      <c r="CH663" s="125">
        <f t="shared" ref="CH663" si="12484">Z663/Z684</f>
        <v>8.0446096654275087E-2</v>
      </c>
      <c r="CI663" s="123">
        <f t="shared" ref="CI663" si="12485">AA663/AA684</f>
        <v>4.8438798527840436E-2</v>
      </c>
      <c r="CJ663" s="129">
        <f t="shared" ref="CJ663" si="12486">AB663/AB684</f>
        <v>7.7361887916885766E-2</v>
      </c>
      <c r="CK663" s="130">
        <f t="shared" ref="CK663" si="12487">AC663/AC684</f>
        <v>7.2037408406016815E-2</v>
      </c>
    </row>
    <row r="664" spans="1:89" ht="13.5" thickTop="1" x14ac:dyDescent="0.2">
      <c r="A664" s="139" t="s">
        <v>20</v>
      </c>
      <c r="B664" s="174">
        <v>3264</v>
      </c>
      <c r="C664" s="175">
        <v>1001</v>
      </c>
      <c r="D664" s="176">
        <v>1334</v>
      </c>
      <c r="E664" s="177">
        <v>1156</v>
      </c>
      <c r="F664" s="174">
        <v>3024</v>
      </c>
      <c r="G664" s="178">
        <v>1186</v>
      </c>
      <c r="H664" s="176">
        <v>3989</v>
      </c>
      <c r="I664" s="177">
        <v>2133</v>
      </c>
      <c r="J664" s="174">
        <v>256</v>
      </c>
      <c r="K664" s="178">
        <v>953</v>
      </c>
      <c r="L664" s="176">
        <v>744</v>
      </c>
      <c r="M664" s="174">
        <v>3269</v>
      </c>
      <c r="N664" s="179">
        <v>2507</v>
      </c>
      <c r="O664" s="180">
        <v>4097</v>
      </c>
      <c r="P664" s="174">
        <v>1844</v>
      </c>
      <c r="Q664" s="178">
        <v>2128</v>
      </c>
      <c r="R664" s="176">
        <v>2419</v>
      </c>
      <c r="S664" s="177">
        <v>1749</v>
      </c>
      <c r="T664" s="174">
        <v>271</v>
      </c>
      <c r="U664" s="178">
        <v>1591</v>
      </c>
      <c r="V664" s="176">
        <v>731</v>
      </c>
      <c r="W664" s="177">
        <v>3174</v>
      </c>
      <c r="X664" s="174">
        <v>2055</v>
      </c>
      <c r="Y664" s="178">
        <v>1821</v>
      </c>
      <c r="Z664" s="176">
        <v>3815</v>
      </c>
      <c r="AA664" s="174">
        <v>2530</v>
      </c>
      <c r="AB664" s="149">
        <f t="shared" si="12404"/>
        <v>26253</v>
      </c>
      <c r="AC664" s="150">
        <f t="shared" si="12405"/>
        <v>26788</v>
      </c>
      <c r="BI664" s="139" t="s">
        <v>20</v>
      </c>
      <c r="BJ664" s="123">
        <f>B664/B684</f>
        <v>0.1140023051936712</v>
      </c>
      <c r="BK664" s="124">
        <f t="shared" ref="BK664" si="12488">C664/C684</f>
        <v>4.0629946827941715E-2</v>
      </c>
      <c r="BL664" s="125">
        <f t="shared" ref="BL664" si="12489">D664/D684</f>
        <v>9.9152668351419657E-2</v>
      </c>
      <c r="BM664" s="126">
        <f t="shared" ref="BM664" si="12490">E664/E684</f>
        <v>9.3550214453346284E-2</v>
      </c>
      <c r="BN664" s="123">
        <f t="shared" ref="BN664" si="12491">F664/F684</f>
        <v>0.10129974541069275</v>
      </c>
      <c r="BO664" s="124">
        <f t="shared" ref="BO664" si="12492">G664/G684</f>
        <v>5.4167618177666133E-2</v>
      </c>
      <c r="BP664" s="125">
        <f t="shared" ref="BP664" si="12493">H664/H684</f>
        <v>9.8323884643825493E-2</v>
      </c>
      <c r="BQ664" s="126">
        <f t="shared" ref="BQ664" si="12494">I664/I684</f>
        <v>5.240786240786241E-2</v>
      </c>
      <c r="BR664" s="123">
        <f t="shared" ref="BR664" si="12495">J664/J684</f>
        <v>4.3753204580413603E-2</v>
      </c>
      <c r="BS664" s="124">
        <f t="shared" ref="BS664" si="12496">K664/K684</f>
        <v>0.14189994044073853</v>
      </c>
      <c r="BT664" s="125">
        <f t="shared" ref="BT664" si="12497">L664/L684</f>
        <v>3.4511550236571112E-2</v>
      </c>
      <c r="BU664" s="123">
        <f t="shared" ref="BU664" si="12498">M664/M684</f>
        <v>0.13889360978925902</v>
      </c>
      <c r="BV664" s="127">
        <f t="shared" ref="BV664" si="12499">N664/N684</f>
        <v>6.480212991444155E-2</v>
      </c>
      <c r="BW664" s="128">
        <f t="shared" ref="BW664" si="12500">O664/O684</f>
        <v>9.9863501194364546E-2</v>
      </c>
      <c r="BX664" s="123">
        <f t="shared" ref="BX664" si="12501">P664/P684</f>
        <v>9.1061728395061728E-2</v>
      </c>
      <c r="BY664" s="124">
        <f t="shared" ref="BY664" si="12502">Q664/Q684</f>
        <v>9.7195578697360008E-2</v>
      </c>
      <c r="BZ664" s="125">
        <f t="shared" ref="BZ664" si="12503">R664/R684</f>
        <v>0.10087152328927067</v>
      </c>
      <c r="CA664" s="126">
        <f t="shared" ref="CA664" si="12504">S664/S684</f>
        <v>6.4434129089301503E-2</v>
      </c>
      <c r="CB664" s="123">
        <f t="shared" ref="CB664" si="12505">T664/T684</f>
        <v>3.7981779957953751E-2</v>
      </c>
      <c r="CC664" s="124">
        <f t="shared" ref="CC664" si="12506">U664/U684</f>
        <v>0.18969834267318469</v>
      </c>
      <c r="CD664" s="125">
        <f t="shared" ref="CD664" si="12507">V664/V684</f>
        <v>3.2890888638920132E-2</v>
      </c>
      <c r="CE664" s="126">
        <f t="shared" ref="CE664" si="12508">W664/W684</f>
        <v>0.11117727416021576</v>
      </c>
      <c r="CF664" s="123">
        <f t="shared" ref="CF664" si="12509">X664/X684</f>
        <v>9.6746857492585089E-2</v>
      </c>
      <c r="CG664" s="124">
        <f t="shared" ref="CG664" si="12510">Y664/Y684</f>
        <v>0.13291000656886359</v>
      </c>
      <c r="CH664" s="125">
        <f t="shared" ref="CH664" si="12511">Z664/Z684</f>
        <v>9.4547707558859981E-2</v>
      </c>
      <c r="CI664" s="123">
        <f t="shared" ref="CI664" si="12512">AA664/AA684</f>
        <v>6.0073607978155051E-2</v>
      </c>
      <c r="CJ664" s="129">
        <f t="shared" ref="CJ664" si="12513">AB664/AB684</f>
        <v>8.3665567187724083E-2</v>
      </c>
      <c r="CK664" s="130">
        <f t="shared" ref="CK664" si="12514">AC664/AC684</f>
        <v>8.5678555093920819E-2</v>
      </c>
    </row>
    <row r="665" spans="1:89" ht="13.5" thickBot="1" x14ac:dyDescent="0.25">
      <c r="A665" s="131" t="s">
        <v>21</v>
      </c>
      <c r="B665" s="167">
        <v>2776</v>
      </c>
      <c r="C665" s="168">
        <v>896</v>
      </c>
      <c r="D665" s="169">
        <v>1045</v>
      </c>
      <c r="E665" s="170">
        <v>866</v>
      </c>
      <c r="F665" s="167">
        <v>2705</v>
      </c>
      <c r="G665" s="171">
        <v>977</v>
      </c>
      <c r="H665" s="169">
        <v>3398</v>
      </c>
      <c r="I665" s="170">
        <v>1853</v>
      </c>
      <c r="J665" s="167">
        <v>193</v>
      </c>
      <c r="K665" s="171">
        <v>901</v>
      </c>
      <c r="L665" s="169">
        <v>720</v>
      </c>
      <c r="M665" s="167">
        <v>3206</v>
      </c>
      <c r="N665" s="172">
        <v>2125</v>
      </c>
      <c r="O665" s="173">
        <v>4088</v>
      </c>
      <c r="P665" s="167">
        <v>1494</v>
      </c>
      <c r="Q665" s="171">
        <v>1779</v>
      </c>
      <c r="R665" s="169">
        <v>1959</v>
      </c>
      <c r="S665" s="170">
        <v>1627</v>
      </c>
      <c r="T665" s="167">
        <v>189</v>
      </c>
      <c r="U665" s="171">
        <v>1105</v>
      </c>
      <c r="V665" s="169">
        <v>677</v>
      </c>
      <c r="W665" s="170">
        <v>2359</v>
      </c>
      <c r="X665" s="167">
        <v>1477</v>
      </c>
      <c r="Y665" s="171">
        <v>1606</v>
      </c>
      <c r="Z665" s="169">
        <v>3132</v>
      </c>
      <c r="AA665" s="167">
        <v>2133</v>
      </c>
      <c r="AB665" s="149">
        <f t="shared" si="12404"/>
        <v>21890</v>
      </c>
      <c r="AC665" s="150">
        <f t="shared" si="12405"/>
        <v>23396</v>
      </c>
      <c r="AE665" t="s">
        <v>85</v>
      </c>
      <c r="BI665" s="131" t="s">
        <v>21</v>
      </c>
      <c r="BJ665" s="123">
        <f>B665/B684</f>
        <v>9.6957842897558585E-2</v>
      </c>
      <c r="BK665" s="124">
        <f t="shared" ref="BK665" si="12515">C665/C684</f>
        <v>3.6368064293542231E-2</v>
      </c>
      <c r="BL665" s="125">
        <f t="shared" ref="BL665" si="12516">D665/D684</f>
        <v>7.7672067786531893E-2</v>
      </c>
      <c r="BM665" s="126">
        <f t="shared" ref="BM665" si="12517">E665/E684</f>
        <v>7.0081735048960106E-2</v>
      </c>
      <c r="BN665" s="123">
        <f t="shared" ref="BN665" si="12518">F665/F684</f>
        <v>9.0613694224842556E-2</v>
      </c>
      <c r="BO665" s="124">
        <f t="shared" ref="BO665" si="12519">G665/G684</f>
        <v>4.4622059831011647E-2</v>
      </c>
      <c r="BP665" s="125">
        <f t="shared" ref="BP665" si="12520">H665/H684</f>
        <v>8.3756470298249938E-2</v>
      </c>
      <c r="BQ665" s="126">
        <f t="shared" ref="BQ665" si="12521">I665/I684</f>
        <v>4.5528255528255526E-2</v>
      </c>
      <c r="BR665" s="123">
        <f t="shared" ref="BR665" si="12522">J665/J684</f>
        <v>3.2985814390702445E-2</v>
      </c>
      <c r="BS665" s="124">
        <f t="shared" ref="BS665" si="12523">K665/K684</f>
        <v>0.13415723645026803</v>
      </c>
      <c r="BT665" s="125">
        <f t="shared" ref="BT665" si="12524">L665/L684</f>
        <v>3.3398274422488168E-2</v>
      </c>
      <c r="BU665" s="123">
        <f t="shared" ref="BU665" si="12525">M665/M684</f>
        <v>0.13621685927940178</v>
      </c>
      <c r="BV665" s="127">
        <f t="shared" ref="BV665" si="12526">N665/N684</f>
        <v>5.4928011993692974E-2</v>
      </c>
      <c r="BW665" s="128">
        <f t="shared" ref="BW665" si="12527">O665/O684</f>
        <v>9.9644128113879002E-2</v>
      </c>
      <c r="BX665" s="123">
        <f t="shared" ref="BX665" si="12528">P665/P684</f>
        <v>7.3777777777777775E-2</v>
      </c>
      <c r="BY665" s="124">
        <f t="shared" ref="BY665" si="12529">Q665/Q684</f>
        <v>8.1255138394080564E-2</v>
      </c>
      <c r="BZ665" s="125">
        <f t="shared" ref="BZ665" si="12530">R665/R684</f>
        <v>8.1689670989533378E-2</v>
      </c>
      <c r="CA665" s="126">
        <f t="shared" ref="CA665" si="12531">S665/S684</f>
        <v>5.9939581491305627E-2</v>
      </c>
      <c r="CB665" s="123">
        <f t="shared" ref="CB665" si="12532">T665/T684</f>
        <v>2.6489138051857042E-2</v>
      </c>
      <c r="CC665" s="124">
        <f t="shared" ref="CC665" si="12533">U665/U684</f>
        <v>0.13175152020984857</v>
      </c>
      <c r="CD665" s="125">
        <f t="shared" ref="CD665" si="12534">V665/V684</f>
        <v>3.046119235095613E-2</v>
      </c>
      <c r="CE665" s="126">
        <f t="shared" ref="CE665" si="12535">W665/W684</f>
        <v>8.2629864443588219E-2</v>
      </c>
      <c r="CF665" s="123">
        <f t="shared" ref="CF665" si="12536">X665/X684</f>
        <v>6.9535332611458972E-2</v>
      </c>
      <c r="CG665" s="124">
        <f t="shared" ref="CG665" si="12537">Y665/Y684</f>
        <v>0.11721772133420919</v>
      </c>
      <c r="CH665" s="125">
        <f t="shared" ref="CH665" si="12538">Z665/Z684</f>
        <v>7.7620817843866166E-2</v>
      </c>
      <c r="CI665" s="123">
        <f t="shared" ref="CI665" si="12539">AA665/AA684</f>
        <v>5.0647037872491987E-2</v>
      </c>
      <c r="CJ665" s="129">
        <f t="shared" ref="CJ665" si="12540">AB665/AB684</f>
        <v>6.9761142183342104E-2</v>
      </c>
      <c r="CK665" s="130">
        <f t="shared" ref="CK665" si="12541">AC665/AC684</f>
        <v>7.4829605606143476E-2</v>
      </c>
    </row>
    <row r="666" spans="1:89" ht="14.25" thickTop="1" thickBot="1" x14ac:dyDescent="0.25">
      <c r="A666" s="139" t="s">
        <v>22</v>
      </c>
      <c r="B666" s="174">
        <v>1798</v>
      </c>
      <c r="C666" s="175">
        <v>922</v>
      </c>
      <c r="D666" s="176">
        <v>782</v>
      </c>
      <c r="E666" s="177">
        <v>649</v>
      </c>
      <c r="F666" s="174">
        <v>2143</v>
      </c>
      <c r="G666" s="178">
        <v>817</v>
      </c>
      <c r="H666" s="176">
        <v>2665</v>
      </c>
      <c r="I666" s="177">
        <v>1834</v>
      </c>
      <c r="J666" s="174">
        <v>234</v>
      </c>
      <c r="K666" s="178">
        <v>733</v>
      </c>
      <c r="L666" s="176">
        <v>756</v>
      </c>
      <c r="M666" s="174">
        <v>2076</v>
      </c>
      <c r="N666" s="179">
        <v>1776</v>
      </c>
      <c r="O666" s="180">
        <v>3012</v>
      </c>
      <c r="P666" s="174">
        <v>1156</v>
      </c>
      <c r="Q666" s="178">
        <v>1226</v>
      </c>
      <c r="R666" s="176">
        <v>1615</v>
      </c>
      <c r="S666" s="177">
        <v>1414</v>
      </c>
      <c r="T666" s="174">
        <v>188</v>
      </c>
      <c r="U666" s="178">
        <v>611</v>
      </c>
      <c r="V666" s="176">
        <v>643</v>
      </c>
      <c r="W666" s="177">
        <v>2216</v>
      </c>
      <c r="X666" s="174">
        <v>1094</v>
      </c>
      <c r="Y666" s="178">
        <v>1087</v>
      </c>
      <c r="Z666" s="176">
        <v>2498</v>
      </c>
      <c r="AA666" s="174">
        <v>2462</v>
      </c>
      <c r="AB666" s="149">
        <f t="shared" si="12404"/>
        <v>17348</v>
      </c>
      <c r="AC666" s="150">
        <f t="shared" si="12405"/>
        <v>19059</v>
      </c>
      <c r="AE666" s="275" t="s">
        <v>0</v>
      </c>
      <c r="AF666" s="269" t="s">
        <v>1</v>
      </c>
      <c r="AG666" s="270"/>
      <c r="AH666" s="269" t="s">
        <v>2</v>
      </c>
      <c r="AI666" s="270"/>
      <c r="AJ666" s="269" t="s">
        <v>3</v>
      </c>
      <c r="AK666" s="270"/>
      <c r="AL666" s="269" t="s">
        <v>4</v>
      </c>
      <c r="AM666" s="270"/>
      <c r="AN666" s="269" t="s">
        <v>5</v>
      </c>
      <c r="AO666" s="270"/>
      <c r="AP666" s="269" t="s">
        <v>6</v>
      </c>
      <c r="AQ666" s="270"/>
      <c r="AR666" s="269" t="s">
        <v>7</v>
      </c>
      <c r="AS666" s="270"/>
      <c r="AT666" s="269" t="s">
        <v>8</v>
      </c>
      <c r="AU666" s="270"/>
      <c r="AV666" s="269" t="s">
        <v>9</v>
      </c>
      <c r="AW666" s="270"/>
      <c r="AX666" s="269" t="s">
        <v>10</v>
      </c>
      <c r="AY666" s="270"/>
      <c r="AZ666" s="269" t="s">
        <v>11</v>
      </c>
      <c r="BA666" s="270"/>
      <c r="BB666" s="269" t="s">
        <v>12</v>
      </c>
      <c r="BC666" s="270"/>
      <c r="BD666" s="271" t="s">
        <v>40</v>
      </c>
      <c r="BE666" s="272"/>
      <c r="BF666" s="273" t="s">
        <v>41</v>
      </c>
      <c r="BG666" s="274"/>
      <c r="BI666" s="139" t="s">
        <v>22</v>
      </c>
      <c r="BJ666" s="123">
        <f>B666/B684</f>
        <v>6.2799063951660794E-2</v>
      </c>
      <c r="BK666" s="124">
        <f t="shared" ref="BK666" si="12542">C666/C684</f>
        <v>3.7423387587774484E-2</v>
      </c>
      <c r="BL666" s="125">
        <f t="shared" ref="BL666" si="12543">D666/D684</f>
        <v>5.8123977999108074E-2</v>
      </c>
      <c r="BM666" s="126">
        <f t="shared" ref="BM666" si="12544">E666/E684</f>
        <v>5.2520838391195271E-2</v>
      </c>
      <c r="BN666" s="123">
        <f t="shared" ref="BN666" si="12545">F666/F684</f>
        <v>7.1787484925633124E-2</v>
      </c>
      <c r="BO666" s="124">
        <f t="shared" ref="BO666" si="12546">G666/G684</f>
        <v>3.7314455355103908E-2</v>
      </c>
      <c r="BP666" s="125">
        <f t="shared" ref="BP666" si="12547">H666/H684</f>
        <v>6.5688932708898196E-2</v>
      </c>
      <c r="BQ666" s="126">
        <f t="shared" ref="BQ666" si="12548">I666/I684</f>
        <v>4.5061425061425062E-2</v>
      </c>
      <c r="BR666" s="123">
        <f t="shared" ref="BR666" si="12549">J666/J684</f>
        <v>3.9993163561784312E-2</v>
      </c>
      <c r="BS666" s="124">
        <f t="shared" ref="BS666" si="12550">K666/K684</f>
        <v>0.10914234663490173</v>
      </c>
      <c r="BT666" s="125">
        <f t="shared" ref="BT666" si="12551">L666/L684</f>
        <v>3.506818814361258E-2</v>
      </c>
      <c r="BU666" s="123">
        <f t="shared" ref="BU666" si="12552">M666/M684</f>
        <v>8.8205302515295722E-2</v>
      </c>
      <c r="BV666" s="127">
        <f t="shared" ref="BV666" si="12553">N666/N684</f>
        <v>4.590689378861116E-2</v>
      </c>
      <c r="BW666" s="128">
        <f t="shared" ref="BW666" si="12554">O666/O684</f>
        <v>7.3416857602495972E-2</v>
      </c>
      <c r="BX666" s="123">
        <f t="shared" ref="BX666" si="12555">P666/P684</f>
        <v>5.7086419753086419E-2</v>
      </c>
      <c r="BY666" s="124">
        <f t="shared" ref="BY666" si="12556">Q666/Q684</f>
        <v>5.5997076824700828E-2</v>
      </c>
      <c r="BZ666" s="125">
        <f t="shared" ref="BZ666" si="12557">R666/R684</f>
        <v>6.7344981443642885E-2</v>
      </c>
      <c r="CA666" s="126">
        <f t="shared" ref="CA666" si="12558">S666/S684</f>
        <v>5.2092543471853818E-2</v>
      </c>
      <c r="CB666" s="123">
        <f t="shared" ref="CB666" si="12559">T666/T684</f>
        <v>2.6348983882270499E-2</v>
      </c>
      <c r="CC666" s="124">
        <f t="shared" ref="CC666" si="12560">U666/U684</f>
        <v>7.2850840586622154E-2</v>
      </c>
      <c r="CD666" s="125">
        <f t="shared" ref="CD666" si="12561">V666/V684</f>
        <v>2.8931383577052869E-2</v>
      </c>
      <c r="CE666" s="126">
        <f t="shared" ref="CE666" si="12562">W666/W684</f>
        <v>7.7620932431959083E-2</v>
      </c>
      <c r="CF666" s="123">
        <f t="shared" ref="CF666" si="12563">X666/X684</f>
        <v>5.1504166470505153E-2</v>
      </c>
      <c r="CG666" s="124">
        <f t="shared" ref="CG666" si="12564">Y666/Y684</f>
        <v>7.9337274651485296E-2</v>
      </c>
      <c r="CH666" s="125">
        <f t="shared" ref="CH666" si="12565">Z666/Z684</f>
        <v>6.1908302354399009E-2</v>
      </c>
      <c r="CI666" s="123">
        <f t="shared" ref="CI666" si="12566">AA666/AA684</f>
        <v>5.8458981360560373E-2</v>
      </c>
      <c r="CJ666" s="129">
        <f t="shared" ref="CJ666" si="12567">AB666/AB684</f>
        <v>5.5286262887008622E-2</v>
      </c>
      <c r="CK666" s="130">
        <f t="shared" ref="CK666" si="12568">AC666/AC684</f>
        <v>6.0958174613074394E-2</v>
      </c>
    </row>
    <row r="667" spans="1:89" ht="15" thickTop="1" thickBot="1" x14ac:dyDescent="0.3">
      <c r="A667" s="131" t="s">
        <v>23</v>
      </c>
      <c r="B667" s="167">
        <v>1347</v>
      </c>
      <c r="C667" s="168">
        <v>909</v>
      </c>
      <c r="D667" s="169">
        <v>567</v>
      </c>
      <c r="E667" s="170">
        <v>581</v>
      </c>
      <c r="F667" s="167">
        <v>1415</v>
      </c>
      <c r="G667" s="171">
        <v>661</v>
      </c>
      <c r="H667" s="169">
        <v>2160</v>
      </c>
      <c r="I667" s="170">
        <v>1659</v>
      </c>
      <c r="J667" s="167">
        <v>224</v>
      </c>
      <c r="K667" s="171">
        <v>467</v>
      </c>
      <c r="L667" s="169">
        <v>717</v>
      </c>
      <c r="M667" s="167">
        <v>1293</v>
      </c>
      <c r="N667" s="172">
        <v>1707</v>
      </c>
      <c r="O667" s="173">
        <v>1921</v>
      </c>
      <c r="P667" s="167">
        <v>922</v>
      </c>
      <c r="Q667" s="171">
        <v>813</v>
      </c>
      <c r="R667" s="169">
        <v>1311</v>
      </c>
      <c r="S667" s="170">
        <v>1095</v>
      </c>
      <c r="T667" s="167">
        <v>199</v>
      </c>
      <c r="U667" s="171">
        <v>346</v>
      </c>
      <c r="V667" s="169">
        <v>610</v>
      </c>
      <c r="W667" s="170">
        <v>1485</v>
      </c>
      <c r="X667" s="167">
        <v>891</v>
      </c>
      <c r="Y667" s="171">
        <v>708</v>
      </c>
      <c r="Z667" s="169">
        <v>2094</v>
      </c>
      <c r="AA667" s="167">
        <v>2015</v>
      </c>
      <c r="AB667" s="149">
        <f t="shared" si="12404"/>
        <v>14164</v>
      </c>
      <c r="AC667" s="150">
        <f t="shared" si="12405"/>
        <v>13953</v>
      </c>
      <c r="AE667" s="276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4.7046907198491146E-2</v>
      </c>
      <c r="BK667" s="124">
        <f t="shared" ref="BK667" si="12569">C667/C684</f>
        <v>3.6895725940658361E-2</v>
      </c>
      <c r="BL667" s="125">
        <f t="shared" ref="BL667" si="12570">D667/D684</f>
        <v>4.2143600416233093E-2</v>
      </c>
      <c r="BM667" s="126">
        <f t="shared" ref="BM667" si="12571">E667/E684</f>
        <v>4.7017884599821966E-2</v>
      </c>
      <c r="BN667" s="123">
        <f t="shared" ref="BN667" si="12572">F667/F684</f>
        <v>4.7400509178614499E-2</v>
      </c>
      <c r="BO667" s="124">
        <f t="shared" ref="BO667" si="12573">G667/G684</f>
        <v>3.0189540991093857E-2</v>
      </c>
      <c r="BP667" s="125">
        <f t="shared" ref="BP667" si="12574">H667/H684</f>
        <v>5.3241311313778655E-2</v>
      </c>
      <c r="BQ667" s="126">
        <f t="shared" ref="BQ667" si="12575">I667/I684</f>
        <v>4.0761670761670761E-2</v>
      </c>
      <c r="BR667" s="123">
        <f t="shared" ref="BR667" si="12576">J667/J684</f>
        <v>3.8284054007861903E-2</v>
      </c>
      <c r="BS667" s="124">
        <f t="shared" ref="BS667" si="12577">K667/K684</f>
        <v>6.9535437760571764E-2</v>
      </c>
      <c r="BT667" s="125">
        <f t="shared" ref="BT667" si="12578">L667/L684</f>
        <v>3.3259114945727801E-2</v>
      </c>
      <c r="BU667" s="123">
        <f t="shared" ref="BU667" si="12579">M667/M684</f>
        <v>5.493711760707002E-2</v>
      </c>
      <c r="BV667" s="127">
        <f t="shared" ref="BV667" si="12580">N667/N684</f>
        <v>4.4123348928580663E-2</v>
      </c>
      <c r="BW667" s="128">
        <f t="shared" ref="BW667" si="12581">O667/O684</f>
        <v>4.6823965290303707E-2</v>
      </c>
      <c r="BX667" s="123">
        <f t="shared" ref="BX667" si="12582">P667/P684</f>
        <v>4.5530864197530864E-2</v>
      </c>
      <c r="BY667" s="124">
        <f t="shared" ref="BY667" si="12583">Q667/Q684</f>
        <v>3.7133461222252674E-2</v>
      </c>
      <c r="BZ667" s="125">
        <f t="shared" ref="BZ667" si="12584">R667/R684</f>
        <v>5.4668279054251284E-2</v>
      </c>
      <c r="CA667" s="126">
        <f t="shared" ref="CA667" si="12585">S667/S684</f>
        <v>4.0340406719717066E-2</v>
      </c>
      <c r="CB667" s="123">
        <f t="shared" ref="CB667" si="12586">T667/T684</f>
        <v>2.7890679747722493E-2</v>
      </c>
      <c r="CC667" s="124">
        <f t="shared" ref="CC667" si="12587">U667/U684</f>
        <v>4.125432216525575E-2</v>
      </c>
      <c r="CD667" s="125">
        <f t="shared" ref="CD667" si="12588">V667/V684</f>
        <v>2.7446569178852645E-2</v>
      </c>
      <c r="CE667" s="126">
        <f t="shared" ref="CE667" si="12589">W667/W684</f>
        <v>5.2015832428456338E-2</v>
      </c>
      <c r="CF667" s="123">
        <f t="shared" ref="CF667" si="12590">X667/X684</f>
        <v>4.1947177628171933E-2</v>
      </c>
      <c r="CG667" s="124">
        <f t="shared" ref="CG667" si="12591">Y667/Y684</f>
        <v>5.1675060214582874E-2</v>
      </c>
      <c r="CH667" s="125">
        <f t="shared" ref="CH667" si="12592">Z667/Z684</f>
        <v>5.1895910780669144E-2</v>
      </c>
      <c r="CI667" s="123">
        <f t="shared" ref="CI667" si="12593">AA667/AA684</f>
        <v>4.784518580078357E-2</v>
      </c>
      <c r="CJ667" s="129">
        <f t="shared" ref="CJ667" si="12594">AB667/AB684</f>
        <v>4.5139187660340682E-2</v>
      </c>
      <c r="CK667" s="130">
        <f t="shared" ref="CK667" si="12595">AC667/AC684</f>
        <v>4.4627179305117108E-2</v>
      </c>
    </row>
    <row r="668" spans="1:89" ht="13.5" thickTop="1" x14ac:dyDescent="0.2">
      <c r="A668" s="139" t="s">
        <v>24</v>
      </c>
      <c r="B668" s="181">
        <v>1314</v>
      </c>
      <c r="C668" s="175">
        <v>1197</v>
      </c>
      <c r="D668" s="176">
        <v>608</v>
      </c>
      <c r="E668" s="177">
        <v>526</v>
      </c>
      <c r="F668" s="174">
        <v>1427</v>
      </c>
      <c r="G668" s="178">
        <v>819</v>
      </c>
      <c r="H668" s="176">
        <v>2191</v>
      </c>
      <c r="I668" s="177">
        <v>1831</v>
      </c>
      <c r="J668" s="174">
        <v>290</v>
      </c>
      <c r="K668" s="178">
        <v>314</v>
      </c>
      <c r="L668" s="176">
        <v>746</v>
      </c>
      <c r="M668" s="174">
        <v>1300</v>
      </c>
      <c r="N668" s="179">
        <v>1580</v>
      </c>
      <c r="O668" s="182">
        <v>2025</v>
      </c>
      <c r="P668" s="174">
        <v>893</v>
      </c>
      <c r="Q668" s="178">
        <v>892</v>
      </c>
      <c r="R668" s="176">
        <v>1228</v>
      </c>
      <c r="S668" s="177">
        <v>1149</v>
      </c>
      <c r="T668" s="174">
        <v>195</v>
      </c>
      <c r="U668" s="178">
        <v>333</v>
      </c>
      <c r="V668" s="176">
        <v>597</v>
      </c>
      <c r="W668" s="183">
        <v>1475</v>
      </c>
      <c r="X668" s="174">
        <v>827</v>
      </c>
      <c r="Y668" s="178">
        <v>475</v>
      </c>
      <c r="Z668" s="176">
        <v>2096</v>
      </c>
      <c r="AA668" s="174">
        <v>2325</v>
      </c>
      <c r="AB668" s="149">
        <f t="shared" si="12404"/>
        <v>13992</v>
      </c>
      <c r="AC668" s="150">
        <f t="shared" si="12405"/>
        <v>14661</v>
      </c>
      <c r="AE668" s="224" t="str">
        <f>$AE$17</f>
        <v>17:00 - 17:59</v>
      </c>
      <c r="AF668" s="120">
        <f t="shared" ref="AF668:AU670" si="12596">SUMIF($A$9:$A$32,$AE668,B$660:B$683)</f>
        <v>1508</v>
      </c>
      <c r="AG668" s="164">
        <f t="shared" si="12596"/>
        <v>3319</v>
      </c>
      <c r="AH668" s="121">
        <f t="shared" si="12596"/>
        <v>1152</v>
      </c>
      <c r="AI668" s="159">
        <f t="shared" si="12596"/>
        <v>1188</v>
      </c>
      <c r="AJ668" s="120">
        <f t="shared" si="12596"/>
        <v>1348</v>
      </c>
      <c r="AK668" s="122">
        <f t="shared" si="12596"/>
        <v>2556</v>
      </c>
      <c r="AL668" s="121">
        <f t="shared" si="12596"/>
        <v>2593</v>
      </c>
      <c r="AM668" s="159">
        <f t="shared" si="12596"/>
        <v>4588</v>
      </c>
      <c r="AN668" s="120">
        <f t="shared" si="12596"/>
        <v>1035</v>
      </c>
      <c r="AO668" s="122">
        <f t="shared" si="12596"/>
        <v>260</v>
      </c>
      <c r="AP668" s="121">
        <f t="shared" si="12596"/>
        <v>2958</v>
      </c>
      <c r="AQ668" s="120">
        <f t="shared" si="12596"/>
        <v>861</v>
      </c>
      <c r="AR668" s="158">
        <f t="shared" si="12596"/>
        <v>3938</v>
      </c>
      <c r="AS668" s="160">
        <f t="shared" si="12596"/>
        <v>2545</v>
      </c>
      <c r="AT668" s="120">
        <f t="shared" si="12596"/>
        <v>2057</v>
      </c>
      <c r="AU668" s="122">
        <f t="shared" si="12596"/>
        <v>1794</v>
      </c>
      <c r="AV668" s="121">
        <f t="shared" ref="AP668:BE670" si="12597">SUMIF($A$9:$A$32,$AE668,R$660:R$683)</f>
        <v>1600</v>
      </c>
      <c r="AW668" s="159">
        <f t="shared" si="12597"/>
        <v>2613</v>
      </c>
      <c r="AX668" s="120">
        <f t="shared" si="12597"/>
        <v>1541</v>
      </c>
      <c r="AY668" s="122">
        <f t="shared" si="12597"/>
        <v>308</v>
      </c>
      <c r="AZ668" s="121">
        <f t="shared" si="12597"/>
        <v>2954</v>
      </c>
      <c r="BA668" s="159">
        <f t="shared" si="12597"/>
        <v>1594</v>
      </c>
      <c r="BB668" s="120">
        <f t="shared" si="12597"/>
        <v>2302</v>
      </c>
      <c r="BC668" s="122">
        <f t="shared" si="12597"/>
        <v>809</v>
      </c>
      <c r="BD668" s="21">
        <f t="shared" si="12597"/>
        <v>2959</v>
      </c>
      <c r="BE668" s="163">
        <f t="shared" si="12597"/>
        <v>4281</v>
      </c>
      <c r="BF668" s="149">
        <f>AF668+AH668+AJ668+AL668+AN668+AP668+AR668+AT668+AV668+AX668+AZ668+BB668+BD668</f>
        <v>27945</v>
      </c>
      <c r="BG668" s="150">
        <f>AG668+AI668+AK668+AM668+AO668+AQ668+AS668+AU668+AW668+AY668+BA668+BC668+BE668</f>
        <v>26716</v>
      </c>
      <c r="BI668" s="139" t="s">
        <v>24</v>
      </c>
      <c r="BJ668" s="123">
        <f>B668/B684</f>
        <v>4.5894310362893369E-2</v>
      </c>
      <c r="BK668" s="124">
        <f t="shared" ref="BK668" si="12598">C668/C684</f>
        <v>4.8585460892154077E-2</v>
      </c>
      <c r="BL668" s="125">
        <f t="shared" ref="BL668" si="12599">D668/D684</f>
        <v>4.5191021257618549E-2</v>
      </c>
      <c r="BM668" s="126">
        <f t="shared" ref="BM668" si="12600">E668/E684</f>
        <v>4.2566966092093553E-2</v>
      </c>
      <c r="BN668" s="123">
        <f t="shared" ref="BN668" si="12601">F668/F684</f>
        <v>4.7802492295323594E-2</v>
      </c>
      <c r="BO668" s="124">
        <f t="shared" ref="BO668" si="12602">G668/G684</f>
        <v>3.740580041105275E-2</v>
      </c>
      <c r="BP668" s="125">
        <f t="shared" ref="BP668" si="12603">H668/H684</f>
        <v>5.400542272615233E-2</v>
      </c>
      <c r="BQ668" s="126">
        <f t="shared" ref="BQ668" si="12604">I668/I684</f>
        <v>4.4987714987714984E-2</v>
      </c>
      <c r="BR668" s="123">
        <f t="shared" ref="BR668" si="12605">J668/J684</f>
        <v>4.9564177063749784E-2</v>
      </c>
      <c r="BS668" s="124">
        <f t="shared" ref="BS668" si="12606">K668/K684</f>
        <v>4.6754020250148895E-2</v>
      </c>
      <c r="BT668" s="125">
        <f t="shared" ref="BT668" si="12607">L668/L684</f>
        <v>3.4604323221078023E-2</v>
      </c>
      <c r="BU668" s="123">
        <f t="shared" ref="BU668" si="12608">M668/M684</f>
        <v>5.523453433038749E-2</v>
      </c>
      <c r="BV668" s="127">
        <f t="shared" ref="BV668" si="12609">N668/N684</f>
        <v>4.0840592447075247E-2</v>
      </c>
      <c r="BW668" s="128">
        <f t="shared" ref="BW668" si="12610">O668/O684</f>
        <v>4.9358943109247794E-2</v>
      </c>
      <c r="BX668" s="123">
        <f t="shared" ref="BX668" si="12611">P668/P684</f>
        <v>4.4098765432098765E-2</v>
      </c>
      <c r="BY668" s="124">
        <f t="shared" ref="BY668" si="12612">Q668/Q684</f>
        <v>4.0741755732164063E-2</v>
      </c>
      <c r="BZ668" s="125">
        <f t="shared" ref="BZ668" si="12613">R668/R684</f>
        <v>5.1207205704516076E-2</v>
      </c>
      <c r="CA668" s="126">
        <f t="shared" ref="CA668" si="12614">S668/S684</f>
        <v>4.232979664014147E-2</v>
      </c>
      <c r="CB668" s="123">
        <f t="shared" ref="CB668" si="12615">T668/T684</f>
        <v>2.7330063069376315E-2</v>
      </c>
      <c r="CC668" s="124">
        <f t="shared" ref="CC668" si="12616">U668/U684</f>
        <v>3.9704304280434005E-2</v>
      </c>
      <c r="CD668" s="125">
        <f t="shared" ref="CD668" si="12617">V668/V684</f>
        <v>2.6861642294713162E-2</v>
      </c>
      <c r="CE668" s="126">
        <f t="shared" ref="CE668" si="12618">W668/W684</f>
        <v>5.1665557462608147E-2</v>
      </c>
      <c r="CF668" s="123">
        <f t="shared" ref="CF668" si="12619">X668/X684</f>
        <v>3.8934136810884611E-2</v>
      </c>
      <c r="CG668" s="124">
        <f t="shared" ref="CG668" si="12620">Y668/Y684</f>
        <v>3.4669002262608571E-2</v>
      </c>
      <c r="CH668" s="125">
        <f t="shared" ref="CH668" si="12621">Z668/Z684</f>
        <v>5.1945477075588602E-2</v>
      </c>
      <c r="CI668" s="123">
        <f t="shared" ref="CI668" si="12622">AA668/AA684</f>
        <v>5.5205983616288735E-2</v>
      </c>
      <c r="CJ668" s="129">
        <f t="shared" ref="CJ668" si="12623">AB668/AB684</f>
        <v>4.4591041636789522E-2</v>
      </c>
      <c r="CK668" s="130">
        <f t="shared" ref="CK668" si="12624">AC668/AC684</f>
        <v>4.6891641639240443E-2</v>
      </c>
    </row>
    <row r="669" spans="1:89" x14ac:dyDescent="0.2">
      <c r="A669" s="131" t="s">
        <v>25</v>
      </c>
      <c r="B669" s="184">
        <v>1201</v>
      </c>
      <c r="C669" s="168">
        <v>1087</v>
      </c>
      <c r="D669" s="169">
        <v>597</v>
      </c>
      <c r="E669" s="170">
        <v>430</v>
      </c>
      <c r="F669" s="167">
        <v>1158</v>
      </c>
      <c r="G669" s="171">
        <v>779</v>
      </c>
      <c r="H669" s="169">
        <v>1965</v>
      </c>
      <c r="I669" s="170">
        <v>1805</v>
      </c>
      <c r="J669" s="167">
        <v>242</v>
      </c>
      <c r="K669" s="168">
        <v>281</v>
      </c>
      <c r="L669" s="169">
        <v>774</v>
      </c>
      <c r="M669" s="167">
        <v>1266</v>
      </c>
      <c r="N669" s="172">
        <v>1565</v>
      </c>
      <c r="O669" s="185">
        <v>1709</v>
      </c>
      <c r="P669" s="167">
        <v>860</v>
      </c>
      <c r="Q669" s="168">
        <v>806</v>
      </c>
      <c r="R669" s="169">
        <v>1147</v>
      </c>
      <c r="S669" s="170">
        <v>1158</v>
      </c>
      <c r="T669" s="176">
        <v>212</v>
      </c>
      <c r="U669" s="167">
        <v>321</v>
      </c>
      <c r="V669" s="169">
        <v>672</v>
      </c>
      <c r="W669" s="186">
        <v>1379</v>
      </c>
      <c r="X669" s="167">
        <v>775</v>
      </c>
      <c r="Y669" s="171">
        <v>460</v>
      </c>
      <c r="Z669" s="169">
        <v>2062</v>
      </c>
      <c r="AA669" s="167">
        <v>2038</v>
      </c>
      <c r="AB669" s="149">
        <f t="shared" si="12404"/>
        <v>13230</v>
      </c>
      <c r="AC669" s="150">
        <f t="shared" si="12405"/>
        <v>13519</v>
      </c>
      <c r="AE669" s="226" t="str">
        <f>$AE$18</f>
        <v>18:00 - 18:59</v>
      </c>
      <c r="AF669" s="120">
        <f t="shared" si="12596"/>
        <v>1615</v>
      </c>
      <c r="AG669" s="168">
        <f t="shared" si="12596"/>
        <v>3657</v>
      </c>
      <c r="AH669" s="169">
        <f t="shared" si="12596"/>
        <v>950</v>
      </c>
      <c r="AI669" s="170">
        <f t="shared" si="12596"/>
        <v>1349</v>
      </c>
      <c r="AJ669" s="167">
        <f t="shared" si="12596"/>
        <v>1280</v>
      </c>
      <c r="AK669" s="171">
        <f t="shared" si="12596"/>
        <v>2570</v>
      </c>
      <c r="AL669" s="169">
        <f t="shared" si="12596"/>
        <v>2554</v>
      </c>
      <c r="AM669" s="170">
        <f t="shared" si="12596"/>
        <v>4698</v>
      </c>
      <c r="AN669" s="167">
        <f t="shared" si="12596"/>
        <v>647</v>
      </c>
      <c r="AO669" s="171">
        <f t="shared" si="12596"/>
        <v>299</v>
      </c>
      <c r="AP669" s="169">
        <f t="shared" si="12597"/>
        <v>3115</v>
      </c>
      <c r="AQ669" s="167">
        <f t="shared" si="12597"/>
        <v>838</v>
      </c>
      <c r="AR669" s="172">
        <f t="shared" si="12597"/>
        <v>3792</v>
      </c>
      <c r="AS669" s="173">
        <f t="shared" si="12597"/>
        <v>2534</v>
      </c>
      <c r="AT669" s="167">
        <f t="shared" si="12597"/>
        <v>1786</v>
      </c>
      <c r="AU669" s="171">
        <f t="shared" si="12597"/>
        <v>1963</v>
      </c>
      <c r="AV669" s="169">
        <f t="shared" si="12597"/>
        <v>1692</v>
      </c>
      <c r="AW669" s="170">
        <f t="shared" si="12597"/>
        <v>2668</v>
      </c>
      <c r="AX669" s="167">
        <f t="shared" si="12597"/>
        <v>1308</v>
      </c>
      <c r="AY669" s="171">
        <f t="shared" si="12597"/>
        <v>277</v>
      </c>
      <c r="AZ669" s="169">
        <f t="shared" si="12597"/>
        <v>3530</v>
      </c>
      <c r="BA669" s="170">
        <f t="shared" si="12597"/>
        <v>1551</v>
      </c>
      <c r="BB669" s="167">
        <f t="shared" si="12597"/>
        <v>2152</v>
      </c>
      <c r="BC669" s="171">
        <f t="shared" si="12597"/>
        <v>789</v>
      </c>
      <c r="BD669" s="169">
        <f t="shared" si="12597"/>
        <v>2677</v>
      </c>
      <c r="BE669" s="167">
        <f t="shared" si="12597"/>
        <v>4529</v>
      </c>
      <c r="BF669" s="151">
        <f>SUM(AF669,AH669,AJ669,AL669,AN669,AP669,AR669,AT669,AV669,AX669,AZ669,BB669,BD669)</f>
        <v>27098</v>
      </c>
      <c r="BG669" s="152">
        <f>SUM(AG669,AI669,AK669,AM669,AO669,AQ669,AS669,AU669,AW669,AY669,BA669,BC669,BE669)</f>
        <v>27722</v>
      </c>
      <c r="BI669" s="131" t="s">
        <v>25</v>
      </c>
      <c r="BJ669" s="123">
        <f>B669/B684</f>
        <v>4.1947539380391884E-2</v>
      </c>
      <c r="BK669" s="124">
        <f t="shared" ref="BK669" si="12625">C669/C684</f>
        <v>4.412063157040224E-2</v>
      </c>
      <c r="BL669" s="125">
        <f t="shared" ref="BL669" si="12626">D669/D684</f>
        <v>4.4373420544076114E-2</v>
      </c>
      <c r="BM669" s="126">
        <f t="shared" ref="BM669" si="12627">E669/E684</f>
        <v>3.4798090151331229E-2</v>
      </c>
      <c r="BN669" s="123">
        <f t="shared" ref="BN669" si="12628">F669/F684</f>
        <v>3.879137076242798E-2</v>
      </c>
      <c r="BO669" s="124">
        <f t="shared" ref="BO669" si="12629">G669/G684</f>
        <v>3.5578899292075819E-2</v>
      </c>
      <c r="BP669" s="125">
        <f t="shared" ref="BP669" si="12630">H669/H684</f>
        <v>4.8434804042395856E-2</v>
      </c>
      <c r="BQ669" s="126">
        <f t="shared" ref="BQ669" si="12631">I669/I684</f>
        <v>4.4348894348894351E-2</v>
      </c>
      <c r="BR669" s="123">
        <f t="shared" ref="BR669" si="12632">J669/J684</f>
        <v>4.1360451204922238E-2</v>
      </c>
      <c r="BS669" s="124">
        <f t="shared" ref="BS669" si="12633">K669/K684</f>
        <v>4.1840381179273377E-2</v>
      </c>
      <c r="BT669" s="125">
        <f t="shared" ref="BT669" si="12634">L669/L684</f>
        <v>3.5903145004174783E-2</v>
      </c>
      <c r="BU669" s="123">
        <f t="shared" ref="BU669" si="12635">M669/M684</f>
        <v>5.3789938817131205E-2</v>
      </c>
      <c r="BV669" s="127">
        <f t="shared" ref="BV669" si="12636">N669/N684</f>
        <v>4.0452865303590352E-2</v>
      </c>
      <c r="BW669" s="128">
        <f t="shared" ref="BW669" si="12637">O669/O684</f>
        <v>4.1656510505533074E-2</v>
      </c>
      <c r="BX669" s="123">
        <f t="shared" ref="BX669" si="12638">P669/P684</f>
        <v>4.2469135802469138E-2</v>
      </c>
      <c r="BY669" s="124">
        <f t="shared" ref="BY669" si="12639">Q669/Q684</f>
        <v>3.6813738923906096E-2</v>
      </c>
      <c r="BZ669" s="125">
        <f t="shared" ref="BZ669" si="12640">R669/R684</f>
        <v>4.7829531712605816E-2</v>
      </c>
      <c r="CA669" s="126">
        <f t="shared" ref="CA669" si="12641">S669/S684</f>
        <v>4.266136162687887E-2</v>
      </c>
      <c r="CB669" s="123">
        <f t="shared" ref="CB669" si="12642">T669/T684</f>
        <v>2.9712683952347583E-2</v>
      </c>
      <c r="CC669" s="124">
        <f t="shared" ref="CC669" si="12643">U669/U684</f>
        <v>3.8273518540598545E-2</v>
      </c>
      <c r="CD669" s="125">
        <f t="shared" ref="CD669" si="12644">V669/V684</f>
        <v>3.0236220472440945E-2</v>
      </c>
      <c r="CE669" s="126">
        <f t="shared" ref="CE669" si="12645">W669/W684</f>
        <v>4.8302917790465513E-2</v>
      </c>
      <c r="CF669" s="123">
        <f t="shared" ref="CF669" si="12646">X669/X684</f>
        <v>3.6486041146838663E-2</v>
      </c>
      <c r="CG669" s="124">
        <f t="shared" ref="CG669" si="12647">Y669/Y684</f>
        <v>3.3574191664841983E-2</v>
      </c>
      <c r="CH669" s="125">
        <f t="shared" ref="CH669" si="12648">Z669/Z684</f>
        <v>5.1102850061957868E-2</v>
      </c>
      <c r="CI669" s="123">
        <f t="shared" ref="CI669" si="12649">AA669/AA684</f>
        <v>4.8391309509675885E-2</v>
      </c>
      <c r="CJ669" s="129">
        <f t="shared" ref="CJ669" si="12650">AB669/AB684</f>
        <v>4.2162627276638463E-2</v>
      </c>
      <c r="CK669" s="130">
        <f t="shared" ref="CK669" si="12651">AC669/AC684</f>
        <v>4.3239076687872011E-2</v>
      </c>
    </row>
    <row r="670" spans="1:89" ht="13.5" thickBot="1" x14ac:dyDescent="0.25">
      <c r="A670" s="139" t="s">
        <v>26</v>
      </c>
      <c r="B670" s="181">
        <v>978</v>
      </c>
      <c r="C670" s="175">
        <v>978</v>
      </c>
      <c r="D670" s="176">
        <v>500</v>
      </c>
      <c r="E670" s="177">
        <v>515</v>
      </c>
      <c r="F670" s="174">
        <v>1095</v>
      </c>
      <c r="G670" s="178">
        <v>742</v>
      </c>
      <c r="H670" s="176">
        <v>1762</v>
      </c>
      <c r="I670" s="177">
        <v>1735</v>
      </c>
      <c r="J670" s="174">
        <v>254</v>
      </c>
      <c r="K670" s="175">
        <v>242</v>
      </c>
      <c r="L670" s="176">
        <v>770</v>
      </c>
      <c r="M670" s="174">
        <v>1001</v>
      </c>
      <c r="N670" s="179">
        <v>1447</v>
      </c>
      <c r="O670" s="182">
        <v>1597</v>
      </c>
      <c r="P670" s="174">
        <v>910</v>
      </c>
      <c r="Q670" s="175">
        <v>745</v>
      </c>
      <c r="R670" s="176">
        <v>1229</v>
      </c>
      <c r="S670" s="177">
        <v>1050</v>
      </c>
      <c r="T670" s="174">
        <v>177</v>
      </c>
      <c r="U670" s="178">
        <v>252</v>
      </c>
      <c r="V670" s="176">
        <v>722</v>
      </c>
      <c r="W670" s="183">
        <v>1184</v>
      </c>
      <c r="X670" s="174">
        <v>749</v>
      </c>
      <c r="Y670" s="178">
        <v>459</v>
      </c>
      <c r="Z670" s="176">
        <v>1956</v>
      </c>
      <c r="AA670" s="174">
        <v>1996</v>
      </c>
      <c r="AB670" s="149">
        <f t="shared" si="12404"/>
        <v>12549</v>
      </c>
      <c r="AC670" s="150">
        <f t="shared" si="12405"/>
        <v>12496</v>
      </c>
      <c r="AE670" s="224">
        <f>$AE$19</f>
        <v>0</v>
      </c>
      <c r="AF670" s="120">
        <f t="shared" si="12596"/>
        <v>0</v>
      </c>
      <c r="AG670" s="175">
        <f t="shared" si="12596"/>
        <v>0</v>
      </c>
      <c r="AH670" s="176">
        <f t="shared" si="12596"/>
        <v>0</v>
      </c>
      <c r="AI670" s="177">
        <f t="shared" si="12596"/>
        <v>0</v>
      </c>
      <c r="AJ670" s="174">
        <f t="shared" si="12596"/>
        <v>0</v>
      </c>
      <c r="AK670" s="178">
        <f t="shared" si="12596"/>
        <v>0</v>
      </c>
      <c r="AL670" s="176">
        <f t="shared" si="12596"/>
        <v>0</v>
      </c>
      <c r="AM670" s="177">
        <f t="shared" si="12596"/>
        <v>0</v>
      </c>
      <c r="AN670" s="174">
        <f t="shared" si="12596"/>
        <v>0</v>
      </c>
      <c r="AO670" s="178">
        <f t="shared" si="12596"/>
        <v>0</v>
      </c>
      <c r="AP670" s="176">
        <f t="shared" si="12597"/>
        <v>0</v>
      </c>
      <c r="AQ670" s="174">
        <f t="shared" si="12597"/>
        <v>0</v>
      </c>
      <c r="AR670" s="179">
        <f t="shared" si="12597"/>
        <v>0</v>
      </c>
      <c r="AS670" s="180">
        <f t="shared" si="12597"/>
        <v>0</v>
      </c>
      <c r="AT670" s="174">
        <f t="shared" si="12597"/>
        <v>0</v>
      </c>
      <c r="AU670" s="178">
        <f t="shared" si="12597"/>
        <v>0</v>
      </c>
      <c r="AV670" s="176">
        <f t="shared" si="12597"/>
        <v>0</v>
      </c>
      <c r="AW670" s="177">
        <f t="shared" si="12597"/>
        <v>0</v>
      </c>
      <c r="AX670" s="174">
        <f t="shared" si="12597"/>
        <v>0</v>
      </c>
      <c r="AY670" s="178">
        <f t="shared" si="12597"/>
        <v>0</v>
      </c>
      <c r="AZ670" s="176">
        <f t="shared" si="12597"/>
        <v>0</v>
      </c>
      <c r="BA670" s="177">
        <f t="shared" si="12597"/>
        <v>0</v>
      </c>
      <c r="BB670" s="174">
        <f t="shared" si="12597"/>
        <v>0</v>
      </c>
      <c r="BC670" s="178">
        <f t="shared" si="12597"/>
        <v>0</v>
      </c>
      <c r="BD670" s="176">
        <f t="shared" si="12597"/>
        <v>0</v>
      </c>
      <c r="BE670" s="174">
        <f t="shared" si="12597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3.4158778945897805E-2</v>
      </c>
      <c r="BK670" s="124">
        <f t="shared" ref="BK670" si="12652">C670/C684</f>
        <v>3.9696391606120873E-2</v>
      </c>
      <c r="BL670" s="125">
        <f t="shared" ref="BL670" si="12653">D670/D684</f>
        <v>3.7163668797383677E-2</v>
      </c>
      <c r="BM670" s="126">
        <f t="shared" ref="BM670" si="12654">E670/E684</f>
        <v>4.1676782390547867E-2</v>
      </c>
      <c r="BN670" s="123">
        <f t="shared" ref="BN670" si="12655">F670/F684</f>
        <v>3.6680959399705212E-2</v>
      </c>
      <c r="BO670" s="124">
        <f t="shared" ref="BO670" si="12656">G670/G684</f>
        <v>3.3889015757022148E-2</v>
      </c>
      <c r="BP670" s="125">
        <f t="shared" ref="BP670" si="12657">H670/H684</f>
        <v>4.3431106729110179E-2</v>
      </c>
      <c r="BQ670" s="126">
        <f t="shared" ref="BQ670" si="12658">I670/I684</f>
        <v>4.2628992628992626E-2</v>
      </c>
      <c r="BR670" s="123">
        <f t="shared" ref="BR670" si="12659">J670/J684</f>
        <v>4.3411382669629121E-2</v>
      </c>
      <c r="BS670" s="124">
        <f t="shared" ref="BS670" si="12660">K670/K684</f>
        <v>3.6033353186420487E-2</v>
      </c>
      <c r="BT670" s="125">
        <f t="shared" ref="BT670" si="12661">L670/L684</f>
        <v>3.571759903516096E-2</v>
      </c>
      <c r="BU670" s="123">
        <f t="shared" ref="BU670" si="12662">M670/M684</f>
        <v>4.2530591434398371E-2</v>
      </c>
      <c r="BV670" s="127">
        <f t="shared" ref="BV670" si="12663">N670/N684</f>
        <v>3.7402745108175872E-2</v>
      </c>
      <c r="BW670" s="128">
        <f t="shared" ref="BW670" si="12664">O670/O684</f>
        <v>3.8926534392824064E-2</v>
      </c>
      <c r="BX670" s="123">
        <f t="shared" ref="BX670" si="12665">P670/P684</f>
        <v>4.4938271604938275E-2</v>
      </c>
      <c r="BY670" s="124">
        <f t="shared" ref="BY670" si="12666">Q670/Q684</f>
        <v>3.4027587466885903E-2</v>
      </c>
      <c r="BZ670" s="125">
        <f t="shared" ref="BZ670" si="12667">R670/R684</f>
        <v>5.124890538342855E-2</v>
      </c>
      <c r="CA670" s="126">
        <f t="shared" ref="CA670" si="12668">S670/S684</f>
        <v>3.8682581786030061E-2</v>
      </c>
      <c r="CB670" s="123">
        <f t="shared" ref="CB670" si="12669">T670/T684</f>
        <v>2.4807288016818502E-2</v>
      </c>
      <c r="CC670" s="124">
        <f t="shared" ref="CC670" si="12670">U670/U684</f>
        <v>3.0046500536544653E-2</v>
      </c>
      <c r="CD670" s="125">
        <f t="shared" ref="CD670" si="12671">V670/V684</f>
        <v>3.24859392575928E-2</v>
      </c>
      <c r="CE670" s="126">
        <f t="shared" ref="CE670" si="12672">W670/W684</f>
        <v>4.1472555956425794E-2</v>
      </c>
      <c r="CF670" s="123">
        <f t="shared" ref="CF670" si="12673">X670/X684</f>
        <v>3.5261993314815686E-2</v>
      </c>
      <c r="CG670" s="124">
        <f t="shared" ref="CG670" si="12674">Y670/Y684</f>
        <v>3.3501204291657545E-2</v>
      </c>
      <c r="CH670" s="125">
        <f t="shared" ref="CH670" si="12675">Z670/Z684</f>
        <v>4.8475836431226764E-2</v>
      </c>
      <c r="CI670" s="123">
        <f t="shared" ref="CI670" si="12676">AA670/AA684</f>
        <v>4.7394040128220349E-2</v>
      </c>
      <c r="CJ670" s="129">
        <f t="shared" ref="CJ670" si="12677">AB670/AB684</f>
        <v>3.9992351450834171E-2</v>
      </c>
      <c r="CK670" s="130">
        <f t="shared" ref="CK670" si="12678">AC670/AC684</f>
        <v>3.9967120518651429E-2</v>
      </c>
    </row>
    <row r="671" spans="1:89" ht="14.25" thickTop="1" thickBot="1" x14ac:dyDescent="0.25">
      <c r="A671" s="131" t="s">
        <v>27</v>
      </c>
      <c r="B671" s="184">
        <v>1090</v>
      </c>
      <c r="C671" s="168">
        <v>1197</v>
      </c>
      <c r="D671" s="169">
        <v>492</v>
      </c>
      <c r="E671" s="170">
        <v>559</v>
      </c>
      <c r="F671" s="167">
        <v>1157</v>
      </c>
      <c r="G671" s="171">
        <v>894</v>
      </c>
      <c r="H671" s="169">
        <v>1851</v>
      </c>
      <c r="I671" s="170">
        <v>1810</v>
      </c>
      <c r="J671" s="167">
        <v>256</v>
      </c>
      <c r="K671" s="168">
        <v>243</v>
      </c>
      <c r="L671" s="169">
        <v>901</v>
      </c>
      <c r="M671" s="167">
        <v>896</v>
      </c>
      <c r="N671" s="172">
        <v>1598</v>
      </c>
      <c r="O671" s="185">
        <v>1537</v>
      </c>
      <c r="P671" s="167">
        <v>989</v>
      </c>
      <c r="Q671" s="168">
        <v>775</v>
      </c>
      <c r="R671" s="169">
        <v>1123</v>
      </c>
      <c r="S671" s="170">
        <v>1078</v>
      </c>
      <c r="T671" s="167">
        <v>274</v>
      </c>
      <c r="U671" s="171">
        <v>178</v>
      </c>
      <c r="V671" s="169">
        <v>955</v>
      </c>
      <c r="W671" s="186">
        <v>1077</v>
      </c>
      <c r="X671" s="167">
        <v>778</v>
      </c>
      <c r="Y671" s="171">
        <v>437</v>
      </c>
      <c r="Z671" s="169">
        <v>1989</v>
      </c>
      <c r="AA671" s="167">
        <v>2225</v>
      </c>
      <c r="AB671" s="149">
        <f t="shared" si="12404"/>
        <v>13453</v>
      </c>
      <c r="AC671" s="150">
        <f t="shared" si="12405"/>
        <v>12906</v>
      </c>
      <c r="AE671" s="221" t="s">
        <v>13</v>
      </c>
      <c r="AF671" s="14">
        <f t="shared" ref="AF671:BG671" si="12679">SUM(AF668:AF670)</f>
        <v>3123</v>
      </c>
      <c r="AG671" s="1">
        <f t="shared" si="12679"/>
        <v>6976</v>
      </c>
      <c r="AH671" s="14">
        <f t="shared" si="12679"/>
        <v>2102</v>
      </c>
      <c r="AI671" s="1">
        <f t="shared" si="12679"/>
        <v>2537</v>
      </c>
      <c r="AJ671" s="14">
        <f t="shared" si="12679"/>
        <v>2628</v>
      </c>
      <c r="AK671" s="1">
        <f t="shared" si="12679"/>
        <v>5126</v>
      </c>
      <c r="AL671" s="14">
        <f t="shared" si="12679"/>
        <v>5147</v>
      </c>
      <c r="AM671" s="1">
        <f t="shared" si="12679"/>
        <v>9286</v>
      </c>
      <c r="AN671" s="14">
        <f t="shared" si="12679"/>
        <v>1682</v>
      </c>
      <c r="AO671" s="1">
        <f t="shared" si="12679"/>
        <v>559</v>
      </c>
      <c r="AP671" s="14">
        <f t="shared" si="12679"/>
        <v>6073</v>
      </c>
      <c r="AQ671" s="1">
        <f t="shared" si="12679"/>
        <v>1699</v>
      </c>
      <c r="AR671" s="14">
        <f t="shared" si="12679"/>
        <v>7730</v>
      </c>
      <c r="AS671" s="1">
        <f t="shared" si="12679"/>
        <v>5079</v>
      </c>
      <c r="AT671" s="14">
        <f t="shared" si="12679"/>
        <v>3843</v>
      </c>
      <c r="AU671" s="1">
        <f t="shared" si="12679"/>
        <v>3757</v>
      </c>
      <c r="AV671" s="14">
        <f t="shared" si="12679"/>
        <v>3292</v>
      </c>
      <c r="AW671" s="1">
        <f t="shared" si="12679"/>
        <v>5281</v>
      </c>
      <c r="AX671" s="14">
        <f t="shared" si="12679"/>
        <v>2849</v>
      </c>
      <c r="AY671" s="1">
        <f t="shared" si="12679"/>
        <v>585</v>
      </c>
      <c r="AZ671" s="14">
        <f t="shared" si="12679"/>
        <v>6484</v>
      </c>
      <c r="BA671" s="1">
        <f t="shared" si="12679"/>
        <v>3145</v>
      </c>
      <c r="BB671" s="14">
        <f t="shared" si="12679"/>
        <v>4454</v>
      </c>
      <c r="BC671" s="1">
        <f t="shared" si="12679"/>
        <v>1598</v>
      </c>
      <c r="BD671" s="14">
        <f t="shared" si="12679"/>
        <v>5636</v>
      </c>
      <c r="BE671" s="1">
        <f t="shared" si="12679"/>
        <v>8810</v>
      </c>
      <c r="BF671" s="153">
        <f t="shared" si="12679"/>
        <v>55043</v>
      </c>
      <c r="BG671" s="154">
        <f t="shared" si="12679"/>
        <v>54438</v>
      </c>
      <c r="BI671" s="131" t="s">
        <v>27</v>
      </c>
      <c r="BJ671" s="123">
        <f>B671/B684</f>
        <v>3.8070622751562991E-2</v>
      </c>
      <c r="BK671" s="124">
        <f t="shared" ref="BK671" si="12680">C671/C684</f>
        <v>4.8585460892154077E-2</v>
      </c>
      <c r="BL671" s="125">
        <f t="shared" ref="BL671" si="12681">D671/D684</f>
        <v>3.656905009662554E-2</v>
      </c>
      <c r="BM671" s="126">
        <f t="shared" ref="BM671" si="12682">E671/E684</f>
        <v>4.5237517196730595E-2</v>
      </c>
      <c r="BN671" s="123">
        <f t="shared" ref="BN671" si="12683">F671/F684</f>
        <v>3.8757872169368886E-2</v>
      </c>
      <c r="BO671" s="124">
        <f t="shared" ref="BO671" si="12684">G671/G684</f>
        <v>4.0831240009134503E-2</v>
      </c>
      <c r="BP671" s="125">
        <f t="shared" ref="BP671" si="12685">H671/H684</f>
        <v>4.5624845945279761E-2</v>
      </c>
      <c r="BQ671" s="126">
        <f t="shared" ref="BQ671" si="12686">I671/I684</f>
        <v>4.447174447174447E-2</v>
      </c>
      <c r="BR671" s="123">
        <f t="shared" ref="BR671" si="12687">J671/J684</f>
        <v>4.3753204580413603E-2</v>
      </c>
      <c r="BS671" s="124">
        <f t="shared" ref="BS671" si="12688">K671/K684</f>
        <v>3.6182251340083384E-2</v>
      </c>
      <c r="BT671" s="125">
        <f t="shared" ref="BT671" si="12689">L671/L684</f>
        <v>4.1794229520363671E-2</v>
      </c>
      <c r="BU671" s="123">
        <f t="shared" ref="BU671" si="12690">M671/M684</f>
        <v>3.8069340584636305E-2</v>
      </c>
      <c r="BV671" s="127">
        <f t="shared" ref="BV671" si="12691">N671/N684</f>
        <v>4.1305865019257114E-2</v>
      </c>
      <c r="BW671" s="128">
        <f t="shared" ref="BW671" si="12692">O671/O684</f>
        <v>3.7464047189587089E-2</v>
      </c>
      <c r="BX671" s="123">
        <f t="shared" ref="BX671" si="12693">P671/P684</f>
        <v>4.8839506172839504E-2</v>
      </c>
      <c r="BY671" s="124">
        <f t="shared" ref="BY671" si="12694">Q671/Q684</f>
        <v>3.5397825888371245E-2</v>
      </c>
      <c r="BZ671" s="125">
        <f t="shared" ref="BZ671" si="12695">R671/R684</f>
        <v>4.6828739418706473E-2</v>
      </c>
      <c r="CA671" s="126">
        <f t="shared" ref="CA671" si="12696">S671/S684</f>
        <v>3.9714117300324196E-2</v>
      </c>
      <c r="CB671" s="123">
        <f t="shared" ref="CB671" si="12697">T671/T684</f>
        <v>3.8402242466713386E-2</v>
      </c>
      <c r="CC671" s="124">
        <f t="shared" ref="CC671" si="12698">U671/U684</f>
        <v>2.1223321807559318E-2</v>
      </c>
      <c r="CD671" s="125">
        <f t="shared" ref="CD671" si="12699">V671/V684</f>
        <v>4.2969628796400448E-2</v>
      </c>
      <c r="CE671" s="126">
        <f t="shared" ref="CE671" si="12700">W671/W684</f>
        <v>3.7724613821850154E-2</v>
      </c>
      <c r="CF671" s="123">
        <f t="shared" ref="CF671" si="12701">X671/X684</f>
        <v>3.6627277435149007E-2</v>
      </c>
      <c r="CG671" s="124">
        <f t="shared" ref="CG671" si="12702">Y671/Y684</f>
        <v>3.1895482081599882E-2</v>
      </c>
      <c r="CH671" s="125">
        <f t="shared" ref="CH671" si="12703">Z671/Z684</f>
        <v>4.9293680297397773E-2</v>
      </c>
      <c r="CI671" s="123">
        <f t="shared" ref="CI671" si="12704">AA671/AA684</f>
        <v>5.2831532708061263E-2</v>
      </c>
      <c r="CJ671" s="129">
        <f t="shared" ref="CJ671" si="12705">AB671/AB684</f>
        <v>4.2873304969963513E-2</v>
      </c>
      <c r="CK671" s="130">
        <f t="shared" ref="CK671" si="12706">AC671/AC684</f>
        <v>4.1278461700841498E-2</v>
      </c>
    </row>
    <row r="672" spans="1:89" ht="13.5" thickTop="1" x14ac:dyDescent="0.2">
      <c r="A672" s="139" t="s">
        <v>28</v>
      </c>
      <c r="B672" s="181">
        <v>1064</v>
      </c>
      <c r="C672" s="175">
        <v>1504</v>
      </c>
      <c r="D672" s="176">
        <v>545</v>
      </c>
      <c r="E672" s="177">
        <v>446</v>
      </c>
      <c r="F672" s="174">
        <v>1043</v>
      </c>
      <c r="G672" s="178">
        <v>1338</v>
      </c>
      <c r="H672" s="176">
        <v>2019</v>
      </c>
      <c r="I672" s="177">
        <v>2330</v>
      </c>
      <c r="J672" s="174">
        <v>311</v>
      </c>
      <c r="K672" s="175">
        <v>220</v>
      </c>
      <c r="L672" s="176">
        <v>1479</v>
      </c>
      <c r="M672" s="174">
        <v>847</v>
      </c>
      <c r="N672" s="179">
        <v>2128</v>
      </c>
      <c r="O672" s="182">
        <v>1598</v>
      </c>
      <c r="P672" s="174">
        <v>973</v>
      </c>
      <c r="Q672" s="175">
        <v>858</v>
      </c>
      <c r="R672" s="176">
        <v>1149</v>
      </c>
      <c r="S672" s="177">
        <v>1453</v>
      </c>
      <c r="T672" s="174">
        <v>377</v>
      </c>
      <c r="U672" s="178">
        <v>204</v>
      </c>
      <c r="V672" s="176">
        <v>1371</v>
      </c>
      <c r="W672" s="183">
        <v>1104</v>
      </c>
      <c r="X672" s="174">
        <v>1054</v>
      </c>
      <c r="Y672" s="178">
        <v>443</v>
      </c>
      <c r="Z672" s="176">
        <v>2068</v>
      </c>
      <c r="AA672" s="174">
        <v>2206</v>
      </c>
      <c r="AB672" s="149">
        <f t="shared" si="12404"/>
        <v>15581</v>
      </c>
      <c r="AC672" s="150">
        <f t="shared" si="12405"/>
        <v>14551</v>
      </c>
      <c r="BI672" s="139" t="s">
        <v>28</v>
      </c>
      <c r="BJ672" s="123">
        <f>B672/B684</f>
        <v>3.716251615381929E-2</v>
      </c>
      <c r="BK672" s="124">
        <f t="shared" ref="BK672" si="12707">C672/C684</f>
        <v>6.1046393635588746E-2</v>
      </c>
      <c r="BL672" s="125">
        <f t="shared" ref="BL672" si="12708">D672/D684</f>
        <v>4.0508398989148209E-2</v>
      </c>
      <c r="BM672" s="126">
        <f t="shared" ref="BM672" si="12709">E672/E684</f>
        <v>3.6092902808124952E-2</v>
      </c>
      <c r="BN672" s="123">
        <f t="shared" ref="BN672" si="12710">F672/F684</f>
        <v>3.4939032560632452E-2</v>
      </c>
      <c r="BO672" s="124">
        <f t="shared" ref="BO672" si="12711">G672/G684</f>
        <v>6.1109842429778488E-2</v>
      </c>
      <c r="BP672" s="125">
        <f t="shared" ref="BP672" si="12712">H672/H684</f>
        <v>4.9765836825240328E-2</v>
      </c>
      <c r="BQ672" s="126">
        <f t="shared" ref="BQ672" si="12713">I672/I684</f>
        <v>5.7248157248157246E-2</v>
      </c>
      <c r="BR672" s="123">
        <f t="shared" ref="BR672" si="12714">J672/J684</f>
        <v>5.3153307126986842E-2</v>
      </c>
      <c r="BS672" s="124">
        <f t="shared" ref="BS672" si="12715">K672/K684</f>
        <v>3.2757593805836809E-2</v>
      </c>
      <c r="BT672" s="125">
        <f t="shared" ref="BT672" si="12716">L672/L684</f>
        <v>6.8605622042861122E-2</v>
      </c>
      <c r="BU672" s="123">
        <f t="shared" ref="BU672" si="12717">M672/M684</f>
        <v>3.5987423521414007E-2</v>
      </c>
      <c r="BV672" s="127">
        <f t="shared" ref="BV672" si="12718">N672/N684</f>
        <v>5.5005557422389953E-2</v>
      </c>
      <c r="BW672" s="128">
        <f t="shared" ref="BW672" si="12719">O672/O684</f>
        <v>3.8950909179544677E-2</v>
      </c>
      <c r="BX672" s="123">
        <f t="shared" ref="BX672" si="12720">P672/P684</f>
        <v>4.8049382716049381E-2</v>
      </c>
      <c r="BY672" s="124">
        <f t="shared" ref="BY672" si="12721">Q672/Q684</f>
        <v>3.9188818854480681E-2</v>
      </c>
      <c r="BZ672" s="125">
        <f t="shared" ref="BZ672" si="12722">R672/R684</f>
        <v>4.7912931070430757E-2</v>
      </c>
      <c r="CA672" s="126">
        <f t="shared" ref="CA672" si="12723">S672/S684</f>
        <v>5.3529325081049219E-2</v>
      </c>
      <c r="CB672" s="123">
        <f t="shared" ref="CB672" si="12724">T672/T684</f>
        <v>5.2838121934127541E-2</v>
      </c>
      <c r="CC672" s="124">
        <f t="shared" ref="CC672" si="12725">U672/U684</f>
        <v>2.4323357577202814E-2</v>
      </c>
      <c r="CD672" s="125">
        <f t="shared" ref="CD672" si="12726">V672/V684</f>
        <v>6.1687289088863895E-2</v>
      </c>
      <c r="CE672" s="126">
        <f t="shared" ref="CE672" si="12727">W672/W684</f>
        <v>3.8670356229640268E-2</v>
      </c>
      <c r="CF672" s="123">
        <f t="shared" ref="CF672" si="12728">X672/X684</f>
        <v>4.962101595970058E-2</v>
      </c>
      <c r="CG672" s="124">
        <f t="shared" ref="CG672" si="12729">Y672/Y684</f>
        <v>3.2333406320706519E-2</v>
      </c>
      <c r="CH672" s="125">
        <f t="shared" ref="CH672" si="12730">Z672/Z684</f>
        <v>5.1251548946716234E-2</v>
      </c>
      <c r="CI672" s="123">
        <f t="shared" ref="CI672" si="12731">AA672/AA684</f>
        <v>5.2380387035498042E-2</v>
      </c>
      <c r="CJ672" s="129">
        <f t="shared" ref="CJ672" si="12732">AB672/AB684</f>
        <v>4.9655018563666206E-2</v>
      </c>
      <c r="CK672" s="130">
        <f t="shared" ref="CK672" si="12733">AC672/AC684</f>
        <v>4.6539818395238235E-2</v>
      </c>
    </row>
    <row r="673" spans="1:89" x14ac:dyDescent="0.2">
      <c r="A673" s="131" t="s">
        <v>29</v>
      </c>
      <c r="B673" s="184">
        <v>1278</v>
      </c>
      <c r="C673" s="168">
        <v>2041</v>
      </c>
      <c r="D673" s="169">
        <v>814</v>
      </c>
      <c r="E673" s="170">
        <v>716</v>
      </c>
      <c r="F673" s="167">
        <v>1391</v>
      </c>
      <c r="G673" s="171">
        <v>1930</v>
      </c>
      <c r="H673" s="169">
        <v>2124</v>
      </c>
      <c r="I673" s="170">
        <v>3196</v>
      </c>
      <c r="J673" s="167">
        <v>594</v>
      </c>
      <c r="K673" s="168">
        <v>208</v>
      </c>
      <c r="L673" s="169">
        <v>2247</v>
      </c>
      <c r="M673" s="167">
        <v>715</v>
      </c>
      <c r="N673" s="172">
        <v>3039</v>
      </c>
      <c r="O673" s="185">
        <v>1970</v>
      </c>
      <c r="P673" s="167">
        <v>1452</v>
      </c>
      <c r="Q673" s="168">
        <v>1083</v>
      </c>
      <c r="R673" s="169">
        <v>1403</v>
      </c>
      <c r="S673" s="170">
        <v>2062</v>
      </c>
      <c r="T673" s="167">
        <v>934</v>
      </c>
      <c r="U673" s="171">
        <v>146</v>
      </c>
      <c r="V673" s="169">
        <v>2187</v>
      </c>
      <c r="W673" s="186">
        <v>1365</v>
      </c>
      <c r="X673" s="167">
        <v>1541</v>
      </c>
      <c r="Y673" s="171">
        <v>624</v>
      </c>
      <c r="Z673" s="169">
        <v>2356</v>
      </c>
      <c r="AA673" s="167">
        <v>3277</v>
      </c>
      <c r="AB673" s="149">
        <f t="shared" si="12404"/>
        <v>21360</v>
      </c>
      <c r="AC673" s="150">
        <f t="shared" si="12405"/>
        <v>19333</v>
      </c>
      <c r="BI673" s="131" t="s">
        <v>29</v>
      </c>
      <c r="BJ673" s="123">
        <f>B673/B684</f>
        <v>4.46369319967867E-2</v>
      </c>
      <c r="BK673" s="124">
        <f t="shared" ref="BK673" si="12734">C673/C684</f>
        <v>8.28428785972318E-2</v>
      </c>
      <c r="BL673" s="125">
        <f t="shared" ref="BL673" si="12735">D673/D684</f>
        <v>6.050245280214063E-2</v>
      </c>
      <c r="BM673" s="126">
        <f t="shared" ref="BM673" si="12736">E673/E684</f>
        <v>5.794286639151898E-2</v>
      </c>
      <c r="BN673" s="123">
        <f t="shared" ref="BN673" si="12737">F673/F684</f>
        <v>4.6596542945196301E-2</v>
      </c>
      <c r="BO673" s="124">
        <f t="shared" ref="BO673" si="12738">G673/G684</f>
        <v>8.814797899063713E-2</v>
      </c>
      <c r="BP673" s="125">
        <f t="shared" ref="BP673" si="12739">H673/H684</f>
        <v>5.2353956125215678E-2</v>
      </c>
      <c r="BQ673" s="126">
        <f t="shared" ref="BQ673" si="12740">I673/I684</f>
        <v>7.8525798525798524E-2</v>
      </c>
      <c r="BR673" s="123">
        <f t="shared" ref="BR673" si="12741">J673/J684</f>
        <v>0.10152110750299094</v>
      </c>
      <c r="BS673" s="124">
        <f t="shared" ref="BS673" si="12742">K673/K684</f>
        <v>3.0970815961882073E-2</v>
      </c>
      <c r="BT673" s="125">
        <f t="shared" ref="BT673" si="12743">L673/L684</f>
        <v>0.10423044809351517</v>
      </c>
      <c r="BU673" s="123">
        <f t="shared" ref="BU673" si="12744">M673/M684</f>
        <v>3.0378993881713119E-2</v>
      </c>
      <c r="BV673" s="127">
        <f t="shared" ref="BV673" si="12745">N673/N684</f>
        <v>7.8553519270039035E-2</v>
      </c>
      <c r="BW673" s="128">
        <f t="shared" ref="BW673" si="12746">O673/O684</f>
        <v>4.8018329839613905E-2</v>
      </c>
      <c r="BX673" s="123">
        <f t="shared" ref="BX673" si="12747">P673/P684</f>
        <v>7.17037037037037E-2</v>
      </c>
      <c r="BY673" s="124">
        <f t="shared" ref="BY673" si="12748">Q673/Q684</f>
        <v>4.9465607015620715E-2</v>
      </c>
      <c r="BZ673" s="125">
        <f t="shared" ref="BZ673" si="12749">R673/R684</f>
        <v>5.8504649514198738E-2</v>
      </c>
      <c r="CA673" s="126">
        <f t="shared" ref="CA673" si="12750">S673/S684</f>
        <v>7.5965222516946651E-2</v>
      </c>
      <c r="CB673" s="123">
        <f t="shared" ref="CB673" si="12751">T673/T684</f>
        <v>0.13090399439383321</v>
      </c>
      <c r="CC673" s="124">
        <f t="shared" ref="CC673" si="12752">U673/U684</f>
        <v>1.7407893167998092E-2</v>
      </c>
      <c r="CD673" s="125">
        <f t="shared" ref="CD673" si="12753">V673/V684</f>
        <v>9.8402699662542184E-2</v>
      </c>
      <c r="CE673" s="126">
        <f t="shared" ref="CE673" si="12754">W673/W684</f>
        <v>4.7812532838278049E-2</v>
      </c>
      <c r="CF673" s="123">
        <f t="shared" ref="CF673" si="12755">X673/X684</f>
        <v>7.2548373428746288E-2</v>
      </c>
      <c r="CG673" s="124">
        <f t="shared" ref="CG673" si="12756">Y673/Y684</f>
        <v>4.5544120867089991E-2</v>
      </c>
      <c r="CH673" s="125">
        <f t="shared" ref="CH673" si="12757">Z673/Z684</f>
        <v>5.838909541511772E-2</v>
      </c>
      <c r="CI673" s="123">
        <f t="shared" ref="CI673" si="12758">AA673/AA684</f>
        <v>7.7810756262614272E-2</v>
      </c>
      <c r="CJ673" s="129">
        <f t="shared" ref="CJ673" si="12759">AB673/AB684</f>
        <v>6.8072087575887952E-2</v>
      </c>
      <c r="CK673" s="130">
        <f t="shared" ref="CK673" si="12760">AC673/AC684</f>
        <v>6.1834534329952631E-2</v>
      </c>
    </row>
    <row r="674" spans="1:89" x14ac:dyDescent="0.2">
      <c r="A674" s="139" t="s">
        <v>30</v>
      </c>
      <c r="B674" s="181">
        <v>1508</v>
      </c>
      <c r="C674" s="175">
        <v>3319</v>
      </c>
      <c r="D674" s="176">
        <v>1152</v>
      </c>
      <c r="E674" s="177">
        <v>1188</v>
      </c>
      <c r="F674" s="174">
        <v>1348</v>
      </c>
      <c r="G674" s="178">
        <v>2556</v>
      </c>
      <c r="H674" s="176">
        <v>2593</v>
      </c>
      <c r="I674" s="177">
        <v>4588</v>
      </c>
      <c r="J674" s="174">
        <v>1035</v>
      </c>
      <c r="K674" s="175">
        <v>260</v>
      </c>
      <c r="L674" s="176">
        <v>2958</v>
      </c>
      <c r="M674" s="174">
        <v>861</v>
      </c>
      <c r="N674" s="179">
        <v>3938</v>
      </c>
      <c r="O674" s="182">
        <v>2545</v>
      </c>
      <c r="P674" s="174">
        <v>2057</v>
      </c>
      <c r="Q674" s="175">
        <v>1794</v>
      </c>
      <c r="R674" s="176">
        <v>1600</v>
      </c>
      <c r="S674" s="177">
        <v>2613</v>
      </c>
      <c r="T674" s="174">
        <v>1541</v>
      </c>
      <c r="U674" s="178">
        <v>308</v>
      </c>
      <c r="V674" s="176">
        <v>2954</v>
      </c>
      <c r="W674" s="183">
        <v>1594</v>
      </c>
      <c r="X674" s="174">
        <v>2302</v>
      </c>
      <c r="Y674" s="178">
        <v>809</v>
      </c>
      <c r="Z674" s="176">
        <v>2959</v>
      </c>
      <c r="AA674" s="174">
        <v>4281</v>
      </c>
      <c r="AB674" s="149">
        <f t="shared" si="12404"/>
        <v>27945</v>
      </c>
      <c r="AC674" s="150">
        <f t="shared" si="12405"/>
        <v>26716</v>
      </c>
      <c r="BI674" s="139" t="s">
        <v>30</v>
      </c>
      <c r="BJ674" s="123">
        <f>B674/B684</f>
        <v>5.2670182669134855E-2</v>
      </c>
      <c r="BK674" s="124">
        <f t="shared" ref="BK674" si="12761">C674/C684</f>
        <v>0.13471607744449404</v>
      </c>
      <c r="BL674" s="125">
        <f t="shared" ref="BL674" si="12762">D674/D684</f>
        <v>8.5625092909171988E-2</v>
      </c>
      <c r="BM674" s="126">
        <f t="shared" ref="BM674" si="12763">E674/E684</f>
        <v>9.6139839766933716E-2</v>
      </c>
      <c r="BN674" s="123">
        <f t="shared" ref="BN674" si="12764">F674/F684</f>
        <v>4.5156103443655365E-2</v>
      </c>
      <c r="BO674" s="124">
        <f t="shared" ref="BO674" si="12765">G674/G684</f>
        <v>0.11673898150262617</v>
      </c>
      <c r="BP674" s="125">
        <f t="shared" ref="BP674" si="12766">H674/H684</f>
        <v>6.3914222331772241E-2</v>
      </c>
      <c r="BQ674" s="126">
        <f t="shared" ref="BQ674" si="12767">I674/I684</f>
        <v>0.11272727272727273</v>
      </c>
      <c r="BR674" s="123">
        <f t="shared" ref="BR674" si="12768">J674/J684</f>
        <v>0.17689283883096907</v>
      </c>
      <c r="BS674" s="124">
        <f t="shared" ref="BS674" si="12769">K674/K684</f>
        <v>3.8713519952352587E-2</v>
      </c>
      <c r="BT674" s="125">
        <f t="shared" ref="BT674" si="12770">L674/L684</f>
        <v>0.13721124408572224</v>
      </c>
      <c r="BU674" s="123">
        <f t="shared" ref="BU674" si="12771">M674/M684</f>
        <v>3.6582256968048947E-2</v>
      </c>
      <c r="BV674" s="127">
        <f t="shared" ref="BV674" si="12772">N674/N684</f>
        <v>0.1017912994029002</v>
      </c>
      <c r="BW674" s="128">
        <f t="shared" ref="BW674" si="12773">O674/O684</f>
        <v>6.2033832203968214E-2</v>
      </c>
      <c r="BX674" s="123">
        <f t="shared" ref="BX674" si="12774">P674/P684</f>
        <v>0.10158024691358025</v>
      </c>
      <c r="BY674" s="124">
        <f t="shared" ref="BY674" si="12775">Q674/Q684</f>
        <v>8.1940257604823236E-2</v>
      </c>
      <c r="BZ674" s="125">
        <f t="shared" ref="BZ674" si="12776">R674/R684</f>
        <v>6.6719486259955801E-2</v>
      </c>
      <c r="CA674" s="126">
        <f t="shared" ref="CA674" si="12777">S674/S684</f>
        <v>9.6264367816091947E-2</v>
      </c>
      <c r="CB674" s="123">
        <f t="shared" ref="CB674" si="12778">T674/T684</f>
        <v>0.21597757533286616</v>
      </c>
      <c r="CC674" s="124">
        <f t="shared" ref="CC674" si="12779">U674/U684</f>
        <v>3.67235006557768E-2</v>
      </c>
      <c r="CD674" s="125">
        <f t="shared" ref="CD674" si="12780">V674/V684</f>
        <v>0.13291338582677165</v>
      </c>
      <c r="CE674" s="126">
        <f t="shared" ref="CE674" si="12781">W674/W684</f>
        <v>5.5833829556201621E-2</v>
      </c>
      <c r="CF674" s="123">
        <f t="shared" ref="CF674" si="12782">X674/X684</f>
        <v>0.10837531189680336</v>
      </c>
      <c r="CG674" s="124">
        <f t="shared" ref="CG674" si="12783">Y674/Y684</f>
        <v>5.9046784906211222E-2</v>
      </c>
      <c r="CH674" s="125">
        <f t="shared" ref="CH674" si="12784">Z674/Z684</f>
        <v>7.3333333333333334E-2</v>
      </c>
      <c r="CI674" s="123">
        <f t="shared" ref="CI674" si="12785">AA674/AA684</f>
        <v>0.1016502433812181</v>
      </c>
      <c r="CJ674" s="129">
        <f t="shared" ref="CJ674" si="12786">AB674/AB684</f>
        <v>8.9057794349634303E-2</v>
      </c>
      <c r="CK674" s="130">
        <f t="shared" ref="CK674" si="12787">AC674/AC684</f>
        <v>8.5448270788755734E-2</v>
      </c>
    </row>
    <row r="675" spans="1:89" x14ac:dyDescent="0.2">
      <c r="A675" s="131" t="s">
        <v>31</v>
      </c>
      <c r="B675" s="184">
        <v>1615</v>
      </c>
      <c r="C675" s="168">
        <v>3657</v>
      </c>
      <c r="D675" s="169">
        <v>950</v>
      </c>
      <c r="E675" s="170">
        <v>1349</v>
      </c>
      <c r="F675" s="167">
        <v>1280</v>
      </c>
      <c r="G675" s="171">
        <v>2570</v>
      </c>
      <c r="H675" s="169">
        <v>2554</v>
      </c>
      <c r="I675" s="170">
        <v>4698</v>
      </c>
      <c r="J675" s="167">
        <v>647</v>
      </c>
      <c r="K675" s="168">
        <v>299</v>
      </c>
      <c r="L675" s="169">
        <v>3115</v>
      </c>
      <c r="M675" s="167">
        <v>838</v>
      </c>
      <c r="N675" s="172">
        <v>3792</v>
      </c>
      <c r="O675" s="185">
        <v>2534</v>
      </c>
      <c r="P675" s="167">
        <v>1786</v>
      </c>
      <c r="Q675" s="168">
        <v>1963</v>
      </c>
      <c r="R675" s="169">
        <v>1692</v>
      </c>
      <c r="S675" s="170">
        <v>2668</v>
      </c>
      <c r="T675" s="167">
        <v>1308</v>
      </c>
      <c r="U675" s="171">
        <v>277</v>
      </c>
      <c r="V675" s="169">
        <v>3530</v>
      </c>
      <c r="W675" s="186">
        <v>1551</v>
      </c>
      <c r="X675" s="167">
        <v>2152</v>
      </c>
      <c r="Y675" s="171">
        <v>789</v>
      </c>
      <c r="Z675" s="169">
        <v>2677</v>
      </c>
      <c r="AA675" s="167">
        <v>4529</v>
      </c>
      <c r="AB675" s="149">
        <f t="shared" si="12404"/>
        <v>27098</v>
      </c>
      <c r="AC675" s="150">
        <f t="shared" si="12405"/>
        <v>27722</v>
      </c>
      <c r="BI675" s="131" t="s">
        <v>31</v>
      </c>
      <c r="BJ675" s="123">
        <f>B675/B684</f>
        <v>5.6407390590618563E-2</v>
      </c>
      <c r="BK675" s="124">
        <f t="shared" ref="BK675" si="12788">C675/C684</f>
        <v>0.14843528026951333</v>
      </c>
      <c r="BL675" s="125">
        <f t="shared" ref="BL675" si="12789">D675/D684</f>
        <v>7.0610970715028989E-2</v>
      </c>
      <c r="BM675" s="126">
        <f t="shared" ref="BM675" si="12790">E675/E684</f>
        <v>0.10916889212592053</v>
      </c>
      <c r="BN675" s="123">
        <f t="shared" ref="BN675" si="12791">F675/F684</f>
        <v>4.2878199115637144E-2</v>
      </c>
      <c r="BO675" s="124">
        <f t="shared" ref="BO675" si="12792">G675/G684</f>
        <v>0.1173783968942681</v>
      </c>
      <c r="BP675" s="125">
        <f t="shared" ref="BP675" si="12793">H675/H684</f>
        <v>6.2952920877495683E-2</v>
      </c>
      <c r="BQ675" s="126">
        <f t="shared" ref="BQ675" si="12794">I675/I684</f>
        <v>0.11542997542997543</v>
      </c>
      <c r="BR675" s="123">
        <f t="shared" ref="BR675" si="12795">J675/J684</f>
        <v>0.1105793881387797</v>
      </c>
      <c r="BS675" s="124">
        <f t="shared" ref="BS675" si="12796">K675/K684</f>
        <v>4.4520547945205477E-2</v>
      </c>
      <c r="BT675" s="125">
        <f t="shared" ref="BT675" si="12797">L675/L684</f>
        <v>0.1444939233695148</v>
      </c>
      <c r="BU675" s="123">
        <f t="shared" ref="BU675" si="12798">M675/M684</f>
        <v>3.5605030591434397E-2</v>
      </c>
      <c r="BV675" s="127">
        <f t="shared" ref="BV675" si="12799">N675/N684</f>
        <v>9.8017421872980584E-2</v>
      </c>
      <c r="BW675" s="128">
        <f t="shared" ref="BW675" si="12800">O675/O684</f>
        <v>6.1765709550041438E-2</v>
      </c>
      <c r="BX675" s="123">
        <f t="shared" ref="BX675" si="12801">P675/P684</f>
        <v>8.8197530864197529E-2</v>
      </c>
      <c r="BY675" s="124">
        <f t="shared" ref="BY675" si="12802">Q675/Q684</f>
        <v>8.9659267379190652E-2</v>
      </c>
      <c r="BZ675" s="125">
        <f t="shared" ref="BZ675" si="12803">R675/R684</f>
        <v>7.0555856719903262E-2</v>
      </c>
      <c r="CA675" s="126">
        <f t="shared" ref="CA675" si="12804">S675/S684</f>
        <v>9.8290598290598288E-2</v>
      </c>
      <c r="CB675" s="123">
        <f t="shared" ref="CB675" si="12805">T675/T684</f>
        <v>0.18332165381920112</v>
      </c>
      <c r="CC675" s="124">
        <f t="shared" ref="CC675" si="12806">U675/U684</f>
        <v>3.3027304161201858E-2</v>
      </c>
      <c r="CD675" s="125">
        <f t="shared" ref="CD675" si="12807">V675/V684</f>
        <v>0.15883014623172104</v>
      </c>
      <c r="CE675" s="126">
        <f t="shared" ref="CE675" si="12808">W675/W684</f>
        <v>5.4327647203054399E-2</v>
      </c>
      <c r="CF675" s="123">
        <f t="shared" ref="CF675" si="12809">X675/X684</f>
        <v>0.10131349748128619</v>
      </c>
      <c r="CG675" s="124">
        <f t="shared" ref="CG675" si="12810">Y675/Y684</f>
        <v>5.7587037442522443E-2</v>
      </c>
      <c r="CH675" s="125">
        <f t="shared" ref="CH675" si="12811">Z675/Z684</f>
        <v>6.6344485749690207E-2</v>
      </c>
      <c r="CI675" s="123">
        <f t="shared" ref="CI675" si="12812">AA675/AA684</f>
        <v>0.10753888163362223</v>
      </c>
      <c r="CJ675" s="129">
        <f t="shared" ref="CJ675" si="12813">AB675/AB684</f>
        <v>8.6358493873193429E-2</v>
      </c>
      <c r="CK675" s="130">
        <f t="shared" ref="CK675" si="12814">AC675/AC684</f>
        <v>8.8665854274812328E-2</v>
      </c>
    </row>
    <row r="676" spans="1:89" x14ac:dyDescent="0.2">
      <c r="A676" s="139" t="s">
        <v>32</v>
      </c>
      <c r="B676" s="181">
        <v>1498</v>
      </c>
      <c r="C676" s="175">
        <v>2407</v>
      </c>
      <c r="D676" s="176">
        <v>596</v>
      </c>
      <c r="E676" s="177">
        <v>1018</v>
      </c>
      <c r="F676" s="174">
        <v>1010</v>
      </c>
      <c r="G676" s="178">
        <v>2167</v>
      </c>
      <c r="H676" s="176">
        <v>2182</v>
      </c>
      <c r="I676" s="177">
        <v>3683</v>
      </c>
      <c r="J676" s="174">
        <v>404</v>
      </c>
      <c r="K676" s="175">
        <v>192</v>
      </c>
      <c r="L676" s="176">
        <v>1763</v>
      </c>
      <c r="M676" s="174">
        <v>890</v>
      </c>
      <c r="N676" s="179">
        <v>2757</v>
      </c>
      <c r="O676" s="182">
        <v>2220</v>
      </c>
      <c r="P676" s="174">
        <v>1135</v>
      </c>
      <c r="Q676" s="175">
        <v>1589</v>
      </c>
      <c r="R676" s="176">
        <v>1331</v>
      </c>
      <c r="S676" s="177">
        <v>1884</v>
      </c>
      <c r="T676" s="174">
        <v>470</v>
      </c>
      <c r="U676" s="178">
        <v>309</v>
      </c>
      <c r="V676" s="176">
        <v>2262</v>
      </c>
      <c r="W676" s="183">
        <v>1554</v>
      </c>
      <c r="X676" s="174">
        <v>1211</v>
      </c>
      <c r="Y676" s="178">
        <v>665</v>
      </c>
      <c r="Z676" s="176">
        <v>2220</v>
      </c>
      <c r="AA676" s="174">
        <v>3041</v>
      </c>
      <c r="AB676" s="149">
        <f t="shared" si="12404"/>
        <v>18839</v>
      </c>
      <c r="AC676" s="150">
        <f t="shared" si="12405"/>
        <v>21619</v>
      </c>
      <c r="BI676" s="139" t="s">
        <v>32</v>
      </c>
      <c r="BJ676" s="123">
        <f>B676/B684</f>
        <v>5.2320910900771893E-2</v>
      </c>
      <c r="BK676" s="124">
        <f t="shared" ref="BK676" si="12815">C676/C684</f>
        <v>9.7698583431424277E-2</v>
      </c>
      <c r="BL676" s="125">
        <f t="shared" ref="BL676" si="12816">D676/D684</f>
        <v>4.4299093206481344E-2</v>
      </c>
      <c r="BM676" s="126">
        <f t="shared" ref="BM676" si="12817">E676/E684</f>
        <v>8.2382455288500439E-2</v>
      </c>
      <c r="BN676" s="123">
        <f t="shared" ref="BN676" si="12818">F676/F684</f>
        <v>3.3833578989682436E-2</v>
      </c>
      <c r="BO676" s="124">
        <f t="shared" ref="BO676" si="12819">G676/G684</f>
        <v>9.8972368120575471E-2</v>
      </c>
      <c r="BP676" s="125">
        <f t="shared" ref="BP676" si="12820">H676/H684</f>
        <v>5.3783583929011586E-2</v>
      </c>
      <c r="BQ676" s="126">
        <f t="shared" ref="BQ676" si="12821">I676/I684</f>
        <v>9.0491400491400489E-2</v>
      </c>
      <c r="BR676" s="123">
        <f t="shared" ref="BR676" si="12822">J676/J684</f>
        <v>6.9048025978465224E-2</v>
      </c>
      <c r="BS676" s="124">
        <f t="shared" ref="BS676" si="12823">K676/K684</f>
        <v>2.8588445503275758E-2</v>
      </c>
      <c r="BT676" s="125">
        <f t="shared" ref="BT676" si="12824">L676/L684</f>
        <v>8.177938584284257E-2</v>
      </c>
      <c r="BU676" s="123">
        <f t="shared" ref="BU676" si="12825">M676/M684</f>
        <v>3.7814411964649901E-2</v>
      </c>
      <c r="BV676" s="127">
        <f t="shared" ref="BV676" si="12826">N676/N684</f>
        <v>7.1264248972523064E-2</v>
      </c>
      <c r="BW676" s="128">
        <f t="shared" ref="BW676" si="12827">O676/O684</f>
        <v>5.4112026519767951E-2</v>
      </c>
      <c r="BX676" s="123">
        <f t="shared" ref="BX676" si="12828">P676/P684</f>
        <v>5.6049382716049381E-2</v>
      </c>
      <c r="BY676" s="124">
        <f t="shared" ref="BY676" si="12829">Q676/Q684</f>
        <v>7.2576961724673428E-2</v>
      </c>
      <c r="BZ676" s="125">
        <f t="shared" ref="BZ676" si="12830">R676/R684</f>
        <v>5.5502272632500731E-2</v>
      </c>
      <c r="CA676" s="126">
        <f t="shared" ref="CA676" si="12831">S676/S684</f>
        <v>6.9407603890362504E-2</v>
      </c>
      <c r="CB676" s="123">
        <f t="shared" ref="CB676" si="12832">T676/T684</f>
        <v>6.5872459705676248E-2</v>
      </c>
      <c r="CC676" s="124">
        <f t="shared" ref="CC676" si="12833">U676/U684</f>
        <v>3.6842732800763084E-2</v>
      </c>
      <c r="CD676" s="125">
        <f t="shared" ref="CD676" si="12834">V676/V684</f>
        <v>0.10177727784026996</v>
      </c>
      <c r="CE676" s="126">
        <f t="shared" ref="CE676" si="12835">W676/W684</f>
        <v>5.4432729692808858E-2</v>
      </c>
      <c r="CF676" s="123">
        <f t="shared" ref="CF676" si="12836">X676/X684</f>
        <v>5.701238171460854E-2</v>
      </c>
      <c r="CG676" s="124">
        <f t="shared" ref="CG676" si="12837">Y676/Y684</f>
        <v>4.8536603167651994E-2</v>
      </c>
      <c r="CH676" s="125">
        <f t="shared" ref="CH676" si="12838">Z676/Z684</f>
        <v>5.5018587360594798E-2</v>
      </c>
      <c r="CI676" s="123">
        <f t="shared" ref="CI676" si="12839">AA676/AA684</f>
        <v>7.2207052119197437E-2</v>
      </c>
      <c r="CJ676" s="129">
        <f t="shared" ref="CJ676" si="12840">AB676/AB684</f>
        <v>6.0037924056280577E-2</v>
      </c>
      <c r="CK676" s="130">
        <f t="shared" ref="CK676" si="12841">AC676/AC684</f>
        <v>6.9146061018944077E-2</v>
      </c>
    </row>
    <row r="677" spans="1:89" x14ac:dyDescent="0.2">
      <c r="A677" s="131" t="s">
        <v>33</v>
      </c>
      <c r="B677" s="184">
        <v>1434</v>
      </c>
      <c r="C677" s="168">
        <v>1204</v>
      </c>
      <c r="D677" s="169">
        <v>416</v>
      </c>
      <c r="E677" s="170">
        <v>550</v>
      </c>
      <c r="F677" s="167">
        <v>962</v>
      </c>
      <c r="G677" s="171">
        <v>1386</v>
      </c>
      <c r="H677" s="169">
        <v>1876</v>
      </c>
      <c r="I677" s="170">
        <v>2343</v>
      </c>
      <c r="J677" s="167">
        <v>379</v>
      </c>
      <c r="K677" s="168">
        <v>128</v>
      </c>
      <c r="L677" s="169">
        <v>1292</v>
      </c>
      <c r="M677" s="167">
        <v>901</v>
      </c>
      <c r="N677" s="172">
        <v>1933</v>
      </c>
      <c r="O677" s="185">
        <v>2077</v>
      </c>
      <c r="P677" s="167">
        <v>913</v>
      </c>
      <c r="Q677" s="168">
        <v>1230</v>
      </c>
      <c r="R677" s="169">
        <v>1038</v>
      </c>
      <c r="S677" s="170">
        <v>1433</v>
      </c>
      <c r="T677" s="167">
        <v>330</v>
      </c>
      <c r="U677" s="171">
        <v>253</v>
      </c>
      <c r="V677" s="169">
        <v>1654</v>
      </c>
      <c r="W677" s="186">
        <v>1283</v>
      </c>
      <c r="X677" s="167">
        <v>798</v>
      </c>
      <c r="Y677" s="171">
        <v>506</v>
      </c>
      <c r="Z677" s="169">
        <v>1546</v>
      </c>
      <c r="AA677" s="167">
        <v>1941</v>
      </c>
      <c r="AB677" s="149">
        <f t="shared" si="12404"/>
        <v>14571</v>
      </c>
      <c r="AC677" s="150">
        <f t="shared" si="12405"/>
        <v>15235</v>
      </c>
      <c r="BI677" s="131" t="s">
        <v>33</v>
      </c>
      <c r="BJ677" s="123">
        <f>B677/B684</f>
        <v>5.0085571583248924E-2</v>
      </c>
      <c r="BK677" s="124">
        <f t="shared" ref="BK677" si="12842">C677/C684</f>
        <v>4.8869586394447377E-2</v>
      </c>
      <c r="BL677" s="125">
        <f t="shared" ref="BL677" si="12843">D677/D684</f>
        <v>3.0920172439423219E-2</v>
      </c>
      <c r="BM677" s="126">
        <f t="shared" ref="BM677" si="12844">E677/E684</f>
        <v>4.450918507728413E-2</v>
      </c>
      <c r="BN677" s="123">
        <f t="shared" ref="BN677" si="12845">F677/F684</f>
        <v>3.2225646522846041E-2</v>
      </c>
      <c r="BO677" s="124">
        <f t="shared" ref="BO677" si="12846">G677/G684</f>
        <v>6.3302123772550817E-2</v>
      </c>
      <c r="BP677" s="125">
        <f t="shared" ref="BP677" si="12847">H677/H684</f>
        <v>4.6241064826226273E-2</v>
      </c>
      <c r="BQ677" s="126">
        <f t="shared" ref="BQ677" si="12848">I677/I684</f>
        <v>5.7567567567567569E-2</v>
      </c>
      <c r="BR677" s="123">
        <f t="shared" ref="BR677" si="12849">J677/J684</f>
        <v>6.4775252093659197E-2</v>
      </c>
      <c r="BS677" s="124">
        <f t="shared" ref="BS677" si="12850">K677/K684</f>
        <v>1.9058963668850508E-2</v>
      </c>
      <c r="BT677" s="125">
        <f t="shared" ref="BT677" si="12851">L677/L684</f>
        <v>5.9931347991464885E-2</v>
      </c>
      <c r="BU677" s="123">
        <f t="shared" ref="BU677" si="12852">M677/M684</f>
        <v>3.8281781101291636E-2</v>
      </c>
      <c r="BV677" s="127">
        <f t="shared" ref="BV677" si="12853">N677/N684</f>
        <v>4.9965104557086359E-2</v>
      </c>
      <c r="BW677" s="128">
        <f t="shared" ref="BW677" si="12854">O677/O684</f>
        <v>5.0626432018719837E-2</v>
      </c>
      <c r="BX677" s="123">
        <f t="shared" ref="BX677" si="12855">P677/P684</f>
        <v>4.5086419753086422E-2</v>
      </c>
      <c r="BY677" s="124">
        <f t="shared" ref="BY677" si="12856">Q677/Q684</f>
        <v>5.6179775280898875E-2</v>
      </c>
      <c r="BZ677" s="125">
        <f t="shared" ref="BZ677" si="12857">R677/R684</f>
        <v>4.3284266711146324E-2</v>
      </c>
      <c r="CA677" s="126">
        <f t="shared" ref="CA677" si="12858">S677/S684</f>
        <v>5.2792513999410554E-2</v>
      </c>
      <c r="CB677" s="123">
        <f t="shared" ref="CB677" si="12859">T677/T684</f>
        <v>4.6250875963559916E-2</v>
      </c>
      <c r="CC677" s="124">
        <f t="shared" ref="CC677" si="12860">U677/U684</f>
        <v>3.016573268153094E-2</v>
      </c>
      <c r="CD677" s="125">
        <f t="shared" ref="CD677" si="12861">V677/V684</f>
        <v>7.4420697412823394E-2</v>
      </c>
      <c r="CE677" s="126">
        <f t="shared" ref="CE677" si="12862">W677/W684</f>
        <v>4.4940278118322886E-2</v>
      </c>
      <c r="CF677" s="123">
        <f t="shared" ref="CF677" si="12863">X677/X684</f>
        <v>3.756885269055129E-2</v>
      </c>
      <c r="CG677" s="124">
        <f t="shared" ref="CG677" si="12864">Y677/Y684</f>
        <v>3.6931610831326178E-2</v>
      </c>
      <c r="CH677" s="125">
        <f t="shared" ref="CH677" si="12865">Z677/Z684</f>
        <v>3.831474597273854E-2</v>
      </c>
      <c r="CI677" s="123">
        <f t="shared" ref="CI677" si="12866">AA677/AA684</f>
        <v>4.6088092128695239E-2</v>
      </c>
      <c r="CJ677" s="129">
        <f t="shared" ref="CJ677" si="12867">AB677/AB684</f>
        <v>4.6436254123046035E-2</v>
      </c>
      <c r="CK677" s="130">
        <f t="shared" ref="CK677" si="12868">AC677/AC684</f>
        <v>4.8727519294306541E-2</v>
      </c>
    </row>
    <row r="678" spans="1:89" x14ac:dyDescent="0.2">
      <c r="A678" s="139" t="s">
        <v>34</v>
      </c>
      <c r="B678" s="181">
        <v>417</v>
      </c>
      <c r="C678" s="175">
        <v>908</v>
      </c>
      <c r="D678" s="176">
        <v>173</v>
      </c>
      <c r="E678" s="177">
        <v>530</v>
      </c>
      <c r="F678" s="174">
        <v>524</v>
      </c>
      <c r="G678" s="178">
        <v>1089</v>
      </c>
      <c r="H678" s="176">
        <v>845</v>
      </c>
      <c r="I678" s="177">
        <v>1896</v>
      </c>
      <c r="J678" s="174">
        <v>138</v>
      </c>
      <c r="K678" s="175">
        <v>67</v>
      </c>
      <c r="L678" s="176">
        <v>861</v>
      </c>
      <c r="M678" s="174">
        <v>625</v>
      </c>
      <c r="N678" s="179">
        <v>1605</v>
      </c>
      <c r="O678" s="182">
        <v>1609</v>
      </c>
      <c r="P678" s="174">
        <v>534</v>
      </c>
      <c r="Q678" s="175">
        <v>1035</v>
      </c>
      <c r="R678" s="176">
        <v>745</v>
      </c>
      <c r="S678" s="177">
        <v>1116</v>
      </c>
      <c r="T678" s="174">
        <v>166</v>
      </c>
      <c r="U678" s="178">
        <v>200</v>
      </c>
      <c r="V678" s="176">
        <v>1310</v>
      </c>
      <c r="W678" s="183">
        <v>839</v>
      </c>
      <c r="X678" s="174">
        <v>446</v>
      </c>
      <c r="Y678" s="178">
        <v>420</v>
      </c>
      <c r="Z678" s="176">
        <v>1056</v>
      </c>
      <c r="AA678" s="174">
        <v>1348</v>
      </c>
      <c r="AB678" s="149">
        <f t="shared" si="12404"/>
        <v>8820</v>
      </c>
      <c r="AC678" s="150">
        <f t="shared" si="12405"/>
        <v>11682</v>
      </c>
      <c r="BI678" s="139" t="s">
        <v>34</v>
      </c>
      <c r="BJ678" s="123">
        <f>B678/B684</f>
        <v>1.4564632740735566E-2</v>
      </c>
      <c r="BK678" s="124">
        <f t="shared" ref="BK678" si="12869">C678/C684</f>
        <v>3.685513658318789E-2</v>
      </c>
      <c r="BL678" s="125">
        <f t="shared" ref="BL678" si="12870">D678/D684</f>
        <v>1.2858629403894753E-2</v>
      </c>
      <c r="BM678" s="126">
        <f t="shared" ref="BM678" si="12871">E678/E684</f>
        <v>4.289066925629198E-2</v>
      </c>
      <c r="BN678" s="123">
        <f t="shared" ref="BN678" si="12872">F678/F684</f>
        <v>1.7553262762963956E-2</v>
      </c>
      <c r="BO678" s="124">
        <f t="shared" ref="BO678" si="12873">G678/G684</f>
        <v>4.9737382964147064E-2</v>
      </c>
      <c r="BP678" s="125">
        <f t="shared" ref="BP678" si="12874">H678/H684</f>
        <v>2.0828198175992112E-2</v>
      </c>
      <c r="BQ678" s="126">
        <f t="shared" ref="BQ678" si="12875">I678/I684</f>
        <v>4.6584766584766582E-2</v>
      </c>
      <c r="BR678" s="123">
        <f t="shared" ref="BR678" si="12876">J678/J684</f>
        <v>2.358571184412921E-2</v>
      </c>
      <c r="BS678" s="124">
        <f t="shared" ref="BS678" si="12877">K678/K684</f>
        <v>9.9761762954139362E-3</v>
      </c>
      <c r="BT678" s="125">
        <f t="shared" ref="BT678" si="12878">L678/L684</f>
        <v>3.9938769830225436E-2</v>
      </c>
      <c r="BU678" s="123">
        <f t="shared" ref="BU678" si="12879">M678/M684</f>
        <v>2.6555064581917063E-2</v>
      </c>
      <c r="BV678" s="127">
        <f t="shared" ref="BV678" si="12880">N678/N684</f>
        <v>4.1486804352883398E-2</v>
      </c>
      <c r="BW678" s="128">
        <f t="shared" ref="BW678" si="12881">O678/O684</f>
        <v>3.921903183347146E-2</v>
      </c>
      <c r="BX678" s="123">
        <f t="shared" ref="BX678" si="12882">P678/P684</f>
        <v>2.637037037037037E-2</v>
      </c>
      <c r="BY678" s="124">
        <f t="shared" ref="BY678" si="12883">Q678/Q684</f>
        <v>4.7273225541244177E-2</v>
      </c>
      <c r="BZ678" s="125">
        <f t="shared" ref="BZ678" si="12884">R678/R684</f>
        <v>3.1066260789791918E-2</v>
      </c>
      <c r="CA678" s="126">
        <f t="shared" ref="CA678" si="12885">S678/S684</f>
        <v>4.1114058355437667E-2</v>
      </c>
      <c r="CB678" s="123">
        <f t="shared" ref="CB678" si="12886">T678/T684</f>
        <v>2.3265592151366504E-2</v>
      </c>
      <c r="CC678" s="124">
        <f t="shared" ref="CC678" si="12887">U678/U684</f>
        <v>2.3846428997257661E-2</v>
      </c>
      <c r="CD678" s="125">
        <f t="shared" ref="CD678" si="12888">V678/V684</f>
        <v>5.8942632170978629E-2</v>
      </c>
      <c r="CE678" s="126">
        <f t="shared" ref="CE678" si="12889">W678/W684</f>
        <v>2.938806963466321E-2</v>
      </c>
      <c r="CF678" s="123">
        <f t="shared" ref="CF678" si="12890">X678/X684</f>
        <v>2.0997128195471022E-2</v>
      </c>
      <c r="CG678" s="124">
        <f t="shared" ref="CG678" si="12891">Y678/Y684</f>
        <v>3.0654696737464418E-2</v>
      </c>
      <c r="CH678" s="125">
        <f t="shared" ref="CH678" si="12892">Z678/Z684</f>
        <v>2.6171003717472118E-2</v>
      </c>
      <c r="CI678" s="123">
        <f t="shared" ref="CI678" si="12893">AA678/AA684</f>
        <v>3.2007598242906325E-2</v>
      </c>
      <c r="CJ678" s="129">
        <f t="shared" ref="CJ678" si="12894">AB678/AB684</f>
        <v>2.8108418184425641E-2</v>
      </c>
      <c r="CK678" s="130">
        <f t="shared" ref="CK678" si="12895">AC678/AC684</f>
        <v>3.7363628513035048E-2</v>
      </c>
    </row>
    <row r="679" spans="1:89" x14ac:dyDescent="0.2">
      <c r="A679" s="131" t="s">
        <v>35</v>
      </c>
      <c r="B679" s="184">
        <v>0</v>
      </c>
      <c r="C679" s="168">
        <v>346</v>
      </c>
      <c r="D679" s="169">
        <v>9</v>
      </c>
      <c r="E679" s="170">
        <v>305</v>
      </c>
      <c r="F679" s="167">
        <v>13</v>
      </c>
      <c r="G679" s="171">
        <v>586</v>
      </c>
      <c r="H679" s="169">
        <v>73</v>
      </c>
      <c r="I679" s="170">
        <v>685</v>
      </c>
      <c r="J679" s="167">
        <v>33</v>
      </c>
      <c r="K679" s="168">
        <v>38</v>
      </c>
      <c r="L679" s="169">
        <v>525</v>
      </c>
      <c r="M679" s="167">
        <v>89</v>
      </c>
      <c r="N679" s="172">
        <v>449</v>
      </c>
      <c r="O679" s="185">
        <v>160</v>
      </c>
      <c r="P679" s="167">
        <v>96</v>
      </c>
      <c r="Q679" s="168">
        <v>149</v>
      </c>
      <c r="R679" s="169">
        <v>122</v>
      </c>
      <c r="S679" s="170">
        <v>73</v>
      </c>
      <c r="T679" s="167">
        <v>23</v>
      </c>
      <c r="U679" s="171">
        <v>14</v>
      </c>
      <c r="V679" s="169">
        <v>122</v>
      </c>
      <c r="W679" s="186">
        <v>26</v>
      </c>
      <c r="X679" s="167">
        <v>52</v>
      </c>
      <c r="Y679" s="171">
        <v>10</v>
      </c>
      <c r="Z679" s="169">
        <v>54</v>
      </c>
      <c r="AA679" s="167">
        <v>80</v>
      </c>
      <c r="AB679" s="149">
        <f t="shared" si="12404"/>
        <v>1571</v>
      </c>
      <c r="AC679" s="150">
        <f t="shared" si="12405"/>
        <v>2561</v>
      </c>
      <c r="BI679" s="131" t="s">
        <v>35</v>
      </c>
      <c r="BJ679" s="123">
        <f>B679/B684</f>
        <v>0</v>
      </c>
      <c r="BK679" s="124">
        <f t="shared" ref="BK679" si="12896">C679/C684</f>
        <v>1.4043917684783049E-2</v>
      </c>
      <c r="BL679" s="125">
        <f t="shared" ref="BL679" si="12897">D679/D684</f>
        <v>6.6894603835290615E-4</v>
      </c>
      <c r="BM679" s="126">
        <f t="shared" ref="BM679" si="12898">E679/E684</f>
        <v>2.468236627013029E-2</v>
      </c>
      <c r="BN679" s="123">
        <f t="shared" ref="BN679" si="12899">F679/F684</f>
        <v>4.3548170976818974E-4</v>
      </c>
      <c r="BO679" s="124">
        <f t="shared" ref="BO679" si="12900">G679/G684</f>
        <v>2.6764101393012104E-2</v>
      </c>
      <c r="BP679" s="125">
        <f t="shared" ref="BP679" si="12901">H679/H684</f>
        <v>1.7993591323638156E-3</v>
      </c>
      <c r="BQ679" s="126">
        <f t="shared" ref="BQ679" si="12902">I679/I684</f>
        <v>1.683046683046683E-2</v>
      </c>
      <c r="BR679" s="123">
        <f t="shared" ref="BR679" si="12903">J679/J684</f>
        <v>5.6400615279439412E-3</v>
      </c>
      <c r="BS679" s="124">
        <f t="shared" ref="BS679" si="12904">K679/K684</f>
        <v>5.658129839189994E-3</v>
      </c>
      <c r="BT679" s="125">
        <f t="shared" ref="BT679" si="12905">L679/L684</f>
        <v>2.4352908433064292E-2</v>
      </c>
      <c r="BU679" s="123">
        <f t="shared" ref="BU679" si="12906">M679/M684</f>
        <v>3.7814411964649896E-3</v>
      </c>
      <c r="BV679" s="127">
        <f t="shared" ref="BV679" si="12907">N679/N684</f>
        <v>1.1605965828314422E-2</v>
      </c>
      <c r="BW679" s="128">
        <f t="shared" ref="BW679" si="12908">O679/O684</f>
        <v>3.899965875298591E-3</v>
      </c>
      <c r="BX679" s="123">
        <f t="shared" ref="BX679" si="12909">P679/P684</f>
        <v>4.7407407407407407E-3</v>
      </c>
      <c r="BY679" s="124">
        <f t="shared" ref="BY679" si="12910">Q679/Q684</f>
        <v>6.8055174933771808E-3</v>
      </c>
      <c r="BZ679" s="125">
        <f t="shared" ref="BZ679" si="12911">R679/R684</f>
        <v>5.0873608273216296E-3</v>
      </c>
      <c r="CA679" s="126">
        <f t="shared" ref="CA679" si="12912">S679/S684</f>
        <v>2.6893604479811374E-3</v>
      </c>
      <c r="CB679" s="123">
        <f t="shared" ref="CB679" si="12913">T679/T684</f>
        <v>3.2235459004905397E-3</v>
      </c>
      <c r="CC679" s="124">
        <f t="shared" ref="CC679" si="12914">U679/U684</f>
        <v>1.6692500298080362E-3</v>
      </c>
      <c r="CD679" s="125">
        <f t="shared" ref="CD679" si="12915">V679/V684</f>
        <v>5.4893138357705283E-3</v>
      </c>
      <c r="CE679" s="126">
        <f t="shared" ref="CE679" si="12916">W679/W684</f>
        <v>9.1071491120529619E-4</v>
      </c>
      <c r="CF679" s="123">
        <f t="shared" ref="CF679" si="12917">X679/X684</f>
        <v>2.4480956640459488E-3</v>
      </c>
      <c r="CG679" s="124">
        <f t="shared" ref="CG679" si="12918">Y679/Y684</f>
        <v>7.2987373184439088E-4</v>
      </c>
      <c r="CH679" s="125">
        <f t="shared" ref="CH679" si="12919">Z679/Z684</f>
        <v>1.3382899628252788E-3</v>
      </c>
      <c r="CI679" s="123">
        <f t="shared" ref="CI679" si="12920">AA679/AA684</f>
        <v>1.899560726581978E-3</v>
      </c>
      <c r="CJ679" s="129">
        <f t="shared" ref="CJ679" si="12921">AB679/AB684</f>
        <v>5.0066128081329569E-3</v>
      </c>
      <c r="CK679" s="130">
        <f t="shared" ref="CK679" si="12922">AC679/AC684</f>
        <v>8.1910847989969844E-3</v>
      </c>
    </row>
    <row r="680" spans="1:89" x14ac:dyDescent="0.2">
      <c r="A680" s="139" t="s">
        <v>36</v>
      </c>
      <c r="B680" s="181">
        <v>0</v>
      </c>
      <c r="C680" s="175">
        <v>0</v>
      </c>
      <c r="D680" s="176">
        <v>0</v>
      </c>
      <c r="E680" s="177">
        <v>0</v>
      </c>
      <c r="F680" s="174">
        <v>0</v>
      </c>
      <c r="G680" s="178">
        <v>0</v>
      </c>
      <c r="H680" s="176">
        <v>0</v>
      </c>
      <c r="I680" s="177">
        <v>0</v>
      </c>
      <c r="J680" s="174">
        <v>0</v>
      </c>
      <c r="K680" s="178">
        <v>0</v>
      </c>
      <c r="L680" s="176">
        <v>0</v>
      </c>
      <c r="M680" s="174">
        <v>0</v>
      </c>
      <c r="N680" s="179">
        <v>0</v>
      </c>
      <c r="O680" s="182">
        <v>0</v>
      </c>
      <c r="P680" s="174">
        <v>0</v>
      </c>
      <c r="Q680" s="178">
        <v>0</v>
      </c>
      <c r="R680" s="176">
        <v>0</v>
      </c>
      <c r="S680" s="177">
        <v>0</v>
      </c>
      <c r="T680" s="174">
        <v>0</v>
      </c>
      <c r="U680" s="178">
        <v>0</v>
      </c>
      <c r="V680" s="176">
        <v>0</v>
      </c>
      <c r="W680" s="177">
        <v>0</v>
      </c>
      <c r="X680" s="174">
        <v>0</v>
      </c>
      <c r="Y680" s="178">
        <v>0</v>
      </c>
      <c r="Z680" s="176">
        <v>0</v>
      </c>
      <c r="AA680" s="174">
        <v>0</v>
      </c>
      <c r="AB680" s="149">
        <f t="shared" si="12404"/>
        <v>0</v>
      </c>
      <c r="AC680" s="150">
        <f t="shared" si="12405"/>
        <v>0</v>
      </c>
      <c r="BI680" s="139" t="s">
        <v>36</v>
      </c>
      <c r="BJ680" s="123">
        <f>B680/B684</f>
        <v>0</v>
      </c>
      <c r="BK680" s="124">
        <f t="shared" ref="BK680" si="12923">C680/C684</f>
        <v>0</v>
      </c>
      <c r="BL680" s="125">
        <f t="shared" ref="BL680" si="12924">D680/D684</f>
        <v>0</v>
      </c>
      <c r="BM680" s="126">
        <f t="shared" ref="BM680" si="12925">E680/E684</f>
        <v>0</v>
      </c>
      <c r="BN680" s="123">
        <f t="shared" ref="BN680" si="12926">F680/F684</f>
        <v>0</v>
      </c>
      <c r="BO680" s="124">
        <f t="shared" ref="BO680" si="12927">G680/G684</f>
        <v>0</v>
      </c>
      <c r="BP680" s="125">
        <f t="shared" ref="BP680" si="12928">H680/H684</f>
        <v>0</v>
      </c>
      <c r="BQ680" s="126">
        <f t="shared" ref="BQ680" si="12929">I680/I684</f>
        <v>0</v>
      </c>
      <c r="BR680" s="123">
        <f t="shared" ref="BR680" si="12930">J680/J684</f>
        <v>0</v>
      </c>
      <c r="BS680" s="124">
        <f t="shared" ref="BS680" si="12931">K680/K684</f>
        <v>0</v>
      </c>
      <c r="BT680" s="125">
        <f t="shared" ref="BT680" si="12932">L680/L684</f>
        <v>0</v>
      </c>
      <c r="BU680" s="123">
        <f t="shared" ref="BU680" si="12933">M680/M684</f>
        <v>0</v>
      </c>
      <c r="BV680" s="127">
        <f t="shared" ref="BV680" si="12934">N680/N684</f>
        <v>0</v>
      </c>
      <c r="BW680" s="128">
        <f t="shared" ref="BW680" si="12935">O680/O684</f>
        <v>0</v>
      </c>
      <c r="BX680" s="123">
        <f t="shared" ref="BX680" si="12936">P680/P684</f>
        <v>0</v>
      </c>
      <c r="BY680" s="124">
        <f t="shared" ref="BY680" si="12937">Q680/Q684</f>
        <v>0</v>
      </c>
      <c r="BZ680" s="125">
        <f t="shared" ref="BZ680" si="12938">R680/R684</f>
        <v>0</v>
      </c>
      <c r="CA680" s="126">
        <f t="shared" ref="CA680" si="12939">S680/S684</f>
        <v>0</v>
      </c>
      <c r="CB680" s="123">
        <f t="shared" ref="CB680" si="12940">T680/T684</f>
        <v>0</v>
      </c>
      <c r="CC680" s="124">
        <f t="shared" ref="CC680" si="12941">U680/U684</f>
        <v>0</v>
      </c>
      <c r="CD680" s="125">
        <f t="shared" ref="CD680" si="12942">V680/V684</f>
        <v>0</v>
      </c>
      <c r="CE680" s="126">
        <f t="shared" ref="CE680" si="12943">W680/W684</f>
        <v>0</v>
      </c>
      <c r="CF680" s="123">
        <f t="shared" ref="CF680" si="12944">X680/X684</f>
        <v>0</v>
      </c>
      <c r="CG680" s="124">
        <f t="shared" ref="CG680" si="12945">Y680/Y684</f>
        <v>0</v>
      </c>
      <c r="CH680" s="125">
        <f t="shared" ref="CH680" si="12946">Z680/Z684</f>
        <v>0</v>
      </c>
      <c r="CI680" s="123">
        <f t="shared" ref="CI680" si="12947">AA680/AA684</f>
        <v>0</v>
      </c>
      <c r="CJ680" s="129">
        <f t="shared" ref="CJ680" si="12948">AB680/AB684</f>
        <v>0</v>
      </c>
      <c r="CK680" s="130">
        <f t="shared" ref="CK680" si="12949">AC680/AC684</f>
        <v>0</v>
      </c>
    </row>
    <row r="681" spans="1:89" x14ac:dyDescent="0.2">
      <c r="A681" s="131" t="s">
        <v>37</v>
      </c>
      <c r="B681" s="56">
        <v>0</v>
      </c>
      <c r="C681" s="57">
        <v>0</v>
      </c>
      <c r="D681" s="133">
        <v>0</v>
      </c>
      <c r="E681" s="134">
        <v>0</v>
      </c>
      <c r="F681" s="132">
        <v>0</v>
      </c>
      <c r="G681" s="135">
        <v>0</v>
      </c>
      <c r="H681" s="133">
        <v>0</v>
      </c>
      <c r="I681" s="134">
        <v>0</v>
      </c>
      <c r="J681" s="132">
        <v>0</v>
      </c>
      <c r="K681" s="135">
        <v>0</v>
      </c>
      <c r="L681" s="133"/>
      <c r="M681" s="132">
        <v>0</v>
      </c>
      <c r="N681" s="136">
        <v>0</v>
      </c>
      <c r="O681" s="137">
        <v>0</v>
      </c>
      <c r="P681" s="132">
        <v>0</v>
      </c>
      <c r="Q681" s="135">
        <v>0</v>
      </c>
      <c r="R681" s="133"/>
      <c r="S681" s="134">
        <v>0</v>
      </c>
      <c r="T681" s="132">
        <v>0</v>
      </c>
      <c r="U681" s="135">
        <v>0</v>
      </c>
      <c r="V681" s="133">
        <v>0</v>
      </c>
      <c r="W681" s="134">
        <v>0</v>
      </c>
      <c r="X681" s="132">
        <v>0</v>
      </c>
      <c r="Y681" s="135">
        <v>0</v>
      </c>
      <c r="Z681" s="138">
        <v>0</v>
      </c>
      <c r="AA681" s="2">
        <v>0</v>
      </c>
      <c r="AB681" s="151">
        <f t="shared" ref="AB681:AB683" si="12950">SUM(B681,D681,F681,H681,J681,L681,N681,P681,R681,T681,V681,X681,Z681)</f>
        <v>0</v>
      </c>
      <c r="AC681" s="152">
        <f t="shared" ref="AC681:AC683" si="12951">SUM(C681,E681,G681,I681,K681,M681,O681,Q681,S681,U681,W681,Y681,AA681)</f>
        <v>0</v>
      </c>
      <c r="BI681" s="131" t="s">
        <v>37</v>
      </c>
      <c r="BJ681" s="123">
        <f>B681/B684</f>
        <v>0</v>
      </c>
      <c r="BK681" s="124">
        <f t="shared" ref="BK681" si="12952">C681/C684</f>
        <v>0</v>
      </c>
      <c r="BL681" s="125">
        <f t="shared" ref="BL681" si="12953">D681/D684</f>
        <v>0</v>
      </c>
      <c r="BM681" s="126">
        <f t="shared" ref="BM681" si="12954">E681/E684</f>
        <v>0</v>
      </c>
      <c r="BN681" s="123">
        <f t="shared" ref="BN681" si="12955">F681/F684</f>
        <v>0</v>
      </c>
      <c r="BO681" s="124">
        <f t="shared" ref="BO681" si="12956">G681/G684</f>
        <v>0</v>
      </c>
      <c r="BP681" s="125">
        <f t="shared" ref="BP681" si="12957">H681/H684</f>
        <v>0</v>
      </c>
      <c r="BQ681" s="126">
        <f t="shared" ref="BQ681" si="12958">I681/I684</f>
        <v>0</v>
      </c>
      <c r="BR681" s="123">
        <f t="shared" ref="BR681" si="12959">J681/J684</f>
        <v>0</v>
      </c>
      <c r="BS681" s="124">
        <f t="shared" ref="BS681" si="12960">K681/K684</f>
        <v>0</v>
      </c>
      <c r="BT681" s="125">
        <f t="shared" ref="BT681" si="12961">L681/L684</f>
        <v>0</v>
      </c>
      <c r="BU681" s="123">
        <f t="shared" ref="BU681" si="12962">M681/M684</f>
        <v>0</v>
      </c>
      <c r="BV681" s="127">
        <f t="shared" ref="BV681" si="12963">N681/N684</f>
        <v>0</v>
      </c>
      <c r="BW681" s="128">
        <f t="shared" ref="BW681" si="12964">O681/O684</f>
        <v>0</v>
      </c>
      <c r="BX681" s="123">
        <f t="shared" ref="BX681" si="12965">P681/P684</f>
        <v>0</v>
      </c>
      <c r="BY681" s="124">
        <f t="shared" ref="BY681" si="12966">Q681/Q684</f>
        <v>0</v>
      </c>
      <c r="BZ681" s="125">
        <f t="shared" ref="BZ681" si="12967">R681/R684</f>
        <v>0</v>
      </c>
      <c r="CA681" s="126">
        <f t="shared" ref="CA681" si="12968">S681/S684</f>
        <v>0</v>
      </c>
      <c r="CB681" s="123">
        <f t="shared" ref="CB681" si="12969">T681/T684</f>
        <v>0</v>
      </c>
      <c r="CC681" s="124">
        <f t="shared" ref="CC681" si="12970">U681/U684</f>
        <v>0</v>
      </c>
      <c r="CD681" s="125">
        <f t="shared" ref="CD681" si="12971">V681/V684</f>
        <v>0</v>
      </c>
      <c r="CE681" s="126">
        <f t="shared" ref="CE681" si="12972">W681/W684</f>
        <v>0</v>
      </c>
      <c r="CF681" s="123">
        <f t="shared" ref="CF681" si="12973">X681/X684</f>
        <v>0</v>
      </c>
      <c r="CG681" s="124">
        <f t="shared" ref="CG681" si="12974">Y681/Y684</f>
        <v>0</v>
      </c>
      <c r="CH681" s="125">
        <f t="shared" ref="CH681" si="12975">Z681/Z684</f>
        <v>0</v>
      </c>
      <c r="CI681" s="123">
        <f t="shared" ref="CI681" si="12976">AA681/AA684</f>
        <v>0</v>
      </c>
      <c r="CJ681" s="129">
        <f t="shared" ref="CJ681" si="12977">AB681/AB684</f>
        <v>0</v>
      </c>
      <c r="CK681" s="130">
        <f t="shared" ref="CK681" si="12978">AC681/AC684</f>
        <v>0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50"/>
        <v>0</v>
      </c>
      <c r="AC682" s="152">
        <f t="shared" si="12951"/>
        <v>0</v>
      </c>
      <c r="BI682" s="139" t="s">
        <v>38</v>
      </c>
      <c r="BJ682" s="123">
        <f>B682/B684</f>
        <v>0</v>
      </c>
      <c r="BK682" s="124">
        <f t="shared" ref="BK682" si="12979">C682/C684</f>
        <v>0</v>
      </c>
      <c r="BL682" s="125">
        <f t="shared" ref="BL682" si="12980">D682/D684</f>
        <v>0</v>
      </c>
      <c r="BM682" s="126">
        <f t="shared" ref="BM682" si="12981">E682/E684</f>
        <v>0</v>
      </c>
      <c r="BN682" s="123">
        <f t="shared" ref="BN682" si="12982">F682/F684</f>
        <v>0</v>
      </c>
      <c r="BO682" s="124">
        <f t="shared" ref="BO682" si="12983">G682/G684</f>
        <v>0</v>
      </c>
      <c r="BP682" s="125">
        <f t="shared" ref="BP682" si="12984">H682/H684</f>
        <v>0</v>
      </c>
      <c r="BQ682" s="126">
        <f t="shared" ref="BQ682" si="12985">I682/I684</f>
        <v>0</v>
      </c>
      <c r="BR682" s="123">
        <f t="shared" ref="BR682" si="12986">J682/J684</f>
        <v>0</v>
      </c>
      <c r="BS682" s="124">
        <f t="shared" ref="BS682" si="12987">K682/K684</f>
        <v>0</v>
      </c>
      <c r="BT682" s="125">
        <f t="shared" ref="BT682" si="12988">L682/L684</f>
        <v>0</v>
      </c>
      <c r="BU682" s="123">
        <f t="shared" ref="BU682" si="12989">M682/M684</f>
        <v>0</v>
      </c>
      <c r="BV682" s="127">
        <f t="shared" ref="BV682" si="12990">N682/N684</f>
        <v>0</v>
      </c>
      <c r="BW682" s="128">
        <f t="shared" ref="BW682" si="12991">O682/O684</f>
        <v>0</v>
      </c>
      <c r="BX682" s="123">
        <f t="shared" ref="BX682" si="12992">P682/P684</f>
        <v>0</v>
      </c>
      <c r="BY682" s="124">
        <f t="shared" ref="BY682" si="12993">Q682/Q684</f>
        <v>0</v>
      </c>
      <c r="BZ682" s="125">
        <f t="shared" ref="BZ682" si="12994">R682/R684</f>
        <v>0</v>
      </c>
      <c r="CA682" s="126">
        <f t="shared" ref="CA682" si="12995">S682/S684</f>
        <v>0</v>
      </c>
      <c r="CB682" s="123">
        <f t="shared" ref="CB682" si="12996">T682/T684</f>
        <v>0</v>
      </c>
      <c r="CC682" s="124">
        <f t="shared" ref="CC682" si="12997">U682/U684</f>
        <v>0</v>
      </c>
      <c r="CD682" s="125">
        <f t="shared" ref="CD682" si="12998">V682/V684</f>
        <v>0</v>
      </c>
      <c r="CE682" s="126">
        <f t="shared" ref="CE682" si="12999">W682/W684</f>
        <v>0</v>
      </c>
      <c r="CF682" s="123">
        <f t="shared" ref="CF682" si="13000">X682/X684</f>
        <v>0</v>
      </c>
      <c r="CG682" s="124">
        <f t="shared" ref="CG682" si="13001">Y682/Y684</f>
        <v>0</v>
      </c>
      <c r="CH682" s="125">
        <f t="shared" ref="CH682" si="13002">Z682/Z684</f>
        <v>0</v>
      </c>
      <c r="CI682" s="123">
        <f t="shared" ref="CI682" si="13003">AA682/AA684</f>
        <v>0</v>
      </c>
      <c r="CJ682" s="129">
        <f t="shared" ref="CJ682" si="13004">AB682/AB684</f>
        <v>0</v>
      </c>
      <c r="CK682" s="130">
        <f t="shared" ref="CK682" si="13005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50"/>
        <v>0</v>
      </c>
      <c r="AC683" s="152">
        <f t="shared" si="12951"/>
        <v>0</v>
      </c>
      <c r="BI683" s="131" t="s">
        <v>39</v>
      </c>
      <c r="BJ683" s="123">
        <f>B683/B684</f>
        <v>0</v>
      </c>
      <c r="BK683" s="124">
        <f t="shared" ref="BK683" si="13006">C683/C684</f>
        <v>0</v>
      </c>
      <c r="BL683" s="125">
        <f t="shared" ref="BL683" si="13007">D683/D684</f>
        <v>0</v>
      </c>
      <c r="BM683" s="126">
        <f t="shared" ref="BM683" si="13008">E683/E684</f>
        <v>0</v>
      </c>
      <c r="BN683" s="123">
        <f t="shared" ref="BN683" si="13009">F683/F684</f>
        <v>0</v>
      </c>
      <c r="BO683" s="124">
        <f t="shared" ref="BO683" si="13010">G683/G684</f>
        <v>0</v>
      </c>
      <c r="BP683" s="125">
        <f t="shared" ref="BP683" si="13011">H683/H684</f>
        <v>0</v>
      </c>
      <c r="BQ683" s="126">
        <f t="shared" ref="BQ683" si="13012">I683/I684</f>
        <v>0</v>
      </c>
      <c r="BR683" s="123">
        <f t="shared" ref="BR683" si="13013">J683/J684</f>
        <v>0</v>
      </c>
      <c r="BS683" s="124">
        <f t="shared" ref="BS683" si="13014">K683/K684</f>
        <v>0</v>
      </c>
      <c r="BT683" s="125">
        <f t="shared" ref="BT683" si="13015">L683/L684</f>
        <v>0</v>
      </c>
      <c r="BU683" s="123">
        <f t="shared" ref="BU683" si="13016">M683/M684</f>
        <v>0</v>
      </c>
      <c r="BV683" s="127">
        <f t="shared" ref="BV683" si="13017">N683/N684</f>
        <v>0</v>
      </c>
      <c r="BW683" s="128">
        <f t="shared" ref="BW683" si="13018">O683/O684</f>
        <v>0</v>
      </c>
      <c r="BX683" s="123">
        <f t="shared" ref="BX683" si="13019">P683/P684</f>
        <v>0</v>
      </c>
      <c r="BY683" s="124">
        <f t="shared" ref="BY683" si="13020">Q683/Q684</f>
        <v>0</v>
      </c>
      <c r="BZ683" s="125">
        <f t="shared" ref="BZ683" si="13021">R683/R684</f>
        <v>0</v>
      </c>
      <c r="CA683" s="126">
        <f t="shared" ref="CA683" si="13022">S683/S684</f>
        <v>0</v>
      </c>
      <c r="CB683" s="123">
        <f t="shared" ref="CB683" si="13023">T683/T684</f>
        <v>0</v>
      </c>
      <c r="CC683" s="124">
        <f t="shared" ref="CC683" si="13024">U683/U684</f>
        <v>0</v>
      </c>
      <c r="CD683" s="125">
        <f t="shared" ref="CD683" si="13025">V683/V684</f>
        <v>0</v>
      </c>
      <c r="CE683" s="126">
        <f t="shared" ref="CE683" si="13026">W683/W684</f>
        <v>0</v>
      </c>
      <c r="CF683" s="123">
        <f t="shared" ref="CF683" si="13027">X683/X684</f>
        <v>0</v>
      </c>
      <c r="CG683" s="124">
        <f t="shared" ref="CG683" si="13028">Y683/Y684</f>
        <v>0</v>
      </c>
      <c r="CH683" s="125">
        <f t="shared" ref="CH683" si="13029">Z683/Z684</f>
        <v>0</v>
      </c>
      <c r="CI683" s="123">
        <f t="shared" ref="CI683" si="13030">AA683/AA684</f>
        <v>0</v>
      </c>
      <c r="CJ683" s="129">
        <f t="shared" ref="CJ683" si="13031">AB683/AB684</f>
        <v>0</v>
      </c>
      <c r="CK683" s="130">
        <f t="shared" ref="CK683" si="13032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33">SUM(B661:B683)</f>
        <v>28631</v>
      </c>
      <c r="C684" s="1">
        <f t="shared" si="13033"/>
        <v>24637</v>
      </c>
      <c r="D684" s="14">
        <f t="shared" si="13033"/>
        <v>13454</v>
      </c>
      <c r="E684" s="1">
        <f t="shared" si="13033"/>
        <v>12357</v>
      </c>
      <c r="F684" s="14">
        <f t="shared" si="13033"/>
        <v>29852</v>
      </c>
      <c r="G684" s="1">
        <f t="shared" si="13033"/>
        <v>21895</v>
      </c>
      <c r="H684" s="14">
        <f t="shared" si="13033"/>
        <v>40570</v>
      </c>
      <c r="I684" s="1">
        <f t="shared" si="13033"/>
        <v>40700</v>
      </c>
      <c r="J684" s="14">
        <f t="shared" si="13033"/>
        <v>5851</v>
      </c>
      <c r="K684" s="1">
        <f t="shared" si="13033"/>
        <v>6716</v>
      </c>
      <c r="L684" s="14">
        <f t="shared" si="13033"/>
        <v>21558</v>
      </c>
      <c r="M684" s="1">
        <f t="shared" si="13033"/>
        <v>23536</v>
      </c>
      <c r="N684" s="14">
        <f t="shared" si="13033"/>
        <v>38687</v>
      </c>
      <c r="O684" s="1">
        <f t="shared" si="13033"/>
        <v>41026</v>
      </c>
      <c r="P684" s="14">
        <f t="shared" si="13033"/>
        <v>20250</v>
      </c>
      <c r="Q684" s="1">
        <f t="shared" si="13033"/>
        <v>21894</v>
      </c>
      <c r="R684" s="14">
        <f t="shared" si="13033"/>
        <v>23981</v>
      </c>
      <c r="S684" s="1">
        <f t="shared" si="13033"/>
        <v>27144</v>
      </c>
      <c r="T684" s="14">
        <f t="shared" si="13033"/>
        <v>7135</v>
      </c>
      <c r="U684" s="1">
        <f t="shared" si="13033"/>
        <v>8387</v>
      </c>
      <c r="V684" s="14">
        <f t="shared" si="13033"/>
        <v>22225</v>
      </c>
      <c r="W684" s="1">
        <f t="shared" si="13033"/>
        <v>28549</v>
      </c>
      <c r="X684" s="14">
        <f t="shared" si="13033"/>
        <v>21241</v>
      </c>
      <c r="Y684" s="1">
        <f t="shared" si="13033"/>
        <v>13701</v>
      </c>
      <c r="Z684" s="14">
        <f t="shared" si="13033"/>
        <v>40350</v>
      </c>
      <c r="AA684" s="1">
        <f t="shared" si="13033"/>
        <v>42115</v>
      </c>
      <c r="AB684" s="153">
        <f t="shared" ref="AB684:AC684" si="13034">SUM(AB660:AB683)</f>
        <v>313785</v>
      </c>
      <c r="AC684" s="154">
        <f t="shared" si="13034"/>
        <v>312657</v>
      </c>
      <c r="BI684" s="221" t="s">
        <v>13</v>
      </c>
      <c r="BJ684" s="147">
        <f>SUM(BJ660:BJ683)</f>
        <v>1</v>
      </c>
      <c r="BK684" s="148">
        <f t="shared" ref="BK684:CK684" si="13035">SUM(BK660:BK683)</f>
        <v>1</v>
      </c>
      <c r="BL684" s="147">
        <f t="shared" si="13035"/>
        <v>0.99999999999999989</v>
      </c>
      <c r="BM684" s="148">
        <f t="shared" si="13035"/>
        <v>1.0000000000000002</v>
      </c>
      <c r="BN684" s="147">
        <f t="shared" si="13035"/>
        <v>1.0000000000000002</v>
      </c>
      <c r="BO684" s="148">
        <f t="shared" si="13035"/>
        <v>1</v>
      </c>
      <c r="BP684" s="147">
        <f t="shared" si="13035"/>
        <v>0.99999999999999989</v>
      </c>
      <c r="BQ684" s="148">
        <f t="shared" si="13035"/>
        <v>1</v>
      </c>
      <c r="BR684" s="147">
        <f t="shared" si="13035"/>
        <v>0.99999999999999989</v>
      </c>
      <c r="BS684" s="148">
        <f t="shared" si="13035"/>
        <v>1</v>
      </c>
      <c r="BT684" s="147">
        <f t="shared" si="13035"/>
        <v>1.0000000000000002</v>
      </c>
      <c r="BU684" s="148">
        <f t="shared" si="13035"/>
        <v>1</v>
      </c>
      <c r="BV684" s="147">
        <f t="shared" si="13035"/>
        <v>1</v>
      </c>
      <c r="BW684" s="148">
        <f t="shared" si="13035"/>
        <v>1</v>
      </c>
      <c r="BX684" s="147">
        <f t="shared" si="13035"/>
        <v>1.0000000000000002</v>
      </c>
      <c r="BY684" s="148">
        <f t="shared" si="13035"/>
        <v>1</v>
      </c>
      <c r="BZ684" s="147">
        <f t="shared" si="13035"/>
        <v>1</v>
      </c>
      <c r="CA684" s="148">
        <f t="shared" si="13035"/>
        <v>1</v>
      </c>
      <c r="CB684" s="147">
        <f t="shared" si="13035"/>
        <v>1</v>
      </c>
      <c r="CC684" s="148">
        <f t="shared" si="13035"/>
        <v>0.99999999999999989</v>
      </c>
      <c r="CD684" s="147">
        <f t="shared" si="13035"/>
        <v>0.99999999999999989</v>
      </c>
      <c r="CE684" s="148">
        <f t="shared" si="13035"/>
        <v>0.99999999999999989</v>
      </c>
      <c r="CF684" s="147">
        <f t="shared" si="13035"/>
        <v>1.0000000000000002</v>
      </c>
      <c r="CG684" s="148">
        <f t="shared" si="13035"/>
        <v>1</v>
      </c>
      <c r="CH684" s="147">
        <f t="shared" si="13035"/>
        <v>1.0000000000000002</v>
      </c>
      <c r="CI684" s="148">
        <f t="shared" si="13035"/>
        <v>1</v>
      </c>
      <c r="CJ684" s="147">
        <f t="shared" si="13035"/>
        <v>1</v>
      </c>
      <c r="CK684" s="148">
        <f t="shared" si="13035"/>
        <v>1</v>
      </c>
    </row>
    <row r="685" spans="1:89" ht="13.5" thickTop="1" x14ac:dyDescent="0.2">
      <c r="A685" s="165"/>
    </row>
    <row r="687" spans="1:89" x14ac:dyDescent="0.2">
      <c r="A687" s="278">
        <f>+A656+1</f>
        <v>44796</v>
      </c>
      <c r="B687" s="278"/>
      <c r="C687" s="278"/>
      <c r="D687" s="278"/>
      <c r="BI687" s="277">
        <f>+BI625+2</f>
        <v>44796</v>
      </c>
      <c r="BJ687" s="277"/>
      <c r="BK687" s="277"/>
      <c r="BL687" s="277"/>
    </row>
    <row r="688" spans="1:89" ht="13.5" thickBot="1" x14ac:dyDescent="0.25">
      <c r="AE688" t="s">
        <v>84</v>
      </c>
    </row>
    <row r="689" spans="1:89" ht="14.25" thickTop="1" thickBot="1" x14ac:dyDescent="0.25">
      <c r="A689" s="275" t="s">
        <v>0</v>
      </c>
      <c r="B689" s="269" t="s">
        <v>1</v>
      </c>
      <c r="C689" s="270"/>
      <c r="D689" s="269" t="s">
        <v>2</v>
      </c>
      <c r="E689" s="270"/>
      <c r="F689" s="269" t="s">
        <v>3</v>
      </c>
      <c r="G689" s="270"/>
      <c r="H689" s="269" t="s">
        <v>4</v>
      </c>
      <c r="I689" s="270"/>
      <c r="J689" s="269" t="s">
        <v>5</v>
      </c>
      <c r="K689" s="270"/>
      <c r="L689" s="269" t="s">
        <v>6</v>
      </c>
      <c r="M689" s="270"/>
      <c r="N689" s="269" t="s">
        <v>7</v>
      </c>
      <c r="O689" s="270"/>
      <c r="P689" s="269" t="s">
        <v>8</v>
      </c>
      <c r="Q689" s="270"/>
      <c r="R689" s="269" t="s">
        <v>9</v>
      </c>
      <c r="S689" s="270"/>
      <c r="T689" s="269" t="s">
        <v>10</v>
      </c>
      <c r="U689" s="270"/>
      <c r="V689" s="269" t="s">
        <v>11</v>
      </c>
      <c r="W689" s="270"/>
      <c r="X689" s="269" t="s">
        <v>12</v>
      </c>
      <c r="Y689" s="270"/>
      <c r="Z689" s="271" t="s">
        <v>40</v>
      </c>
      <c r="AA689" s="272"/>
      <c r="AB689" s="273" t="s">
        <v>41</v>
      </c>
      <c r="AC689" s="274"/>
      <c r="AE689" s="275" t="s">
        <v>0</v>
      </c>
      <c r="AF689" s="269" t="s">
        <v>1</v>
      </c>
      <c r="AG689" s="270"/>
      <c r="AH689" s="269" t="s">
        <v>2</v>
      </c>
      <c r="AI689" s="270"/>
      <c r="AJ689" s="269" t="s">
        <v>3</v>
      </c>
      <c r="AK689" s="270"/>
      <c r="AL689" s="269" t="s">
        <v>4</v>
      </c>
      <c r="AM689" s="270"/>
      <c r="AN689" s="269" t="s">
        <v>5</v>
      </c>
      <c r="AO689" s="270"/>
      <c r="AP689" s="269" t="s">
        <v>6</v>
      </c>
      <c r="AQ689" s="270"/>
      <c r="AR689" s="269" t="s">
        <v>7</v>
      </c>
      <c r="AS689" s="270"/>
      <c r="AT689" s="269" t="s">
        <v>8</v>
      </c>
      <c r="AU689" s="270"/>
      <c r="AV689" s="269" t="s">
        <v>9</v>
      </c>
      <c r="AW689" s="270"/>
      <c r="AX689" s="269" t="s">
        <v>10</v>
      </c>
      <c r="AY689" s="270"/>
      <c r="AZ689" s="269" t="s">
        <v>11</v>
      </c>
      <c r="BA689" s="270"/>
      <c r="BB689" s="269" t="s">
        <v>12</v>
      </c>
      <c r="BC689" s="270"/>
      <c r="BD689" s="271" t="s">
        <v>40</v>
      </c>
      <c r="BE689" s="272"/>
      <c r="BF689" s="273" t="s">
        <v>41</v>
      </c>
      <c r="BG689" s="274"/>
      <c r="BI689" s="275" t="s">
        <v>0</v>
      </c>
      <c r="BJ689" s="269" t="s">
        <v>1</v>
      </c>
      <c r="BK689" s="270"/>
      <c r="BL689" s="269" t="s">
        <v>2</v>
      </c>
      <c r="BM689" s="270"/>
      <c r="BN689" s="269" t="s">
        <v>3</v>
      </c>
      <c r="BO689" s="270"/>
      <c r="BP689" s="269" t="s">
        <v>4</v>
      </c>
      <c r="BQ689" s="270"/>
      <c r="BR689" s="269" t="s">
        <v>5</v>
      </c>
      <c r="BS689" s="270"/>
      <c r="BT689" s="269" t="s">
        <v>6</v>
      </c>
      <c r="BU689" s="270"/>
      <c r="BV689" s="269" t="s">
        <v>7</v>
      </c>
      <c r="BW689" s="270"/>
      <c r="BX689" s="269" t="s">
        <v>8</v>
      </c>
      <c r="BY689" s="270"/>
      <c r="BZ689" s="269" t="s">
        <v>9</v>
      </c>
      <c r="CA689" s="270"/>
      <c r="CB689" s="269" t="s">
        <v>10</v>
      </c>
      <c r="CC689" s="270"/>
      <c r="CD689" s="269" t="s">
        <v>11</v>
      </c>
      <c r="CE689" s="270"/>
      <c r="CF689" s="269" t="s">
        <v>12</v>
      </c>
      <c r="CG689" s="270"/>
      <c r="CH689" s="271" t="s">
        <v>40</v>
      </c>
      <c r="CI689" s="272"/>
      <c r="CJ689" s="269" t="s">
        <v>41</v>
      </c>
      <c r="CK689" s="270"/>
    </row>
    <row r="690" spans="1:89" ht="15" thickTop="1" thickBot="1" x14ac:dyDescent="0.3">
      <c r="A690" s="276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76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76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3333</v>
      </c>
      <c r="AG691" s="164">
        <f t="shared" ref="AG691:AV693" si="13036">SUMIF($A$9:$A$32,$AE691,C$691:C$714)</f>
        <v>934</v>
      </c>
      <c r="AH691" s="121">
        <f t="shared" si="13036"/>
        <v>1281</v>
      </c>
      <c r="AI691" s="159">
        <f t="shared" si="13036"/>
        <v>941</v>
      </c>
      <c r="AJ691" s="120">
        <f t="shared" si="13036"/>
        <v>2179</v>
      </c>
      <c r="AK691" s="122">
        <f t="shared" si="13036"/>
        <v>1338</v>
      </c>
      <c r="AL691" s="121">
        <f t="shared" si="13036"/>
        <v>3814</v>
      </c>
      <c r="AM691" s="159">
        <f t="shared" si="13036"/>
        <v>2120</v>
      </c>
      <c r="AN691" s="120">
        <f t="shared" si="13036"/>
        <v>255</v>
      </c>
      <c r="AO691" s="122">
        <f t="shared" si="13036"/>
        <v>890</v>
      </c>
      <c r="AP691" s="121">
        <f t="shared" si="13036"/>
        <v>1118</v>
      </c>
      <c r="AQ691" s="120">
        <f t="shared" si="13036"/>
        <v>3016</v>
      </c>
      <c r="AR691" s="158">
        <f t="shared" si="13036"/>
        <v>3028</v>
      </c>
      <c r="AS691" s="160">
        <f t="shared" si="13036"/>
        <v>3975</v>
      </c>
      <c r="AT691" s="120">
        <f t="shared" si="13036"/>
        <v>2060</v>
      </c>
      <c r="AU691" s="122">
        <f t="shared" si="13036"/>
        <v>2106</v>
      </c>
      <c r="AV691" s="121">
        <f t="shared" si="13036"/>
        <v>2609</v>
      </c>
      <c r="AW691" s="159">
        <f t="shared" ref="AW691:BE693" si="13037">SUMIF($A$9:$A$32,$AE691,S$691:S$714)</f>
        <v>1980</v>
      </c>
      <c r="AX691" s="120">
        <f t="shared" si="13037"/>
        <v>356</v>
      </c>
      <c r="AY691" s="122">
        <f t="shared" si="13037"/>
        <v>1668</v>
      </c>
      <c r="AZ691" s="121">
        <f t="shared" si="13037"/>
        <v>1209</v>
      </c>
      <c r="BA691" s="159">
        <f t="shared" si="13037"/>
        <v>3375</v>
      </c>
      <c r="BB691" s="120">
        <f t="shared" si="13037"/>
        <v>1849</v>
      </c>
      <c r="BC691" s="122">
        <f t="shared" si="13037"/>
        <v>1841</v>
      </c>
      <c r="BD691" s="21">
        <f t="shared" si="13037"/>
        <v>3516</v>
      </c>
      <c r="BE691" s="163">
        <f t="shared" si="13037"/>
        <v>2474</v>
      </c>
      <c r="BF691" s="149">
        <f>AF691+AH691+AJ691+AL691+AN691+AP691+AR691+AT691+AV691+AX691+AZ691+BB691+BD691</f>
        <v>26607</v>
      </c>
      <c r="BG691" s="150">
        <f>AG691+AI691+AK691+AM691+AO691+AQ691+AS691+AU691+AW691+AY691+BA691+BC691+BE691</f>
        <v>26658</v>
      </c>
      <c r="BH691" s="194"/>
      <c r="BI691" s="119" t="s">
        <v>16</v>
      </c>
      <c r="BJ691" s="123">
        <f>B691/B715</f>
        <v>0</v>
      </c>
      <c r="BK691" s="124">
        <f t="shared" ref="BK691" si="13038">C691/C715</f>
        <v>0</v>
      </c>
      <c r="BL691" s="125">
        <f t="shared" ref="BL691" si="13039">D691/D715</f>
        <v>0</v>
      </c>
      <c r="BM691" s="126">
        <f t="shared" ref="BM691" si="13040">E691/E715</f>
        <v>0</v>
      </c>
      <c r="BN691" s="123">
        <f t="shared" ref="BN691" si="13041">F691/F715</f>
        <v>0</v>
      </c>
      <c r="BO691" s="124">
        <f t="shared" ref="BO691" si="13042">G691/G715</f>
        <v>0</v>
      </c>
      <c r="BP691" s="125">
        <f t="shared" ref="BP691" si="13043">H691/H715</f>
        <v>0</v>
      </c>
      <c r="BQ691" s="126">
        <f t="shared" ref="BQ691" si="13044">I691/I715</f>
        <v>0</v>
      </c>
      <c r="BR691" s="123">
        <f t="shared" ref="BR691" si="13045">J691/J715</f>
        <v>0</v>
      </c>
      <c r="BS691" s="124">
        <f t="shared" ref="BS691" si="13046">K691/K715</f>
        <v>0</v>
      </c>
      <c r="BT691" s="125">
        <f t="shared" ref="BT691" si="13047">L691/L715</f>
        <v>0</v>
      </c>
      <c r="BU691" s="123">
        <f t="shared" ref="BU691" si="13048">M691/M715</f>
        <v>0</v>
      </c>
      <c r="BV691" s="127">
        <f t="shared" ref="BV691" si="13049">N691/N715</f>
        <v>0</v>
      </c>
      <c r="BW691" s="128">
        <f t="shared" ref="BW691" si="13050">O691/O715</f>
        <v>0</v>
      </c>
      <c r="BX691" s="123">
        <f t="shared" ref="BX691" si="13051">P691/P715</f>
        <v>0</v>
      </c>
      <c r="BY691" s="124">
        <f t="shared" ref="BY691" si="13052">Q691/Q715</f>
        <v>0</v>
      </c>
      <c r="BZ691" s="125">
        <f t="shared" ref="BZ691" si="13053">R691/R715</f>
        <v>0</v>
      </c>
      <c r="CA691" s="126">
        <f t="shared" ref="CA691" si="13054">S691/S715</f>
        <v>0</v>
      </c>
      <c r="CB691" s="123">
        <f t="shared" ref="CB691" si="13055">T691/T715</f>
        <v>0</v>
      </c>
      <c r="CC691" s="124">
        <f t="shared" ref="CC691" si="13056">U691/U715</f>
        <v>0</v>
      </c>
      <c r="CD691" s="125">
        <f t="shared" ref="CD691" si="13057">V691/V715</f>
        <v>0</v>
      </c>
      <c r="CE691" s="126">
        <f t="shared" ref="CE691" si="13058">W691/W715</f>
        <v>0</v>
      </c>
      <c r="CF691" s="123">
        <f t="shared" ref="CF691" si="13059">X691/X715</f>
        <v>0</v>
      </c>
      <c r="CG691" s="124">
        <f t="shared" ref="CG691" si="13060">Y691/Y715</f>
        <v>0</v>
      </c>
      <c r="CH691" s="125">
        <f t="shared" ref="CH691" si="13061">Z691/Z715</f>
        <v>0</v>
      </c>
      <c r="CI691" s="123">
        <f t="shared" ref="CI691" si="13062">AA691/AA715</f>
        <v>0</v>
      </c>
      <c r="CJ691" s="129">
        <f t="shared" ref="CJ691" si="13063">AB691/AB715</f>
        <v>0</v>
      </c>
      <c r="CK691" s="130">
        <f t="shared" ref="CK691" si="13064">AC691/AC715</f>
        <v>0</v>
      </c>
    </row>
    <row r="692" spans="1:89" x14ac:dyDescent="0.2">
      <c r="A692" s="131" t="s">
        <v>17</v>
      </c>
      <c r="B692" s="167">
        <v>356</v>
      </c>
      <c r="C692" s="168">
        <v>0</v>
      </c>
      <c r="D692" s="169">
        <v>237</v>
      </c>
      <c r="E692" s="170">
        <v>3</v>
      </c>
      <c r="F692" s="167">
        <v>644</v>
      </c>
      <c r="G692" s="171">
        <v>5</v>
      </c>
      <c r="H692" s="169">
        <v>593</v>
      </c>
      <c r="I692" s="170">
        <v>61</v>
      </c>
      <c r="J692" s="167">
        <v>9</v>
      </c>
      <c r="K692" s="171">
        <v>26</v>
      </c>
      <c r="L692" s="169">
        <v>75</v>
      </c>
      <c r="M692" s="167">
        <v>115</v>
      </c>
      <c r="N692" s="172">
        <v>218</v>
      </c>
      <c r="O692" s="173">
        <v>179</v>
      </c>
      <c r="P692" s="167">
        <v>79</v>
      </c>
      <c r="Q692" s="171">
        <v>69</v>
      </c>
      <c r="R692" s="169">
        <v>33</v>
      </c>
      <c r="S692" s="170">
        <v>98</v>
      </c>
      <c r="T692" s="167">
        <v>3</v>
      </c>
      <c r="U692" s="171">
        <v>36</v>
      </c>
      <c r="V692" s="169">
        <v>19</v>
      </c>
      <c r="W692" s="170">
        <v>101</v>
      </c>
      <c r="X692" s="167">
        <v>5</v>
      </c>
      <c r="Y692" s="171">
        <v>79</v>
      </c>
      <c r="Z692" s="169">
        <v>0</v>
      </c>
      <c r="AA692" s="167">
        <v>0</v>
      </c>
      <c r="AB692" s="149">
        <f t="shared" ref="AB692:AB711" si="13065">B692+D692+F692+H692+J692+L692+N692+P692+R692+T692+V692+X692+Z692</f>
        <v>2271</v>
      </c>
      <c r="AC692" s="150">
        <f t="shared" ref="AC692:AC711" si="13066">C692+E692+G692+I692+K692+M692+O692+Q692+S692+U692+W692+Y692+AA692</f>
        <v>772</v>
      </c>
      <c r="AD692" s="194"/>
      <c r="AE692" s="226" t="str">
        <f>$AE$10</f>
        <v>08:00 - 08:59</v>
      </c>
      <c r="AF692" s="120">
        <f>SUMIF($A$9:$A$32,$AE692,B$691:B$714)</f>
        <v>2502</v>
      </c>
      <c r="AG692" s="168">
        <f t="shared" si="13036"/>
        <v>1261</v>
      </c>
      <c r="AH692" s="169">
        <f t="shared" si="13036"/>
        <v>1212</v>
      </c>
      <c r="AI692" s="170">
        <f t="shared" si="13036"/>
        <v>1137</v>
      </c>
      <c r="AJ692" s="167">
        <f t="shared" si="13036"/>
        <v>2583</v>
      </c>
      <c r="AK692" s="171">
        <f t="shared" si="13036"/>
        <v>1329</v>
      </c>
      <c r="AL692" s="169">
        <f t="shared" si="13036"/>
        <v>3343</v>
      </c>
      <c r="AM692" s="170">
        <f t="shared" si="13036"/>
        <v>2380</v>
      </c>
      <c r="AN692" s="167">
        <f t="shared" si="13036"/>
        <v>203</v>
      </c>
      <c r="AO692" s="171">
        <f t="shared" si="13036"/>
        <v>983</v>
      </c>
      <c r="AP692" s="169">
        <f t="shared" si="13036"/>
        <v>857</v>
      </c>
      <c r="AQ692" s="167">
        <f t="shared" si="13036"/>
        <v>3476</v>
      </c>
      <c r="AR692" s="172">
        <f t="shared" si="13036"/>
        <v>2325</v>
      </c>
      <c r="AS692" s="173">
        <f t="shared" si="13036"/>
        <v>4150</v>
      </c>
      <c r="AT692" s="167">
        <f t="shared" si="13036"/>
        <v>2090</v>
      </c>
      <c r="AU692" s="171">
        <f t="shared" si="13036"/>
        <v>2006</v>
      </c>
      <c r="AV692" s="169">
        <f t="shared" si="13036"/>
        <v>2115</v>
      </c>
      <c r="AW692" s="170">
        <f t="shared" si="13037"/>
        <v>1622</v>
      </c>
      <c r="AX692" s="167">
        <f t="shared" si="13037"/>
        <v>292</v>
      </c>
      <c r="AY692" s="171">
        <f t="shared" si="13037"/>
        <v>1335</v>
      </c>
      <c r="AZ692" s="169">
        <f t="shared" si="13037"/>
        <v>851</v>
      </c>
      <c r="BA692" s="170">
        <f t="shared" si="13037"/>
        <v>2720</v>
      </c>
      <c r="BB692" s="167">
        <f t="shared" si="13037"/>
        <v>1444</v>
      </c>
      <c r="BC692" s="171">
        <f t="shared" si="13037"/>
        <v>1767</v>
      </c>
      <c r="BD692" s="169">
        <f t="shared" si="13037"/>
        <v>3287</v>
      </c>
      <c r="BE692" s="167">
        <f t="shared" si="13037"/>
        <v>2359</v>
      </c>
      <c r="BF692" s="151">
        <f>SUM(AF692,AH692,AJ692,AL692,AN692,AP692,AR692,AT692,AV692,AX692,AZ692,BB692,BD692)</f>
        <v>23104</v>
      </c>
      <c r="BG692" s="152">
        <f>SUM(AG692,AI692,AK692,AM692,AO692,AQ692,AS692,AU692,AW692,AY692,BA692,BC692,BE692)</f>
        <v>26525</v>
      </c>
      <c r="BH692" s="194"/>
      <c r="BI692" s="131" t="s">
        <v>17</v>
      </c>
      <c r="BJ692" s="123">
        <f>B692/B715</f>
        <v>1.4593154334904693E-2</v>
      </c>
      <c r="BK692" s="124">
        <f t="shared" ref="BK692" si="13067">C692/C715</f>
        <v>0</v>
      </c>
      <c r="BL692" s="125">
        <f t="shared" ref="BL692" si="13068">D692/D715</f>
        <v>1.8870929214109402E-2</v>
      </c>
      <c r="BM692" s="126">
        <f t="shared" ref="BM692" si="13069">E692/E715</f>
        <v>2.5915687629578439E-4</v>
      </c>
      <c r="BN692" s="123">
        <f t="shared" ref="BN692" si="13070">F692/F715</f>
        <v>2.7077026572485705E-2</v>
      </c>
      <c r="BO692" s="124">
        <f t="shared" ref="BO692" si="13071">G692/G715</f>
        <v>2.2893772893772894E-4</v>
      </c>
      <c r="BP692" s="125">
        <f t="shared" ref="BP692" si="13072">H692/H715</f>
        <v>1.6249246451471473E-2</v>
      </c>
      <c r="BQ692" s="126">
        <f t="shared" ref="BQ692" si="13073">I692/I715</f>
        <v>1.5589062100690007E-3</v>
      </c>
      <c r="BR692" s="123">
        <f t="shared" ref="BR692" si="13074">J692/J715</f>
        <v>1.5937666017354348E-3</v>
      </c>
      <c r="BS692" s="124">
        <f t="shared" ref="BS692" si="13075">K692/K715</f>
        <v>4.1487154938567097E-3</v>
      </c>
      <c r="BT692" s="125">
        <f t="shared" ref="BT692" si="13076">L692/L715</f>
        <v>3.4237195288961929E-3</v>
      </c>
      <c r="BU692" s="123">
        <f t="shared" ref="BU692" si="13077">M692/M715</f>
        <v>5.2222878161754692E-3</v>
      </c>
      <c r="BV692" s="127">
        <f t="shared" ref="BV692" si="13078">N692/N715</f>
        <v>5.6374450478407032E-3</v>
      </c>
      <c r="BW692" s="128">
        <f t="shared" ref="BW692" si="13079">O692/O715</f>
        <v>4.6884412897142411E-3</v>
      </c>
      <c r="BX692" s="123">
        <f t="shared" ref="BX692" si="13080">P692/P715</f>
        <v>3.7382293096105616E-3</v>
      </c>
      <c r="BY692" s="124">
        <f t="shared" ref="BY692" si="13081">Q692/Q715</f>
        <v>3.2597911843907971E-3</v>
      </c>
      <c r="BZ692" s="125">
        <f t="shared" ref="BZ692" si="13082">R692/R715</f>
        <v>1.3902346547583942E-3</v>
      </c>
      <c r="CA692" s="126">
        <f t="shared" ref="CA692" si="13083">S692/S715</f>
        <v>3.9435032795460947E-3</v>
      </c>
      <c r="CB692" s="123">
        <f t="shared" ref="CB692" si="13084">T692/T715</f>
        <v>4.1447913788339322E-4</v>
      </c>
      <c r="CC692" s="124">
        <f t="shared" ref="CC692" si="13085">U692/U715</f>
        <v>4.6201232032854209E-3</v>
      </c>
      <c r="CD692" s="125">
        <f t="shared" ref="CD692" si="13086">V692/V715</f>
        <v>7.7731865973898462E-4</v>
      </c>
      <c r="CE692" s="126">
        <f t="shared" ref="CE692" si="13087">W692/W715</f>
        <v>3.7802230705891158E-3</v>
      </c>
      <c r="CF692" s="123">
        <f t="shared" ref="CF692" si="13088">X692/X715</f>
        <v>2.5032542304996493E-4</v>
      </c>
      <c r="CG692" s="124">
        <f t="shared" ref="CG692" si="13089">Y692/Y715</f>
        <v>6.2858052196053471E-3</v>
      </c>
      <c r="CH692" s="125">
        <f t="shared" ref="CH692" si="13090">Z692/Z715</f>
        <v>0</v>
      </c>
      <c r="CI692" s="123">
        <f t="shared" ref="CI692" si="13091">AA692/AA715</f>
        <v>0</v>
      </c>
      <c r="CJ692" s="129">
        <f t="shared" ref="CJ692" si="13092">AB692/AB715</f>
        <v>7.6580677794638339E-3</v>
      </c>
      <c r="CK692" s="130">
        <f t="shared" ref="CK692" si="13093">AC692/AC715</f>
        <v>2.6113546571413107E-3</v>
      </c>
    </row>
    <row r="693" spans="1:89" ht="13.5" thickBot="1" x14ac:dyDescent="0.25">
      <c r="A693" s="139" t="s">
        <v>18</v>
      </c>
      <c r="B693" s="174">
        <v>1723</v>
      </c>
      <c r="C693" s="175">
        <v>366</v>
      </c>
      <c r="D693" s="176">
        <v>898</v>
      </c>
      <c r="E693" s="177">
        <v>227</v>
      </c>
      <c r="F693" s="174">
        <v>2191</v>
      </c>
      <c r="G693" s="178">
        <v>490</v>
      </c>
      <c r="H693" s="176">
        <v>2189</v>
      </c>
      <c r="I693" s="177">
        <v>885</v>
      </c>
      <c r="J693" s="174">
        <v>96</v>
      </c>
      <c r="K693" s="178">
        <v>289</v>
      </c>
      <c r="L693" s="176">
        <v>600</v>
      </c>
      <c r="M693" s="174">
        <v>1075</v>
      </c>
      <c r="N693" s="179">
        <v>1712</v>
      </c>
      <c r="O693" s="180">
        <v>2030</v>
      </c>
      <c r="P693" s="174">
        <v>898</v>
      </c>
      <c r="Q693" s="178">
        <v>999</v>
      </c>
      <c r="R693" s="176">
        <v>1050</v>
      </c>
      <c r="S693" s="177">
        <v>1174</v>
      </c>
      <c r="T693" s="174">
        <v>146</v>
      </c>
      <c r="U693" s="178">
        <v>531</v>
      </c>
      <c r="V693" s="176">
        <v>705</v>
      </c>
      <c r="W693" s="177">
        <v>1374</v>
      </c>
      <c r="X693" s="174">
        <v>947</v>
      </c>
      <c r="Y693" s="178">
        <v>712</v>
      </c>
      <c r="Z693" s="176">
        <v>1842</v>
      </c>
      <c r="AA693" s="174">
        <v>1338</v>
      </c>
      <c r="AB693" s="149">
        <f t="shared" si="13065"/>
        <v>14997</v>
      </c>
      <c r="AC693" s="150">
        <f t="shared" si="13066"/>
        <v>11490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6"/>
        <v>0</v>
      </c>
      <c r="AH693" s="176">
        <f t="shared" si="13036"/>
        <v>0</v>
      </c>
      <c r="AI693" s="177">
        <f t="shared" si="13036"/>
        <v>0</v>
      </c>
      <c r="AJ693" s="174">
        <f t="shared" si="13036"/>
        <v>0</v>
      </c>
      <c r="AK693" s="178">
        <f t="shared" si="13036"/>
        <v>0</v>
      </c>
      <c r="AL693" s="176">
        <f t="shared" si="13036"/>
        <v>0</v>
      </c>
      <c r="AM693" s="177">
        <f t="shared" si="13036"/>
        <v>0</v>
      </c>
      <c r="AN693" s="174">
        <f t="shared" si="13036"/>
        <v>0</v>
      </c>
      <c r="AO693" s="178">
        <f t="shared" si="13036"/>
        <v>0</v>
      </c>
      <c r="AP693" s="176">
        <f t="shared" si="13036"/>
        <v>0</v>
      </c>
      <c r="AQ693" s="174">
        <f t="shared" si="13036"/>
        <v>0</v>
      </c>
      <c r="AR693" s="179">
        <f t="shared" si="13036"/>
        <v>0</v>
      </c>
      <c r="AS693" s="180">
        <f t="shared" si="13036"/>
        <v>0</v>
      </c>
      <c r="AT693" s="174">
        <f t="shared" si="13036"/>
        <v>0</v>
      </c>
      <c r="AU693" s="178">
        <f t="shared" si="13036"/>
        <v>0</v>
      </c>
      <c r="AV693" s="176">
        <f t="shared" si="13036"/>
        <v>0</v>
      </c>
      <c r="AW693" s="177">
        <f t="shared" si="13037"/>
        <v>0</v>
      </c>
      <c r="AX693" s="174">
        <f t="shared" si="13037"/>
        <v>0</v>
      </c>
      <c r="AY693" s="178">
        <f t="shared" si="13037"/>
        <v>0</v>
      </c>
      <c r="AZ693" s="176">
        <f t="shared" si="13037"/>
        <v>0</v>
      </c>
      <c r="BA693" s="177">
        <f t="shared" si="13037"/>
        <v>0</v>
      </c>
      <c r="BB693" s="174">
        <f t="shared" si="13037"/>
        <v>0</v>
      </c>
      <c r="BC693" s="178">
        <f t="shared" si="13037"/>
        <v>0</v>
      </c>
      <c r="BD693" s="176">
        <f t="shared" si="13037"/>
        <v>0</v>
      </c>
      <c r="BE693" s="174">
        <f t="shared" si="13037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7.0629227300676362E-2</v>
      </c>
      <c r="BK693" s="124">
        <f t="shared" ref="BK693" si="13094">C693/C715</f>
        <v>1.5251906488311038E-2</v>
      </c>
      <c r="BL693" s="125">
        <f t="shared" ref="BL693" si="13095">D693/D715</f>
        <v>7.1502508161477824E-2</v>
      </c>
      <c r="BM693" s="126">
        <f t="shared" ref="BM693" si="13096">E693/E715</f>
        <v>1.9609536973047684E-2</v>
      </c>
      <c r="BN693" s="123">
        <f t="shared" ref="BN693" si="13097">F693/F715</f>
        <v>9.2120753447695936E-2</v>
      </c>
      <c r="BO693" s="124">
        <f t="shared" ref="BO693" si="13098">G693/G715</f>
        <v>2.2435897435897436E-2</v>
      </c>
      <c r="BP693" s="125">
        <f t="shared" ref="BP693" si="13099">H693/H715</f>
        <v>5.998246287060887E-2</v>
      </c>
      <c r="BQ693" s="126">
        <f t="shared" ref="BQ693" si="13100">I693/I715</f>
        <v>2.2616917965755174E-2</v>
      </c>
      <c r="BR693" s="123">
        <f t="shared" ref="BR693" si="13101">J693/J715</f>
        <v>1.7000177085177971E-2</v>
      </c>
      <c r="BS693" s="124">
        <f t="shared" ref="BS693" si="13102">K693/K715</f>
        <v>4.6114568374022662E-2</v>
      </c>
      <c r="BT693" s="125">
        <f t="shared" ref="BT693" si="13103">L693/L715</f>
        <v>2.7389756231169543E-2</v>
      </c>
      <c r="BU693" s="123">
        <f t="shared" ref="BU693" si="13104">M693/M715</f>
        <v>4.8817038281640253E-2</v>
      </c>
      <c r="BV693" s="127">
        <f t="shared" ref="BV693" si="13105">N693/N715</f>
        <v>4.4272045513317815E-2</v>
      </c>
      <c r="BW693" s="128">
        <f t="shared" ref="BW693" si="13106">O693/O715</f>
        <v>5.3170591162681052E-2</v>
      </c>
      <c r="BX693" s="123">
        <f t="shared" ref="BX693" si="13107">P693/P715</f>
        <v>4.2492783797851701E-2</v>
      </c>
      <c r="BY693" s="124">
        <f t="shared" ref="BY693" si="13108">Q693/Q715</f>
        <v>4.7196107147918928E-2</v>
      </c>
      <c r="BZ693" s="125">
        <f t="shared" ref="BZ693" si="13109">R693/R715</f>
        <v>4.4234739015039812E-2</v>
      </c>
      <c r="CA693" s="126">
        <f t="shared" ref="CA693" si="13110">S693/S715</f>
        <v>4.7241559695786889E-2</v>
      </c>
      <c r="CB693" s="123">
        <f t="shared" ref="CB693" si="13111">T693/T715</f>
        <v>2.017131804365847E-2</v>
      </c>
      <c r="CC693" s="124">
        <f t="shared" ref="CC693" si="13112">U693/U715</f>
        <v>6.8146817248459959E-2</v>
      </c>
      <c r="CD693" s="125">
        <f t="shared" ref="CD693" si="13113">V693/V715</f>
        <v>2.8842613427157059E-2</v>
      </c>
      <c r="CE693" s="126">
        <f t="shared" ref="CE693" si="13114">W693/W715</f>
        <v>5.1426004940489559E-2</v>
      </c>
      <c r="CF693" s="123">
        <f t="shared" ref="CF693" si="13115">X693/X715</f>
        <v>4.7411635125663362E-2</v>
      </c>
      <c r="CG693" s="124">
        <f t="shared" ref="CG693" si="13116">Y693/Y715</f>
        <v>5.6651814131126674E-2</v>
      </c>
      <c r="CH693" s="125">
        <f t="shared" ref="CH693" si="13117">Z693/Z715</f>
        <v>5.0369155045118949E-2</v>
      </c>
      <c r="CI693" s="123">
        <f t="shared" ref="CI693" si="13118">AA693/AA715</f>
        <v>3.3851135961139506E-2</v>
      </c>
      <c r="CJ693" s="129">
        <f t="shared" ref="CJ693" si="13119">AB693/AB715</f>
        <v>5.0571573090541222E-2</v>
      </c>
      <c r="CK693" s="130">
        <f t="shared" ref="CK693" si="13120">AC693/AC715</f>
        <v>3.8865887319370025E-2</v>
      </c>
    </row>
    <row r="694" spans="1:89" ht="14.25" thickTop="1" thickBot="1" x14ac:dyDescent="0.25">
      <c r="A694" s="131" t="s">
        <v>19</v>
      </c>
      <c r="B694" s="167">
        <v>2713</v>
      </c>
      <c r="C694" s="168">
        <v>973</v>
      </c>
      <c r="D694" s="169">
        <v>1275</v>
      </c>
      <c r="E694" s="170">
        <v>708</v>
      </c>
      <c r="F694" s="167">
        <v>2359</v>
      </c>
      <c r="G694" s="171">
        <v>1172</v>
      </c>
      <c r="H694" s="169">
        <v>3165</v>
      </c>
      <c r="I694" s="170">
        <v>1698</v>
      </c>
      <c r="J694" s="167">
        <v>190</v>
      </c>
      <c r="K694" s="171">
        <v>607</v>
      </c>
      <c r="L694" s="169">
        <v>1043</v>
      </c>
      <c r="M694" s="167">
        <v>1875</v>
      </c>
      <c r="N694" s="172">
        <v>2807</v>
      </c>
      <c r="O694" s="173">
        <v>2953</v>
      </c>
      <c r="P694" s="167">
        <v>1483</v>
      </c>
      <c r="Q694" s="171">
        <v>1627</v>
      </c>
      <c r="R694" s="169">
        <v>1920</v>
      </c>
      <c r="S694" s="170">
        <v>1358</v>
      </c>
      <c r="T694" s="167">
        <v>283</v>
      </c>
      <c r="U694" s="171">
        <v>825</v>
      </c>
      <c r="V694" s="169">
        <v>1215</v>
      </c>
      <c r="W694" s="170">
        <v>2025</v>
      </c>
      <c r="X694" s="167">
        <v>1691</v>
      </c>
      <c r="Y694" s="171">
        <v>1035</v>
      </c>
      <c r="Z694" s="169">
        <v>2952</v>
      </c>
      <c r="AA694" s="167">
        <v>1935</v>
      </c>
      <c r="AB694" s="149">
        <f t="shared" si="13065"/>
        <v>23096</v>
      </c>
      <c r="AC694" s="150">
        <f t="shared" si="13066"/>
        <v>18791</v>
      </c>
      <c r="AD694" s="194"/>
      <c r="AE694" s="221" t="s">
        <v>13</v>
      </c>
      <c r="AF694" s="14">
        <f t="shared" ref="AF694:BG694" si="13121">SUM(AF691:AF693)</f>
        <v>5835</v>
      </c>
      <c r="AG694" s="1">
        <f t="shared" si="13121"/>
        <v>2195</v>
      </c>
      <c r="AH694" s="14">
        <f t="shared" si="13121"/>
        <v>2493</v>
      </c>
      <c r="AI694" s="1">
        <f t="shared" si="13121"/>
        <v>2078</v>
      </c>
      <c r="AJ694" s="14">
        <f t="shared" si="13121"/>
        <v>4762</v>
      </c>
      <c r="AK694" s="1">
        <f t="shared" si="13121"/>
        <v>2667</v>
      </c>
      <c r="AL694" s="14">
        <f t="shared" si="13121"/>
        <v>7157</v>
      </c>
      <c r="AM694" s="1">
        <f t="shared" si="13121"/>
        <v>4500</v>
      </c>
      <c r="AN694" s="14">
        <f t="shared" si="13121"/>
        <v>458</v>
      </c>
      <c r="AO694" s="1">
        <f t="shared" si="13121"/>
        <v>1873</v>
      </c>
      <c r="AP694" s="14">
        <f t="shared" si="13121"/>
        <v>1975</v>
      </c>
      <c r="AQ694" s="1">
        <f t="shared" si="13121"/>
        <v>6492</v>
      </c>
      <c r="AR694" s="14">
        <f t="shared" si="13121"/>
        <v>5353</v>
      </c>
      <c r="AS694" s="1">
        <f t="shared" si="13121"/>
        <v>8125</v>
      </c>
      <c r="AT694" s="14">
        <f t="shared" si="13121"/>
        <v>4150</v>
      </c>
      <c r="AU694" s="1">
        <f t="shared" si="13121"/>
        <v>4112</v>
      </c>
      <c r="AV694" s="14">
        <f t="shared" si="13121"/>
        <v>4724</v>
      </c>
      <c r="AW694" s="1">
        <f t="shared" si="13121"/>
        <v>3602</v>
      </c>
      <c r="AX694" s="14">
        <f t="shared" si="13121"/>
        <v>648</v>
      </c>
      <c r="AY694" s="1">
        <f t="shared" si="13121"/>
        <v>3003</v>
      </c>
      <c r="AZ694" s="14">
        <f t="shared" si="13121"/>
        <v>2060</v>
      </c>
      <c r="BA694" s="1">
        <f t="shared" si="13121"/>
        <v>6095</v>
      </c>
      <c r="BB694" s="14">
        <f t="shared" si="13121"/>
        <v>3293</v>
      </c>
      <c r="BC694" s="1">
        <f t="shared" si="13121"/>
        <v>3608</v>
      </c>
      <c r="BD694" s="14">
        <f t="shared" si="13121"/>
        <v>6803</v>
      </c>
      <c r="BE694" s="1">
        <f t="shared" si="13121"/>
        <v>4833</v>
      </c>
      <c r="BF694" s="153">
        <f t="shared" si="13121"/>
        <v>49711</v>
      </c>
      <c r="BG694" s="154">
        <f t="shared" si="13121"/>
        <v>53183</v>
      </c>
      <c r="BH694" s="194"/>
      <c r="BI694" s="131" t="s">
        <v>19</v>
      </c>
      <c r="BJ694" s="123">
        <f>B694/B715</f>
        <v>0.1112113137938102</v>
      </c>
      <c r="BK694" s="124">
        <f t="shared" ref="BK694" si="13122">C694/C715</f>
        <v>4.0546735008542736E-2</v>
      </c>
      <c r="BL694" s="125">
        <f t="shared" ref="BL694" si="13123">D694/D715</f>
        <v>0.10152082172147464</v>
      </c>
      <c r="BM694" s="126">
        <f t="shared" ref="BM694" si="13124">E694/E715</f>
        <v>6.1161022805805113E-2</v>
      </c>
      <c r="BN694" s="123">
        <f t="shared" ref="BN694" si="13125">F694/F715</f>
        <v>9.9184325597040032E-2</v>
      </c>
      <c r="BO694" s="124">
        <f t="shared" ref="BO694" si="13126">G694/G715</f>
        <v>5.366300366300366E-2</v>
      </c>
      <c r="BP694" s="125">
        <f t="shared" ref="BP694" si="13127">H694/H715</f>
        <v>8.672658519208637E-2</v>
      </c>
      <c r="BQ694" s="126">
        <f t="shared" ref="BQ694" si="13128">I694/I715</f>
        <v>4.3393815486838745E-2</v>
      </c>
      <c r="BR694" s="123">
        <f t="shared" ref="BR694" si="13129">J694/J715</f>
        <v>3.3646183814414733E-2</v>
      </c>
      <c r="BS694" s="124">
        <f t="shared" ref="BS694" si="13130">K694/K715</f>
        <v>9.6856550183500881E-2</v>
      </c>
      <c r="BT694" s="125">
        <f t="shared" ref="BT694" si="13131">L694/L715</f>
        <v>4.761252624851639E-2</v>
      </c>
      <c r="BU694" s="123">
        <f t="shared" ref="BU694" si="13132">M694/M715</f>
        <v>8.5145997002860907E-2</v>
      </c>
      <c r="BV694" s="127">
        <f t="shared" ref="BV694" si="13133">N694/N715</f>
        <v>7.2588569950866308E-2</v>
      </c>
      <c r="BW694" s="128">
        <f t="shared" ref="BW694" si="13134">O694/O715</f>
        <v>7.7346185075565108E-2</v>
      </c>
      <c r="BX694" s="123">
        <f t="shared" ref="BX694" si="13135">P694/P715</f>
        <v>7.017460843230966E-2</v>
      </c>
      <c r="BY694" s="124">
        <f t="shared" ref="BY694" si="13136">Q694/Q715</f>
        <v>7.6864931260925029E-2</v>
      </c>
      <c r="BZ694" s="125">
        <f t="shared" ref="BZ694" si="13137">R694/R715</f>
        <v>8.088637991321565E-2</v>
      </c>
      <c r="CA694" s="126">
        <f t="shared" ref="CA694" si="13138">S694/S715</f>
        <v>5.46456883022816E-2</v>
      </c>
      <c r="CB694" s="123">
        <f t="shared" ref="CB694" si="13139">T694/T715</f>
        <v>3.9099198673666756E-2</v>
      </c>
      <c r="CC694" s="124">
        <f t="shared" ref="CC694" si="13140">U694/U715</f>
        <v>0.10587782340862423</v>
      </c>
      <c r="CD694" s="125">
        <f t="shared" ref="CD694" si="13141">V694/V715</f>
        <v>4.9707482714887695E-2</v>
      </c>
      <c r="CE694" s="126">
        <f t="shared" ref="CE694" si="13142">W694/W715</f>
        <v>7.5791601167752076E-2</v>
      </c>
      <c r="CF694" s="123">
        <f t="shared" ref="CF694" si="13143">X694/X715</f>
        <v>8.4660058075498146E-2</v>
      </c>
      <c r="CG694" s="124">
        <f t="shared" ref="CG694" si="13144">Y694/Y715</f>
        <v>8.2352005092297897E-2</v>
      </c>
      <c r="CH694" s="125">
        <f t="shared" ref="CH694" si="13145">Z694/Z715</f>
        <v>8.072190319934372E-2</v>
      </c>
      <c r="CI694" s="123">
        <f t="shared" ref="CI694" si="13146">AA694/AA715</f>
        <v>4.8955118150078428E-2</v>
      </c>
      <c r="CJ694" s="129">
        <f t="shared" ref="CJ694" si="13147">AB694/AB715</f>
        <v>7.788231326926319E-2</v>
      </c>
      <c r="CK694" s="130">
        <f t="shared" ref="CK694" si="13148">AC694/AC715</f>
        <v>6.3562131298370947E-2</v>
      </c>
    </row>
    <row r="695" spans="1:89" ht="13.5" thickTop="1" x14ac:dyDescent="0.2">
      <c r="A695" s="139" t="s">
        <v>20</v>
      </c>
      <c r="B695" s="174">
        <v>3333</v>
      </c>
      <c r="C695" s="175">
        <v>934</v>
      </c>
      <c r="D695" s="176">
        <v>1281</v>
      </c>
      <c r="E695" s="177">
        <v>941</v>
      </c>
      <c r="F695" s="174">
        <v>2179</v>
      </c>
      <c r="G695" s="178">
        <v>1338</v>
      </c>
      <c r="H695" s="176">
        <v>3814</v>
      </c>
      <c r="I695" s="177">
        <v>2120</v>
      </c>
      <c r="J695" s="174">
        <v>255</v>
      </c>
      <c r="K695" s="178">
        <v>890</v>
      </c>
      <c r="L695" s="176">
        <v>1118</v>
      </c>
      <c r="M695" s="174">
        <v>3016</v>
      </c>
      <c r="N695" s="179">
        <v>3028</v>
      </c>
      <c r="O695" s="180">
        <v>3975</v>
      </c>
      <c r="P695" s="174">
        <v>2060</v>
      </c>
      <c r="Q695" s="178">
        <v>2106</v>
      </c>
      <c r="R695" s="176">
        <v>2609</v>
      </c>
      <c r="S695" s="177">
        <v>1980</v>
      </c>
      <c r="T695" s="174">
        <v>356</v>
      </c>
      <c r="U695" s="178">
        <v>1668</v>
      </c>
      <c r="V695" s="176">
        <v>1209</v>
      </c>
      <c r="W695" s="177">
        <v>3375</v>
      </c>
      <c r="X695" s="174">
        <v>1849</v>
      </c>
      <c r="Y695" s="178">
        <v>1841</v>
      </c>
      <c r="Z695" s="176">
        <v>3516</v>
      </c>
      <c r="AA695" s="174">
        <v>2474</v>
      </c>
      <c r="AB695" s="149">
        <f t="shared" si="13065"/>
        <v>26607</v>
      </c>
      <c r="AC695" s="150">
        <f t="shared" si="13066"/>
        <v>26658</v>
      </c>
      <c r="AD695" s="194"/>
      <c r="BH695" s="194"/>
      <c r="BI695" s="139" t="s">
        <v>20</v>
      </c>
      <c r="BJ695" s="123">
        <f>B695/B715</f>
        <v>0.13662635786021726</v>
      </c>
      <c r="BK695" s="124">
        <f t="shared" ref="BK695" si="13149">C695/C715</f>
        <v>3.8921531858148936E-2</v>
      </c>
      <c r="BL695" s="125">
        <f t="shared" ref="BL695" si="13150">D695/D715</f>
        <v>0.10199856676486982</v>
      </c>
      <c r="BM695" s="126">
        <f t="shared" ref="BM695" si="13151">E695/E715</f>
        <v>8.1288873531444372E-2</v>
      </c>
      <c r="BN695" s="123">
        <f t="shared" ref="BN695" si="13152">F695/F715</f>
        <v>9.1616212579885642E-2</v>
      </c>
      <c r="BO695" s="124">
        <f t="shared" ref="BO695" si="13153">G695/G715</f>
        <v>6.1263736263736261E-2</v>
      </c>
      <c r="BP695" s="125">
        <f t="shared" ref="BP695" si="13154">H695/H715</f>
        <v>0.10451033046528196</v>
      </c>
      <c r="BQ695" s="126">
        <f t="shared" ref="BQ695" si="13155">I695/I715</f>
        <v>5.417837975977511E-2</v>
      </c>
      <c r="BR695" s="123">
        <f t="shared" ref="BR695" si="13156">J695/J715</f>
        <v>4.5156720382503984E-2</v>
      </c>
      <c r="BS695" s="124">
        <f t="shared" ref="BS695" si="13157">K695/K715</f>
        <v>0.14201372267432583</v>
      </c>
      <c r="BT695" s="125">
        <f t="shared" ref="BT695" si="13158">L695/L715</f>
        <v>5.103624577741258E-2</v>
      </c>
      <c r="BU695" s="123">
        <f t="shared" ref="BU695" si="13159">M695/M715</f>
        <v>0.13696017437900188</v>
      </c>
      <c r="BV695" s="127">
        <f t="shared" ref="BV695" si="13160">N695/N715</f>
        <v>7.8303594517713987E-2</v>
      </c>
      <c r="BW695" s="128">
        <f t="shared" ref="BW695" si="13161">O695/O715</f>
        <v>0.10411482752298384</v>
      </c>
      <c r="BX695" s="123">
        <f t="shared" ref="BX695" si="13162">P695/P715</f>
        <v>9.7477878199971613E-2</v>
      </c>
      <c r="BY695" s="124">
        <f t="shared" ref="BY695" si="13163">Q695/Q715</f>
        <v>9.9494496149666933E-2</v>
      </c>
      <c r="BZ695" s="125">
        <f t="shared" ref="BZ695" si="13164">R695/R715</f>
        <v>0.10991279437165606</v>
      </c>
      <c r="CA695" s="126">
        <f t="shared" ref="CA695" si="13165">S695/S715</f>
        <v>7.9674862178584369E-2</v>
      </c>
      <c r="CB695" s="123">
        <f t="shared" ref="CB695" si="13166">T695/T715</f>
        <v>4.9184857695495993E-2</v>
      </c>
      <c r="CC695" s="124">
        <f t="shared" ref="CC695" si="13167">U695/U715</f>
        <v>0.21406570841889117</v>
      </c>
      <c r="CD695" s="125">
        <f t="shared" ref="CD695" si="13168">V695/V715</f>
        <v>4.9462013664443805E-2</v>
      </c>
      <c r="CE695" s="126">
        <f t="shared" ref="CE695" si="13169">W695/W715</f>
        <v>0.1263193352795868</v>
      </c>
      <c r="CF695" s="123">
        <f t="shared" ref="CF695" si="13170">X695/X715</f>
        <v>9.2570341443877047E-2</v>
      </c>
      <c r="CG695" s="124">
        <f t="shared" ref="CG695" si="13171">Y695/Y715</f>
        <v>0.14648313176320815</v>
      </c>
      <c r="CH695" s="125">
        <f t="shared" ref="CH695" si="13172">Z695/Z715</f>
        <v>9.6144380639868743E-2</v>
      </c>
      <c r="CI695" s="123">
        <f t="shared" ref="CI695" si="13173">AA695/AA715</f>
        <v>6.2591711784648077E-2</v>
      </c>
      <c r="CJ695" s="129">
        <f t="shared" ref="CJ695" si="13174">AB695/AB715</f>
        <v>8.9721800708143645E-2</v>
      </c>
      <c r="CK695" s="130">
        <f t="shared" ref="CK695" si="13175">AC695/AC715</f>
        <v>9.0172917681441797E-2</v>
      </c>
    </row>
    <row r="696" spans="1:89" ht="13.5" thickBot="1" x14ac:dyDescent="0.25">
      <c r="A696" s="131" t="s">
        <v>21</v>
      </c>
      <c r="B696" s="167">
        <v>2502</v>
      </c>
      <c r="C696" s="168">
        <v>1261</v>
      </c>
      <c r="D696" s="169">
        <v>1212</v>
      </c>
      <c r="E696" s="170">
        <v>1137</v>
      </c>
      <c r="F696" s="167">
        <v>2583</v>
      </c>
      <c r="G696" s="171">
        <v>1329</v>
      </c>
      <c r="H696" s="169">
        <v>3343</v>
      </c>
      <c r="I696" s="170">
        <v>2380</v>
      </c>
      <c r="J696" s="167">
        <v>203</v>
      </c>
      <c r="K696" s="171">
        <v>983</v>
      </c>
      <c r="L696" s="169">
        <v>857</v>
      </c>
      <c r="M696" s="167">
        <v>3476</v>
      </c>
      <c r="N696" s="172">
        <v>2325</v>
      </c>
      <c r="O696" s="173">
        <v>4150</v>
      </c>
      <c r="P696" s="167">
        <v>2090</v>
      </c>
      <c r="Q696" s="171">
        <v>2006</v>
      </c>
      <c r="R696" s="169">
        <v>2115</v>
      </c>
      <c r="S696" s="170">
        <v>1622</v>
      </c>
      <c r="T696" s="167">
        <v>292</v>
      </c>
      <c r="U696" s="171">
        <v>1335</v>
      </c>
      <c r="V696" s="169">
        <v>851</v>
      </c>
      <c r="W696" s="170">
        <v>2720</v>
      </c>
      <c r="X696" s="167">
        <v>1444</v>
      </c>
      <c r="Y696" s="171">
        <v>1767</v>
      </c>
      <c r="Z696" s="169">
        <v>3287</v>
      </c>
      <c r="AA696" s="167">
        <v>2359</v>
      </c>
      <c r="AB696" s="149">
        <f t="shared" si="13065"/>
        <v>23104</v>
      </c>
      <c r="AC696" s="150">
        <f t="shared" si="13066"/>
        <v>26525</v>
      </c>
      <c r="AD696" s="194"/>
      <c r="AE696" t="s">
        <v>85</v>
      </c>
      <c r="BH696" s="194"/>
      <c r="BI696" s="131" t="s">
        <v>21</v>
      </c>
      <c r="BJ696" s="123">
        <f>B696/B715</f>
        <v>0.10256200040992007</v>
      </c>
      <c r="BK696" s="124">
        <f t="shared" ref="BK696" si="13176">C696/C715</f>
        <v>5.2548235196066176E-2</v>
      </c>
      <c r="BL696" s="125">
        <f t="shared" ref="BL696" si="13177">D696/D715</f>
        <v>9.65044987658253E-2</v>
      </c>
      <c r="BM696" s="126">
        <f t="shared" ref="BM696" si="13178">E696/E715</f>
        <v>9.8220456116102278E-2</v>
      </c>
      <c r="BN696" s="123">
        <f t="shared" ref="BN696" si="13179">F696/F715</f>
        <v>0.10860242179616549</v>
      </c>
      <c r="BO696" s="124">
        <f t="shared" ref="BO696" si="13180">G696/G715</f>
        <v>6.0851648351648351E-2</v>
      </c>
      <c r="BP696" s="125">
        <f t="shared" ref="BP696" si="13181">H696/H715</f>
        <v>9.1604099303995171E-2</v>
      </c>
      <c r="BQ696" s="126">
        <f t="shared" ref="BQ696" si="13182">I696/I715</f>
        <v>6.0822898032200361E-2</v>
      </c>
      <c r="BR696" s="123">
        <f t="shared" ref="BR696" si="13183">J696/J715</f>
        <v>3.5948291128032585E-2</v>
      </c>
      <c r="BS696" s="124">
        <f t="shared" ref="BS696" si="13184">K696/K715</f>
        <v>0.15685335886389021</v>
      </c>
      <c r="BT696" s="125">
        <f t="shared" ref="BT696" si="13185">L696/L715</f>
        <v>3.9121701816853829E-2</v>
      </c>
      <c r="BU696" s="123">
        <f t="shared" ref="BU696" si="13186">M696/M715</f>
        <v>0.15784932564370374</v>
      </c>
      <c r="BV696" s="127">
        <f t="shared" ref="BV696" si="13187">N696/N715</f>
        <v>6.0124127230411169E-2</v>
      </c>
      <c r="BW696" s="128">
        <f t="shared" ref="BW696" si="13188">O696/O715</f>
        <v>0.10869849917493911</v>
      </c>
      <c r="BX696" s="123">
        <f t="shared" ref="BX696" si="13189">P696/P715</f>
        <v>9.8897458950456638E-2</v>
      </c>
      <c r="BY696" s="124">
        <f t="shared" ref="BY696" si="13190">Q696/Q715</f>
        <v>9.4770161099825195E-2</v>
      </c>
      <c r="BZ696" s="125">
        <f t="shared" ref="BZ696" si="13191">R696/R715</f>
        <v>8.9101402873151617E-2</v>
      </c>
      <c r="CA696" s="126">
        <f t="shared" ref="CA696" si="13192">S696/S715</f>
        <v>6.5269003259426181E-2</v>
      </c>
      <c r="CB696" s="123">
        <f t="shared" ref="CB696" si="13193">T696/T715</f>
        <v>4.034263608731694E-2</v>
      </c>
      <c r="CC696" s="124">
        <f t="shared" ref="CC696" si="13194">U696/U715</f>
        <v>0.17132956878850103</v>
      </c>
      <c r="CD696" s="125">
        <f t="shared" ref="CD696" si="13195">V696/V715</f>
        <v>3.4815693654625043E-2</v>
      </c>
      <c r="CE696" s="126">
        <f t="shared" ref="CE696" si="13196">W696/W715</f>
        <v>0.10180402724754847</v>
      </c>
      <c r="CF696" s="123">
        <f t="shared" ref="CF696" si="13197">X696/X715</f>
        <v>7.2293982176829877E-2</v>
      </c>
      <c r="CG696" s="124">
        <f t="shared" ref="CG696" si="13198">Y696/Y715</f>
        <v>0.14059516231699554</v>
      </c>
      <c r="CH696" s="125">
        <f t="shared" ref="CH696" si="13199">Z696/Z715</f>
        <v>8.9882417281925073E-2</v>
      </c>
      <c r="CI696" s="123">
        <f t="shared" ref="CI696" si="13200">AA696/AA715</f>
        <v>5.9682234478571065E-2</v>
      </c>
      <c r="CJ696" s="129">
        <f t="shared" ref="CJ696" si="13201">AB696/AB715</f>
        <v>7.790929017029169E-2</v>
      </c>
      <c r="CK696" s="130">
        <f t="shared" ref="CK696" si="13202">AC696/AC715</f>
        <v>8.9723034042322888E-2</v>
      </c>
    </row>
    <row r="697" spans="1:89" ht="14.25" thickTop="1" thickBot="1" x14ac:dyDescent="0.25">
      <c r="A697" s="139" t="s">
        <v>22</v>
      </c>
      <c r="B697" s="174">
        <v>1779</v>
      </c>
      <c r="C697" s="175">
        <v>1020</v>
      </c>
      <c r="D697" s="176">
        <v>939</v>
      </c>
      <c r="E697" s="177">
        <v>566</v>
      </c>
      <c r="F697" s="174">
        <v>2120</v>
      </c>
      <c r="G697" s="178">
        <v>847</v>
      </c>
      <c r="H697" s="176">
        <v>2646</v>
      </c>
      <c r="I697" s="177">
        <v>1742</v>
      </c>
      <c r="J697" s="174">
        <v>205</v>
      </c>
      <c r="K697" s="178">
        <v>735</v>
      </c>
      <c r="L697" s="176">
        <v>731</v>
      </c>
      <c r="M697" s="174">
        <v>2354</v>
      </c>
      <c r="N697" s="179">
        <v>1974</v>
      </c>
      <c r="O697" s="180">
        <v>3201</v>
      </c>
      <c r="P697" s="174">
        <v>1200</v>
      </c>
      <c r="Q697" s="178">
        <v>1200</v>
      </c>
      <c r="R697" s="176">
        <v>1783</v>
      </c>
      <c r="S697" s="177">
        <v>1363</v>
      </c>
      <c r="T697" s="174">
        <v>224</v>
      </c>
      <c r="U697" s="178">
        <v>583</v>
      </c>
      <c r="V697" s="176">
        <v>676</v>
      </c>
      <c r="W697" s="177">
        <v>2120</v>
      </c>
      <c r="X697" s="174">
        <v>1006</v>
      </c>
      <c r="Y697" s="178">
        <v>939</v>
      </c>
      <c r="Z697" s="176">
        <v>2391</v>
      </c>
      <c r="AA697" s="174">
        <v>2112</v>
      </c>
      <c r="AB697" s="149">
        <f t="shared" si="13065"/>
        <v>17674</v>
      </c>
      <c r="AC697" s="150">
        <f t="shared" si="13066"/>
        <v>18782</v>
      </c>
      <c r="AD697" s="194"/>
      <c r="AE697" s="275" t="s">
        <v>0</v>
      </c>
      <c r="AF697" s="269" t="s">
        <v>1</v>
      </c>
      <c r="AG697" s="270"/>
      <c r="AH697" s="269" t="s">
        <v>2</v>
      </c>
      <c r="AI697" s="270"/>
      <c r="AJ697" s="269" t="s">
        <v>3</v>
      </c>
      <c r="AK697" s="270"/>
      <c r="AL697" s="269" t="s">
        <v>4</v>
      </c>
      <c r="AM697" s="270"/>
      <c r="AN697" s="269" t="s">
        <v>5</v>
      </c>
      <c r="AO697" s="270"/>
      <c r="AP697" s="269" t="s">
        <v>6</v>
      </c>
      <c r="AQ697" s="270"/>
      <c r="AR697" s="269" t="s">
        <v>7</v>
      </c>
      <c r="AS697" s="270"/>
      <c r="AT697" s="269" t="s">
        <v>8</v>
      </c>
      <c r="AU697" s="270"/>
      <c r="AV697" s="269" t="s">
        <v>9</v>
      </c>
      <c r="AW697" s="270"/>
      <c r="AX697" s="269" t="s">
        <v>10</v>
      </c>
      <c r="AY697" s="270"/>
      <c r="AZ697" s="269" t="s">
        <v>11</v>
      </c>
      <c r="BA697" s="270"/>
      <c r="BB697" s="269" t="s">
        <v>12</v>
      </c>
      <c r="BC697" s="270"/>
      <c r="BD697" s="271" t="s">
        <v>40</v>
      </c>
      <c r="BE697" s="272"/>
      <c r="BF697" s="273" t="s">
        <v>41</v>
      </c>
      <c r="BG697" s="274"/>
      <c r="BH697" s="194"/>
      <c r="BI697" s="139" t="s">
        <v>22</v>
      </c>
      <c r="BJ697" s="123">
        <f>B697/B715</f>
        <v>7.2924779667964748E-2</v>
      </c>
      <c r="BK697" s="124">
        <f t="shared" ref="BK697" si="13203">C697/C715</f>
        <v>4.250531316414552E-2</v>
      </c>
      <c r="BL697" s="125">
        <f t="shared" ref="BL697" si="13204">D697/D715</f>
        <v>7.4767099291344855E-2</v>
      </c>
      <c r="BM697" s="126">
        <f t="shared" ref="BM697" si="13205">E697/E715</f>
        <v>4.8894263994471318E-2</v>
      </c>
      <c r="BN697" s="123">
        <f t="shared" ref="BN697" si="13206">F697/F715</f>
        <v>8.9135553313151705E-2</v>
      </c>
      <c r="BO697" s="124">
        <f t="shared" ref="BO697" si="13207">G697/G715</f>
        <v>3.8782051282051283E-2</v>
      </c>
      <c r="BP697" s="125">
        <f t="shared" ref="BP697" si="13208">H697/H715</f>
        <v>7.2505069326464625E-2</v>
      </c>
      <c r="BQ697" s="126">
        <f t="shared" ref="BQ697" si="13209">I697/I715</f>
        <v>4.4518272425249167E-2</v>
      </c>
      <c r="BR697" s="123">
        <f t="shared" ref="BR697" si="13210">J697/J715</f>
        <v>3.6302461483973793E-2</v>
      </c>
      <c r="BS697" s="124">
        <f t="shared" ref="BS697" si="13211">K697/K715</f>
        <v>0.11728099569171853</v>
      </c>
      <c r="BT697" s="125">
        <f t="shared" ref="BT697" si="13212">L697/L715</f>
        <v>3.3369853008308227E-2</v>
      </c>
      <c r="BU697" s="123">
        <f t="shared" ref="BU697" si="13213">M697/M715</f>
        <v>0.10689796103719178</v>
      </c>
      <c r="BV697" s="127">
        <f t="shared" ref="BV697" si="13214">N697/N715</f>
        <v>5.1047323506594258E-2</v>
      </c>
      <c r="BW697" s="128">
        <f t="shared" ref="BW697" si="13215">O697/O715</f>
        <v>8.3841902616621708E-2</v>
      </c>
      <c r="BX697" s="123">
        <f t="shared" ref="BX697" si="13216">P697/P715</f>
        <v>5.6783230019400936E-2</v>
      </c>
      <c r="BY697" s="124">
        <f t="shared" ref="BY697" si="13217">Q697/Q715</f>
        <v>5.6692020598100815E-2</v>
      </c>
      <c r="BZ697" s="125">
        <f t="shared" ref="BZ697" si="13218">R697/R715</f>
        <v>7.5114799679824748E-2</v>
      </c>
      <c r="CA697" s="126">
        <f t="shared" ref="CA697" si="13219">S697/S715</f>
        <v>5.4846887449197218E-2</v>
      </c>
      <c r="CB697" s="123">
        <f t="shared" ref="CB697" si="13220">T697/T715</f>
        <v>3.0947775628626693E-2</v>
      </c>
      <c r="CC697" s="124">
        <f t="shared" ref="CC697" si="13221">U697/U715</f>
        <v>7.4820328542094458E-2</v>
      </c>
      <c r="CD697" s="125">
        <f t="shared" ref="CD697" si="13222">V697/V715</f>
        <v>2.7656179683344925E-2</v>
      </c>
      <c r="CE697" s="126">
        <f t="shared" ref="CE697" si="13223">W697/W715</f>
        <v>7.9347256531177482E-2</v>
      </c>
      <c r="CF697" s="123">
        <f t="shared" ref="CF697" si="13224">X697/X715</f>
        <v>5.036547511765295E-2</v>
      </c>
      <c r="CG697" s="124">
        <f t="shared" ref="CG697" si="13225">Y697/Y715</f>
        <v>7.471355824315723E-2</v>
      </c>
      <c r="CH697" s="125">
        <f t="shared" ref="CH697" si="13226">Z697/Z715</f>
        <v>6.5381460213289583E-2</v>
      </c>
      <c r="CI697" s="123">
        <f t="shared" ref="CI697" si="13227">AA697/AA715</f>
        <v>5.3433183221170875E-2</v>
      </c>
      <c r="CJ697" s="129">
        <f t="shared" ref="CJ697" si="13228">AB697/AB715</f>
        <v>5.9598718597201145E-2</v>
      </c>
      <c r="CK697" s="130">
        <f t="shared" ref="CK697" si="13229">AC697/AC715</f>
        <v>6.3531688044595983E-2</v>
      </c>
    </row>
    <row r="698" spans="1:89" ht="15" thickTop="1" thickBot="1" x14ac:dyDescent="0.3">
      <c r="A698" s="131" t="s">
        <v>23</v>
      </c>
      <c r="B698" s="167">
        <v>1181</v>
      </c>
      <c r="C698" s="168">
        <v>994</v>
      </c>
      <c r="D698" s="169">
        <v>538</v>
      </c>
      <c r="E698" s="170">
        <v>476</v>
      </c>
      <c r="F698" s="167">
        <v>1478</v>
      </c>
      <c r="G698" s="171">
        <v>732</v>
      </c>
      <c r="H698" s="169">
        <v>1872</v>
      </c>
      <c r="I698" s="170">
        <v>1438</v>
      </c>
      <c r="J698" s="167">
        <v>241</v>
      </c>
      <c r="K698" s="171">
        <v>475</v>
      </c>
      <c r="L698" s="169">
        <v>632</v>
      </c>
      <c r="M698" s="167">
        <v>1261</v>
      </c>
      <c r="N698" s="172">
        <v>1554</v>
      </c>
      <c r="O698" s="173">
        <v>1895</v>
      </c>
      <c r="P698" s="167">
        <v>944</v>
      </c>
      <c r="Q698" s="171">
        <v>821</v>
      </c>
      <c r="R698" s="169">
        <v>1211</v>
      </c>
      <c r="S698" s="170">
        <v>1038</v>
      </c>
      <c r="T698" s="167">
        <v>238</v>
      </c>
      <c r="U698" s="171">
        <v>330</v>
      </c>
      <c r="V698" s="169">
        <v>560</v>
      </c>
      <c r="W698" s="170">
        <v>1432</v>
      </c>
      <c r="X698" s="167">
        <v>782</v>
      </c>
      <c r="Y698" s="171">
        <v>617</v>
      </c>
      <c r="Z698" s="169">
        <v>1911</v>
      </c>
      <c r="AA698" s="167">
        <v>2171</v>
      </c>
      <c r="AB698" s="149">
        <f t="shared" si="13065"/>
        <v>13142</v>
      </c>
      <c r="AC698" s="150">
        <f t="shared" si="13066"/>
        <v>13680</v>
      </c>
      <c r="AD698" s="194"/>
      <c r="AE698" s="276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4.8411559745849563E-2</v>
      </c>
      <c r="BK698" s="124">
        <f t="shared" ref="BK698" si="13230">C698/C715</f>
        <v>4.1421844397216322E-2</v>
      </c>
      <c r="BL698" s="125">
        <f t="shared" ref="BL698" si="13231">D698/D715</f>
        <v>4.2837805557767339E-2</v>
      </c>
      <c r="BM698" s="126">
        <f t="shared" ref="BM698" si="13232">E698/E715</f>
        <v>4.111955770559779E-2</v>
      </c>
      <c r="BN698" s="123">
        <f t="shared" ref="BN698" si="13233">F698/F715</f>
        <v>6.2142616885301045E-2</v>
      </c>
      <c r="BO698" s="124">
        <f t="shared" ref="BO698" si="13234">G698/G715</f>
        <v>3.3516483516483515E-2</v>
      </c>
      <c r="BP698" s="125">
        <f t="shared" ref="BP698" si="13235">H698/H715</f>
        <v>5.1296103469063409E-2</v>
      </c>
      <c r="BQ698" s="126">
        <f t="shared" ref="BQ698" si="13236">I698/I715</f>
        <v>3.6749297214413494E-2</v>
      </c>
      <c r="BR698" s="123">
        <f t="shared" ref="BR698" si="13237">J698/J715</f>
        <v>4.2677527890915529E-2</v>
      </c>
      <c r="BS698" s="124">
        <f t="shared" ref="BS698" si="13238">K698/K715</f>
        <v>7.5793840753151431E-2</v>
      </c>
      <c r="BT698" s="125">
        <f t="shared" ref="BT698" si="13239">L698/L715</f>
        <v>2.8850543230165251E-2</v>
      </c>
      <c r="BU698" s="123">
        <f t="shared" ref="BU698" si="13240">M698/M715</f>
        <v>5.7263521184324054E-2</v>
      </c>
      <c r="BV698" s="127">
        <f t="shared" ref="BV698" si="13241">N698/N715</f>
        <v>4.0186190845616754E-2</v>
      </c>
      <c r="BW698" s="128">
        <f t="shared" ref="BW698" si="13242">O698/O715</f>
        <v>4.9634615888315567E-2</v>
      </c>
      <c r="BX698" s="123">
        <f t="shared" ref="BX698" si="13243">P698/P715</f>
        <v>4.4669474281928738E-2</v>
      </c>
      <c r="BY698" s="124">
        <f t="shared" ref="BY698" si="13244">Q698/Q715</f>
        <v>3.8786790759200641E-2</v>
      </c>
      <c r="BZ698" s="125">
        <f t="shared" ref="BZ698" si="13245">R698/R715</f>
        <v>5.1017398997345913E-2</v>
      </c>
      <c r="CA698" s="126">
        <f t="shared" ref="CA698" si="13246">S698/S715</f>
        <v>4.1768942899682103E-2</v>
      </c>
      <c r="CB698" s="123">
        <f t="shared" ref="CB698" si="13247">T698/T715</f>
        <v>3.2882011605415859E-2</v>
      </c>
      <c r="CC698" s="124">
        <f t="shared" ref="CC698" si="13248">U698/U715</f>
        <v>4.2351129363449695E-2</v>
      </c>
      <c r="CD698" s="125">
        <f t="shared" ref="CD698" si="13249">V698/V715</f>
        <v>2.2910444708096389E-2</v>
      </c>
      <c r="CE698" s="126">
        <f t="shared" ref="CE698" si="13250">W698/W715</f>
        <v>5.3596826109738753E-2</v>
      </c>
      <c r="CF698" s="123">
        <f t="shared" ref="CF698" si="13251">X698/X715</f>
        <v>3.915089616501452E-2</v>
      </c>
      <c r="CG698" s="124">
        <f t="shared" ref="CG698" si="13252">Y698/Y715</f>
        <v>4.9092934436664543E-2</v>
      </c>
      <c r="CH698" s="125">
        <f t="shared" ref="CH698" si="13253">Z698/Z715</f>
        <v>5.2255947497949137E-2</v>
      </c>
      <c r="CI698" s="123">
        <f t="shared" ref="CI698" si="13254">AA698/AA715</f>
        <v>5.4925871578201689E-2</v>
      </c>
      <c r="CJ698" s="129">
        <f t="shared" ref="CJ698" si="13255">AB698/AB715</f>
        <v>4.4316304164559096E-2</v>
      </c>
      <c r="CK698" s="130">
        <f t="shared" ref="CK698" si="13256">AC698/AC715</f>
        <v>4.6273745737944474E-2</v>
      </c>
    </row>
    <row r="699" spans="1:89" ht="13.5" thickTop="1" x14ac:dyDescent="0.2">
      <c r="A699" s="139" t="s">
        <v>24</v>
      </c>
      <c r="B699" s="181">
        <v>979</v>
      </c>
      <c r="C699" s="175">
        <v>803</v>
      </c>
      <c r="D699" s="176">
        <v>435</v>
      </c>
      <c r="E699" s="177">
        <v>457</v>
      </c>
      <c r="F699" s="174">
        <v>1161</v>
      </c>
      <c r="G699" s="178">
        <v>622</v>
      </c>
      <c r="H699" s="176">
        <v>1815</v>
      </c>
      <c r="I699" s="177">
        <v>1442</v>
      </c>
      <c r="J699" s="174">
        <v>196</v>
      </c>
      <c r="K699" s="178">
        <v>316</v>
      </c>
      <c r="L699" s="176">
        <v>687</v>
      </c>
      <c r="M699" s="174">
        <v>1106</v>
      </c>
      <c r="N699" s="179">
        <v>1414</v>
      </c>
      <c r="O699" s="182">
        <v>1801</v>
      </c>
      <c r="P699" s="174">
        <v>811</v>
      </c>
      <c r="Q699" s="178">
        <v>712</v>
      </c>
      <c r="R699" s="176">
        <v>1153</v>
      </c>
      <c r="S699" s="177">
        <v>883</v>
      </c>
      <c r="T699" s="174">
        <v>200</v>
      </c>
      <c r="U699" s="178">
        <v>278</v>
      </c>
      <c r="V699" s="176">
        <v>642</v>
      </c>
      <c r="W699" s="183">
        <v>1460</v>
      </c>
      <c r="X699" s="174">
        <v>784</v>
      </c>
      <c r="Y699" s="178">
        <v>459</v>
      </c>
      <c r="Z699" s="176">
        <v>1776</v>
      </c>
      <c r="AA699" s="174">
        <v>1825</v>
      </c>
      <c r="AB699" s="149">
        <f t="shared" si="13065"/>
        <v>12053</v>
      </c>
      <c r="AC699" s="150">
        <f t="shared" si="13066"/>
        <v>12164</v>
      </c>
      <c r="AD699" s="194"/>
      <c r="AE699" s="224" t="str">
        <f>$AE$17</f>
        <v>17:00 - 17:59</v>
      </c>
      <c r="AF699" s="120">
        <f t="shared" ref="AF699:AU701" si="13257">SUMIF($A$9:$A$32,$AE699,B$691:B$714)</f>
        <v>1219</v>
      </c>
      <c r="AG699" s="164">
        <f t="shared" si="13257"/>
        <v>3314</v>
      </c>
      <c r="AH699" s="121">
        <f t="shared" si="13257"/>
        <v>889</v>
      </c>
      <c r="AI699" s="159">
        <f t="shared" si="13257"/>
        <v>1184</v>
      </c>
      <c r="AJ699" s="120">
        <f t="shared" si="13257"/>
        <v>969</v>
      </c>
      <c r="AK699" s="122">
        <f t="shared" si="13257"/>
        <v>2876</v>
      </c>
      <c r="AL699" s="121">
        <f t="shared" si="13257"/>
        <v>2212</v>
      </c>
      <c r="AM699" s="159">
        <f t="shared" si="13257"/>
        <v>4627</v>
      </c>
      <c r="AN699" s="120">
        <f t="shared" si="13257"/>
        <v>938</v>
      </c>
      <c r="AO699" s="122">
        <f t="shared" si="13257"/>
        <v>245</v>
      </c>
      <c r="AP699" s="121">
        <f t="shared" si="13257"/>
        <v>2927</v>
      </c>
      <c r="AQ699" s="120">
        <f t="shared" si="13257"/>
        <v>714</v>
      </c>
      <c r="AR699" s="158">
        <f t="shared" si="13257"/>
        <v>3793</v>
      </c>
      <c r="AS699" s="160">
        <f t="shared" si="13257"/>
        <v>2373</v>
      </c>
      <c r="AT699" s="120">
        <f t="shared" si="13257"/>
        <v>1861</v>
      </c>
      <c r="AU699" s="122">
        <f t="shared" si="13257"/>
        <v>1718</v>
      </c>
      <c r="AV699" s="121">
        <f t="shared" ref="AP699:BE701" si="13258">SUMIF($A$9:$A$32,$AE699,R$691:R$714)</f>
        <v>1702</v>
      </c>
      <c r="AW699" s="159">
        <f t="shared" si="13258"/>
        <v>2293</v>
      </c>
      <c r="AX699" s="120">
        <f t="shared" si="13258"/>
        <v>1130</v>
      </c>
      <c r="AY699" s="122">
        <f t="shared" si="13258"/>
        <v>221</v>
      </c>
      <c r="AZ699" s="121">
        <f t="shared" si="13258"/>
        <v>3176</v>
      </c>
      <c r="BA699" s="159">
        <f t="shared" si="13258"/>
        <v>1386</v>
      </c>
      <c r="BB699" s="120">
        <f t="shared" si="13258"/>
        <v>2084</v>
      </c>
      <c r="BC699" s="122">
        <f t="shared" si="13258"/>
        <v>635</v>
      </c>
      <c r="BD699" s="21">
        <f t="shared" si="13258"/>
        <v>2483</v>
      </c>
      <c r="BE699" s="163">
        <f t="shared" si="13258"/>
        <v>3825</v>
      </c>
      <c r="BF699" s="149">
        <f>AF699+AH699+AJ699+AL699+AN699+AP699+AR699+AT699+AV699+AX699+AZ699+BB699+BD699</f>
        <v>25383</v>
      </c>
      <c r="BG699" s="150">
        <f>AG699+AI699+AK699+AM699+AO699+AQ699+AS699+AU699+AW699+AY699+BA699+BC699+BE699</f>
        <v>25411</v>
      </c>
      <c r="BH699" s="194"/>
      <c r="BI699" s="139" t="s">
        <v>24</v>
      </c>
      <c r="BJ699" s="123">
        <f>B699/B715</f>
        <v>4.013117442098791E-2</v>
      </c>
      <c r="BK699" s="124">
        <f t="shared" ref="BK699" si="13259">C699/C715</f>
        <v>3.3462516147851812E-2</v>
      </c>
      <c r="BL699" s="125">
        <f t="shared" ref="BL699" si="13260">D699/D715</f>
        <v>3.4636515646150168E-2</v>
      </c>
      <c r="BM699" s="126">
        <f t="shared" ref="BM699" si="13261">E699/E715</f>
        <v>3.9478230822391151E-2</v>
      </c>
      <c r="BN699" s="123">
        <f t="shared" ref="BN699" si="13262">F699/F715</f>
        <v>4.881432896064581E-2</v>
      </c>
      <c r="BO699" s="124">
        <f t="shared" ref="BO699" si="13263">G699/G715</f>
        <v>2.8479853479853479E-2</v>
      </c>
      <c r="BP699" s="125">
        <f t="shared" ref="BP699" si="13264">H699/H715</f>
        <v>4.9734202882665647E-2</v>
      </c>
      <c r="BQ699" s="126">
        <f t="shared" ref="BQ699" si="13265">I699/I715</f>
        <v>3.6851520572450808E-2</v>
      </c>
      <c r="BR699" s="123">
        <f t="shared" ref="BR699" si="13266">J699/J715</f>
        <v>3.4708694882238357E-2</v>
      </c>
      <c r="BS699" s="124">
        <f t="shared" ref="BS699" si="13267">K699/K715</f>
        <v>5.0422849848412318E-2</v>
      </c>
      <c r="BT699" s="125">
        <f t="shared" ref="BT699" si="13268">L699/L715</f>
        <v>3.1361270884689124E-2</v>
      </c>
      <c r="BU699" s="123">
        <f t="shared" ref="BU699" si="13269">M699/M715</f>
        <v>5.0224785432087554E-2</v>
      </c>
      <c r="BV699" s="127">
        <f t="shared" ref="BV699" si="13270">N699/N715</f>
        <v>3.6565813291957593E-2</v>
      </c>
      <c r="BW699" s="128">
        <f t="shared" ref="BW699" si="13271">O699/O715</f>
        <v>4.7172529400979595E-2</v>
      </c>
      <c r="BX699" s="123">
        <f t="shared" ref="BX699" si="13272">P699/P715</f>
        <v>3.8375999621445132E-2</v>
      </c>
      <c r="BY699" s="124">
        <f t="shared" ref="BY699" si="13273">Q699/Q715</f>
        <v>3.3637265554873154E-2</v>
      </c>
      <c r="BZ699" s="125">
        <f t="shared" ref="BZ699" si="13274">R699/R715</f>
        <v>4.8573956270800862E-2</v>
      </c>
      <c r="CA699" s="126">
        <f t="shared" ref="CA699" si="13275">S699/S715</f>
        <v>3.5531769345297975E-2</v>
      </c>
      <c r="CB699" s="123">
        <f t="shared" ref="CB699" si="13276">T699/T715</f>
        <v>2.7631942525559547E-2</v>
      </c>
      <c r="CC699" s="124">
        <f t="shared" ref="CC699" si="13277">U699/U715</f>
        <v>3.5677618069815197E-2</v>
      </c>
      <c r="CD699" s="125">
        <f t="shared" ref="CD699" si="13278">V699/V715</f>
        <v>2.6265188397496215E-2</v>
      </c>
      <c r="CE699" s="126">
        <f t="shared" ref="CE699" si="13279">W699/W715</f>
        <v>5.4644808743169397E-2</v>
      </c>
      <c r="CF699" s="123">
        <f t="shared" ref="CF699" si="13280">X699/X715</f>
        <v>3.9251026334234503E-2</v>
      </c>
      <c r="CG699" s="124">
        <f t="shared" ref="CG699" si="13281">Y699/Y715</f>
        <v>3.652132399745385E-2</v>
      </c>
      <c r="CH699" s="125">
        <f t="shared" ref="CH699" si="13282">Z699/Z715</f>
        <v>4.856439704675964E-2</v>
      </c>
      <c r="CI699" s="123">
        <f t="shared" ref="CI699" si="13283">AA699/AA715</f>
        <v>4.6172139857309114E-2</v>
      </c>
      <c r="CJ699" s="129">
        <f t="shared" ref="CJ699" si="13284">AB699/AB715</f>
        <v>4.0644073512055304E-2</v>
      </c>
      <c r="CK699" s="130">
        <f t="shared" ref="CK699" si="13285">AC699/AC715</f>
        <v>4.1145748768739512E-2</v>
      </c>
    </row>
    <row r="700" spans="1:89" x14ac:dyDescent="0.2">
      <c r="A700" s="131" t="s">
        <v>25</v>
      </c>
      <c r="B700" s="184">
        <v>947</v>
      </c>
      <c r="C700" s="168">
        <v>1045</v>
      </c>
      <c r="D700" s="169">
        <v>480</v>
      </c>
      <c r="E700" s="170">
        <v>410</v>
      </c>
      <c r="F700" s="167">
        <v>993</v>
      </c>
      <c r="G700" s="171">
        <v>654</v>
      </c>
      <c r="H700" s="169">
        <v>1663</v>
      </c>
      <c r="I700" s="170">
        <v>1568</v>
      </c>
      <c r="J700" s="167">
        <v>205</v>
      </c>
      <c r="K700" s="168">
        <v>263</v>
      </c>
      <c r="L700" s="169">
        <v>622</v>
      </c>
      <c r="M700" s="167">
        <v>1085</v>
      </c>
      <c r="N700" s="172">
        <v>1396</v>
      </c>
      <c r="O700" s="185">
        <v>1508</v>
      </c>
      <c r="P700" s="167">
        <v>888</v>
      </c>
      <c r="Q700" s="168">
        <v>662</v>
      </c>
      <c r="R700" s="169">
        <v>1032</v>
      </c>
      <c r="S700" s="170">
        <v>956</v>
      </c>
      <c r="T700" s="176">
        <v>173</v>
      </c>
      <c r="U700" s="167">
        <v>240</v>
      </c>
      <c r="V700" s="169">
        <v>644</v>
      </c>
      <c r="W700" s="186">
        <v>1281</v>
      </c>
      <c r="X700" s="167">
        <v>647</v>
      </c>
      <c r="Y700" s="171">
        <v>410</v>
      </c>
      <c r="Z700" s="169">
        <v>1785</v>
      </c>
      <c r="AA700" s="167">
        <v>1675</v>
      </c>
      <c r="AB700" s="149">
        <f t="shared" si="13065"/>
        <v>11475</v>
      </c>
      <c r="AC700" s="150">
        <f t="shared" si="13066"/>
        <v>11757</v>
      </c>
      <c r="AD700" s="194"/>
      <c r="AE700" s="226" t="str">
        <f>$AE$18</f>
        <v>18:00 - 18:59</v>
      </c>
      <c r="AF700" s="120">
        <f t="shared" si="13257"/>
        <v>1293</v>
      </c>
      <c r="AG700" s="168">
        <f t="shared" si="13257"/>
        <v>2862</v>
      </c>
      <c r="AH700" s="169">
        <f t="shared" si="13257"/>
        <v>620</v>
      </c>
      <c r="AI700" s="170">
        <f t="shared" si="13257"/>
        <v>1143</v>
      </c>
      <c r="AJ700" s="167">
        <f t="shared" si="13257"/>
        <v>881</v>
      </c>
      <c r="AK700" s="171">
        <f t="shared" si="13257"/>
        <v>2210</v>
      </c>
      <c r="AL700" s="169">
        <f t="shared" si="13257"/>
        <v>2198</v>
      </c>
      <c r="AM700" s="170">
        <f t="shared" si="13257"/>
        <v>4126</v>
      </c>
      <c r="AN700" s="167">
        <f t="shared" si="13257"/>
        <v>597</v>
      </c>
      <c r="AO700" s="171">
        <f t="shared" si="13257"/>
        <v>281</v>
      </c>
      <c r="AP700" s="169">
        <f t="shared" si="13258"/>
        <v>2828</v>
      </c>
      <c r="AQ700" s="167">
        <f t="shared" si="13258"/>
        <v>740</v>
      </c>
      <c r="AR700" s="172">
        <f t="shared" si="13258"/>
        <v>3531</v>
      </c>
      <c r="AS700" s="173">
        <f t="shared" si="13258"/>
        <v>2243</v>
      </c>
      <c r="AT700" s="167">
        <f t="shared" si="13258"/>
        <v>1721</v>
      </c>
      <c r="AU700" s="171">
        <f t="shared" si="13258"/>
        <v>1762</v>
      </c>
      <c r="AV700" s="169">
        <f t="shared" si="13258"/>
        <v>1437</v>
      </c>
      <c r="AW700" s="170">
        <f t="shared" si="13258"/>
        <v>2417</v>
      </c>
      <c r="AX700" s="167">
        <f t="shared" si="13258"/>
        <v>859</v>
      </c>
      <c r="AY700" s="171">
        <f t="shared" si="13258"/>
        <v>218</v>
      </c>
      <c r="AZ700" s="169">
        <f t="shared" si="13258"/>
        <v>3049</v>
      </c>
      <c r="BA700" s="170">
        <f t="shared" si="13258"/>
        <v>1379</v>
      </c>
      <c r="BB700" s="167">
        <f t="shared" si="13258"/>
        <v>1859</v>
      </c>
      <c r="BC700" s="171">
        <f t="shared" si="13258"/>
        <v>762</v>
      </c>
      <c r="BD700" s="169">
        <f t="shared" si="13258"/>
        <v>2403</v>
      </c>
      <c r="BE700" s="167">
        <f t="shared" si="13258"/>
        <v>3884</v>
      </c>
      <c r="BF700" s="151">
        <f>SUM(AF700,AH700,AJ700,AL700,AN700,AP700,AR700,AT700,AV700,AX700,AZ700,BB700,BD700)</f>
        <v>23276</v>
      </c>
      <c r="BG700" s="152">
        <f>SUM(AG700,AI700,AK700,AM700,AO700,AQ700,AS700,AU700,AW700,AY700,BA700,BC700,BE700)</f>
        <v>24027</v>
      </c>
      <c r="BH700" s="194"/>
      <c r="BI700" s="131" t="s">
        <v>25</v>
      </c>
      <c r="BJ700" s="123">
        <f>B700/B715</f>
        <v>3.8819430211108834E-2</v>
      </c>
      <c r="BK700" s="124">
        <f t="shared" ref="BK700" si="13286">C700/C715</f>
        <v>4.3547110055423596E-2</v>
      </c>
      <c r="BL700" s="125">
        <f t="shared" ref="BL700" si="13287">D700/D715</f>
        <v>3.8219603471613982E-2</v>
      </c>
      <c r="BM700" s="126">
        <f t="shared" ref="BM700" si="13288">E700/E715</f>
        <v>3.5418106427090534E-2</v>
      </c>
      <c r="BN700" s="123">
        <f t="shared" ref="BN700" si="13289">F700/F715</f>
        <v>4.1750756811301713E-2</v>
      </c>
      <c r="BO700" s="124">
        <f t="shared" ref="BO700" si="13290">G700/G715</f>
        <v>2.9945054945054946E-2</v>
      </c>
      <c r="BP700" s="125">
        <f t="shared" ref="BP700" si="13291">H700/H715</f>
        <v>4.5569134652271609E-2</v>
      </c>
      <c r="BQ700" s="126">
        <f t="shared" ref="BQ700" si="13292">I700/I715</f>
        <v>4.007155635062612E-2</v>
      </c>
      <c r="BR700" s="123">
        <f t="shared" ref="BR700" si="13293">J700/J715</f>
        <v>3.6302461483973793E-2</v>
      </c>
      <c r="BS700" s="124">
        <f t="shared" ref="BS700" si="13294">K700/K715</f>
        <v>4.1965852880165952E-2</v>
      </c>
      <c r="BT700" s="125">
        <f t="shared" ref="BT700" si="13295">L700/L715</f>
        <v>2.8394047292979091E-2</v>
      </c>
      <c r="BU700" s="123">
        <f t="shared" ref="BU700" si="13296">M700/M715</f>
        <v>4.9271150265655511E-2</v>
      </c>
      <c r="BV700" s="127">
        <f t="shared" ref="BV700" si="13297">N700/N715</f>
        <v>3.61003361779157E-2</v>
      </c>
      <c r="BW700" s="128">
        <f t="shared" ref="BW700" si="13298">O700/O715</f>
        <v>3.9498153435134499E-2</v>
      </c>
      <c r="BX700" s="123">
        <f t="shared" ref="BX700" si="13299">P700/P715</f>
        <v>4.2019590214356695E-2</v>
      </c>
      <c r="BY700" s="124">
        <f t="shared" ref="BY700" si="13300">Q700/Q715</f>
        <v>3.1275098029952285E-2</v>
      </c>
      <c r="BZ700" s="125">
        <f t="shared" ref="BZ700" si="13301">R700/R715</f>
        <v>4.3476429203353414E-2</v>
      </c>
      <c r="CA700" s="126">
        <f t="shared" ref="CA700" si="13302">S700/S715</f>
        <v>3.8469276890265983E-2</v>
      </c>
      <c r="CB700" s="123">
        <f t="shared" ref="CB700" si="13303">T700/T715</f>
        <v>2.3901630284609007E-2</v>
      </c>
      <c r="CC700" s="124">
        <f t="shared" ref="CC700" si="13304">U700/U715</f>
        <v>3.0800821355236138E-2</v>
      </c>
      <c r="CD700" s="125">
        <f t="shared" ref="CD700" si="13305">V700/V715</f>
        <v>2.6347011414310846E-2</v>
      </c>
      <c r="CE700" s="126">
        <f t="shared" ref="CE700" si="13306">W700/W715</f>
        <v>4.7945205479452052E-2</v>
      </c>
      <c r="CF700" s="123">
        <f t="shared" ref="CF700" si="13307">X700/X715</f>
        <v>3.2392109742665466E-2</v>
      </c>
      <c r="CG700" s="124">
        <f t="shared" ref="CG700" si="13308">Y700/Y715</f>
        <v>3.2622533418204966E-2</v>
      </c>
      <c r="CH700" s="125">
        <f t="shared" ref="CH700" si="13309">Z700/Z715</f>
        <v>4.8810500410172271E-2</v>
      </c>
      <c r="CI700" s="123">
        <f t="shared" ref="CI700" si="13310">AA700/AA715</f>
        <v>4.2377169458078227E-2</v>
      </c>
      <c r="CJ700" s="129">
        <f t="shared" ref="CJ700" si="13311">AB700/AB715</f>
        <v>3.8694992412746584E-2</v>
      </c>
      <c r="CK700" s="130">
        <f t="shared" ref="CK700" si="13312">AC700/AC715</f>
        <v>3.9769037181360607E-2</v>
      </c>
    </row>
    <row r="701" spans="1:89" ht="13.5" thickBot="1" x14ac:dyDescent="0.25">
      <c r="A701" s="139" t="s">
        <v>26</v>
      </c>
      <c r="B701" s="181">
        <v>818</v>
      </c>
      <c r="C701" s="175">
        <v>855</v>
      </c>
      <c r="D701" s="176">
        <v>478</v>
      </c>
      <c r="E701" s="177">
        <v>417</v>
      </c>
      <c r="F701" s="174">
        <v>935</v>
      </c>
      <c r="G701" s="178">
        <v>659</v>
      </c>
      <c r="H701" s="176">
        <v>1488</v>
      </c>
      <c r="I701" s="177">
        <v>1420</v>
      </c>
      <c r="J701" s="174">
        <v>257</v>
      </c>
      <c r="K701" s="175">
        <v>213</v>
      </c>
      <c r="L701" s="176">
        <v>708</v>
      </c>
      <c r="M701" s="174">
        <v>916</v>
      </c>
      <c r="N701" s="179">
        <v>1274</v>
      </c>
      <c r="O701" s="182">
        <v>1322</v>
      </c>
      <c r="P701" s="174">
        <v>709</v>
      </c>
      <c r="Q701" s="175">
        <v>683</v>
      </c>
      <c r="R701" s="176">
        <v>958</v>
      </c>
      <c r="S701" s="177">
        <v>935</v>
      </c>
      <c r="T701" s="174">
        <v>197</v>
      </c>
      <c r="U701" s="178">
        <v>225</v>
      </c>
      <c r="V701" s="176">
        <v>682</v>
      </c>
      <c r="W701" s="183">
        <v>1065</v>
      </c>
      <c r="X701" s="174">
        <v>640</v>
      </c>
      <c r="Y701" s="178">
        <v>327</v>
      </c>
      <c r="Z701" s="176">
        <v>1760</v>
      </c>
      <c r="AA701" s="174">
        <v>1742</v>
      </c>
      <c r="AB701" s="149">
        <f t="shared" si="13065"/>
        <v>10904</v>
      </c>
      <c r="AC701" s="150">
        <f t="shared" si="13066"/>
        <v>10779</v>
      </c>
      <c r="AD701" s="194"/>
      <c r="AE701" s="224">
        <f>$AE$19</f>
        <v>0</v>
      </c>
      <c r="AF701" s="120">
        <f t="shared" si="13257"/>
        <v>0</v>
      </c>
      <c r="AG701" s="175">
        <f t="shared" si="13257"/>
        <v>0</v>
      </c>
      <c r="AH701" s="176">
        <f t="shared" si="13257"/>
        <v>0</v>
      </c>
      <c r="AI701" s="177">
        <f t="shared" si="13257"/>
        <v>0</v>
      </c>
      <c r="AJ701" s="174">
        <f t="shared" si="13257"/>
        <v>0</v>
      </c>
      <c r="AK701" s="178">
        <f t="shared" si="13257"/>
        <v>0</v>
      </c>
      <c r="AL701" s="176">
        <f t="shared" si="13257"/>
        <v>0</v>
      </c>
      <c r="AM701" s="177">
        <f t="shared" si="13257"/>
        <v>0</v>
      </c>
      <c r="AN701" s="174">
        <f t="shared" si="13257"/>
        <v>0</v>
      </c>
      <c r="AO701" s="178">
        <f t="shared" si="13257"/>
        <v>0</v>
      </c>
      <c r="AP701" s="176">
        <f t="shared" si="13258"/>
        <v>0</v>
      </c>
      <c r="AQ701" s="174">
        <f t="shared" si="13258"/>
        <v>0</v>
      </c>
      <c r="AR701" s="179">
        <f t="shared" si="13258"/>
        <v>0</v>
      </c>
      <c r="AS701" s="180">
        <f t="shared" si="13258"/>
        <v>0</v>
      </c>
      <c r="AT701" s="174">
        <f t="shared" si="13258"/>
        <v>0</v>
      </c>
      <c r="AU701" s="178">
        <f t="shared" si="13258"/>
        <v>0</v>
      </c>
      <c r="AV701" s="176">
        <f t="shared" si="13258"/>
        <v>0</v>
      </c>
      <c r="AW701" s="177">
        <f t="shared" si="13258"/>
        <v>0</v>
      </c>
      <c r="AX701" s="174">
        <f t="shared" si="13258"/>
        <v>0</v>
      </c>
      <c r="AY701" s="178">
        <f t="shared" si="13258"/>
        <v>0</v>
      </c>
      <c r="AZ701" s="176">
        <f t="shared" si="13258"/>
        <v>0</v>
      </c>
      <c r="BA701" s="177">
        <f t="shared" si="13258"/>
        <v>0</v>
      </c>
      <c r="BB701" s="174">
        <f t="shared" si="13258"/>
        <v>0</v>
      </c>
      <c r="BC701" s="178">
        <f t="shared" si="13258"/>
        <v>0</v>
      </c>
      <c r="BD701" s="176">
        <f t="shared" si="13258"/>
        <v>0</v>
      </c>
      <c r="BE701" s="174">
        <f t="shared" si="13258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3.3531461365033821E-2</v>
      </c>
      <c r="BK701" s="124">
        <f t="shared" ref="BK701" si="13313">C701/C715</f>
        <v>3.5629453681710214E-2</v>
      </c>
      <c r="BL701" s="125">
        <f t="shared" ref="BL701" si="13314">D701/D715</f>
        <v>3.8060355123815594E-2</v>
      </c>
      <c r="BM701" s="126">
        <f t="shared" ref="BM701" si="13315">E701/E715</f>
        <v>3.6022805805114029E-2</v>
      </c>
      <c r="BN701" s="123">
        <f t="shared" ref="BN701" si="13316">F701/F715</f>
        <v>3.9312142616885301E-2</v>
      </c>
      <c r="BO701" s="124">
        <f t="shared" ref="BO701" si="13317">G701/G715</f>
        <v>3.0173992673992674E-2</v>
      </c>
      <c r="BP701" s="125">
        <f t="shared" ref="BP701" si="13318">H701/H715</f>
        <v>4.0773825834383735E-2</v>
      </c>
      <c r="BQ701" s="126">
        <f t="shared" ref="BQ701" si="13319">I701/I715</f>
        <v>3.6289292103245593E-2</v>
      </c>
      <c r="BR701" s="123">
        <f t="shared" ref="BR701" si="13320">J701/J715</f>
        <v>4.5510890738445192E-2</v>
      </c>
      <c r="BS701" s="124">
        <f t="shared" ref="BS701" si="13321">K701/K715</f>
        <v>3.3987553853518433E-2</v>
      </c>
      <c r="BT701" s="125">
        <f t="shared" ref="BT701" si="13322">L701/L715</f>
        <v>3.2319912352780061E-2</v>
      </c>
      <c r="BU701" s="123">
        <f t="shared" ref="BU701" si="13323">M701/M715</f>
        <v>4.1596657735797647E-2</v>
      </c>
      <c r="BV701" s="127">
        <f t="shared" ref="BV701" si="13324">N701/N715</f>
        <v>3.2945435738298424E-2</v>
      </c>
      <c r="BW701" s="128">
        <f t="shared" ref="BW701" si="13325">O701/O715</f>
        <v>3.4626365279342049E-2</v>
      </c>
      <c r="BX701" s="123">
        <f t="shared" ref="BX701" si="13326">P701/P715</f>
        <v>3.3549425069796052E-2</v>
      </c>
      <c r="BY701" s="124">
        <f t="shared" ref="BY701" si="13327">Q701/Q715</f>
        <v>3.226720839041905E-2</v>
      </c>
      <c r="BZ701" s="125">
        <f t="shared" ref="BZ701" si="13328">R701/R715</f>
        <v>4.0358933310864896E-2</v>
      </c>
      <c r="CA701" s="126">
        <f t="shared" ref="CA701" si="13329">S701/S715</f>
        <v>3.7624240473220397E-2</v>
      </c>
      <c r="CB701" s="123">
        <f t="shared" ref="CB701" si="13330">T701/T715</f>
        <v>2.7217463387676152E-2</v>
      </c>
      <c r="CC701" s="124">
        <f t="shared" ref="CC701" si="13331">U701/U715</f>
        <v>2.8875770020533882E-2</v>
      </c>
      <c r="CD701" s="125">
        <f t="shared" ref="CD701" si="13332">V701/V715</f>
        <v>2.7901648733788816E-2</v>
      </c>
      <c r="CE701" s="126">
        <f t="shared" ref="CE701" si="13333">W701/W715</f>
        <v>3.9860768021558503E-2</v>
      </c>
      <c r="CF701" s="123">
        <f t="shared" ref="CF701" si="13334">X701/X715</f>
        <v>3.2041654150395511E-2</v>
      </c>
      <c r="CG701" s="124">
        <f t="shared" ref="CG701" si="13335">Y701/Y715</f>
        <v>2.6018459579885422E-2</v>
      </c>
      <c r="CH701" s="125">
        <f t="shared" ref="CH701" si="13336">Z701/Z715</f>
        <v>4.8126879956248293E-2</v>
      </c>
      <c r="CI701" s="123">
        <f t="shared" ref="CI701" si="13337">AA701/AA715</f>
        <v>4.4072256236401354E-2</v>
      </c>
      <c r="CJ701" s="129">
        <f t="shared" ref="CJ701" si="13338">AB701/AB715</f>
        <v>3.6769516101837804E-2</v>
      </c>
      <c r="CK701" s="130">
        <f t="shared" ref="CK701" si="13339">AC701/AC715</f>
        <v>3.6460870271147916E-2</v>
      </c>
    </row>
    <row r="702" spans="1:89" ht="14.25" thickTop="1" thickBot="1" x14ac:dyDescent="0.25">
      <c r="A702" s="131" t="s">
        <v>27</v>
      </c>
      <c r="B702" s="184">
        <v>868</v>
      </c>
      <c r="C702" s="168">
        <v>1297</v>
      </c>
      <c r="D702" s="169">
        <v>615</v>
      </c>
      <c r="E702" s="170">
        <v>460</v>
      </c>
      <c r="F702" s="167">
        <v>1001</v>
      </c>
      <c r="G702" s="171">
        <v>934</v>
      </c>
      <c r="H702" s="169">
        <v>1556</v>
      </c>
      <c r="I702" s="170">
        <v>1815</v>
      </c>
      <c r="J702" s="167">
        <v>312</v>
      </c>
      <c r="K702" s="168">
        <v>175</v>
      </c>
      <c r="L702" s="169">
        <v>1036</v>
      </c>
      <c r="M702" s="167">
        <v>702</v>
      </c>
      <c r="N702" s="172">
        <v>1731</v>
      </c>
      <c r="O702" s="185">
        <v>1372</v>
      </c>
      <c r="P702" s="167">
        <v>1110</v>
      </c>
      <c r="Q702" s="168">
        <v>721</v>
      </c>
      <c r="R702" s="169">
        <v>1020</v>
      </c>
      <c r="S702" s="170">
        <v>1222</v>
      </c>
      <c r="T702" s="167">
        <v>392</v>
      </c>
      <c r="U702" s="171">
        <v>181</v>
      </c>
      <c r="V702" s="169">
        <v>972</v>
      </c>
      <c r="W702" s="186">
        <v>1119</v>
      </c>
      <c r="X702" s="167">
        <v>943</v>
      </c>
      <c r="Y702" s="171">
        <v>405</v>
      </c>
      <c r="Z702" s="169">
        <v>1808</v>
      </c>
      <c r="AA702" s="167">
        <v>2029</v>
      </c>
      <c r="AB702" s="149">
        <f t="shared" si="13065"/>
        <v>13364</v>
      </c>
      <c r="AC702" s="150">
        <f t="shared" si="13066"/>
        <v>12432</v>
      </c>
      <c r="AD702" s="194"/>
      <c r="AE702" s="221" t="s">
        <v>13</v>
      </c>
      <c r="AF702" s="14">
        <f t="shared" ref="AF702:BG702" si="13340">SUM(AF699:AF701)</f>
        <v>2512</v>
      </c>
      <c r="AG702" s="1">
        <f t="shared" si="13340"/>
        <v>6176</v>
      </c>
      <c r="AH702" s="14">
        <f t="shared" si="13340"/>
        <v>1509</v>
      </c>
      <c r="AI702" s="1">
        <f t="shared" si="13340"/>
        <v>2327</v>
      </c>
      <c r="AJ702" s="14">
        <f t="shared" si="13340"/>
        <v>1850</v>
      </c>
      <c r="AK702" s="1">
        <f t="shared" si="13340"/>
        <v>5086</v>
      </c>
      <c r="AL702" s="14">
        <f t="shared" si="13340"/>
        <v>4410</v>
      </c>
      <c r="AM702" s="1">
        <f t="shared" si="13340"/>
        <v>8753</v>
      </c>
      <c r="AN702" s="14">
        <f t="shared" si="13340"/>
        <v>1535</v>
      </c>
      <c r="AO702" s="1">
        <f t="shared" si="13340"/>
        <v>526</v>
      </c>
      <c r="AP702" s="14">
        <f t="shared" si="13340"/>
        <v>5755</v>
      </c>
      <c r="AQ702" s="1">
        <f t="shared" si="13340"/>
        <v>1454</v>
      </c>
      <c r="AR702" s="14">
        <f t="shared" si="13340"/>
        <v>7324</v>
      </c>
      <c r="AS702" s="1">
        <f t="shared" si="13340"/>
        <v>4616</v>
      </c>
      <c r="AT702" s="14">
        <f t="shared" si="13340"/>
        <v>3582</v>
      </c>
      <c r="AU702" s="1">
        <f t="shared" si="13340"/>
        <v>3480</v>
      </c>
      <c r="AV702" s="14">
        <f t="shared" si="13340"/>
        <v>3139</v>
      </c>
      <c r="AW702" s="1">
        <f t="shared" si="13340"/>
        <v>4710</v>
      </c>
      <c r="AX702" s="14">
        <f t="shared" si="13340"/>
        <v>1989</v>
      </c>
      <c r="AY702" s="1">
        <f t="shared" si="13340"/>
        <v>439</v>
      </c>
      <c r="AZ702" s="14">
        <f t="shared" si="13340"/>
        <v>6225</v>
      </c>
      <c r="BA702" s="1">
        <f t="shared" si="13340"/>
        <v>2765</v>
      </c>
      <c r="BB702" s="14">
        <f t="shared" si="13340"/>
        <v>3943</v>
      </c>
      <c r="BC702" s="1">
        <f t="shared" si="13340"/>
        <v>1397</v>
      </c>
      <c r="BD702" s="14">
        <f t="shared" si="13340"/>
        <v>4886</v>
      </c>
      <c r="BE702" s="1">
        <f t="shared" si="13340"/>
        <v>7709</v>
      </c>
      <c r="BF702" s="153">
        <f t="shared" si="13340"/>
        <v>48659</v>
      </c>
      <c r="BG702" s="154">
        <f t="shared" si="13340"/>
        <v>49438</v>
      </c>
      <c r="BH702" s="194"/>
      <c r="BI702" s="131" t="s">
        <v>27</v>
      </c>
      <c r="BJ702" s="123">
        <f>B702/B715</f>
        <v>3.5581061692969873E-2</v>
      </c>
      <c r="BK702" s="124">
        <f t="shared" ref="BK702" si="13341">C702/C715</f>
        <v>5.4048422719506606E-2</v>
      </c>
      <c r="BL702" s="125">
        <f t="shared" ref="BL702" si="13342">D702/D715</f>
        <v>4.8968866948005417E-2</v>
      </c>
      <c r="BM702" s="126">
        <f t="shared" ref="BM702" si="13343">E702/E715</f>
        <v>3.9737387698686941E-2</v>
      </c>
      <c r="BN702" s="123">
        <f t="shared" ref="BN702" si="13344">F702/F715</f>
        <v>4.2087117389841909E-2</v>
      </c>
      <c r="BO702" s="124">
        <f t="shared" ref="BO702" si="13345">G702/G715</f>
        <v>4.2765567765567766E-2</v>
      </c>
      <c r="BP702" s="125">
        <f t="shared" ref="BP702" si="13346">H702/H715</f>
        <v>4.2637145832191595E-2</v>
      </c>
      <c r="BQ702" s="126">
        <f t="shared" ref="BQ702" si="13347">I702/I715</f>
        <v>4.6383848709430103E-2</v>
      </c>
      <c r="BR702" s="123">
        <f t="shared" ref="BR702" si="13348">J702/J715</f>
        <v>5.5250575526828404E-2</v>
      </c>
      <c r="BS702" s="124">
        <f t="shared" ref="BS702" si="13349">K702/K715</f>
        <v>2.7924046593266316E-2</v>
      </c>
      <c r="BT702" s="125">
        <f t="shared" ref="BT702" si="13350">L702/L715</f>
        <v>4.729297909248608E-2</v>
      </c>
      <c r="BU702" s="123">
        <f t="shared" ref="BU702" si="13351">M702/M715</f>
        <v>3.1878661277871125E-2</v>
      </c>
      <c r="BV702" s="127">
        <f t="shared" ref="BV702" si="13352">N702/N715</f>
        <v>4.4763382467028705E-2</v>
      </c>
      <c r="BW702" s="128">
        <f t="shared" ref="BW702" si="13353">O702/O715</f>
        <v>3.5935985751329266E-2</v>
      </c>
      <c r="BX702" s="123">
        <f t="shared" ref="BX702" si="13354">P702/P715</f>
        <v>5.2524487767945868E-2</v>
      </c>
      <c r="BY702" s="124">
        <f t="shared" ref="BY702" si="13355">Q702/Q715</f>
        <v>3.406245570935891E-2</v>
      </c>
      <c r="BZ702" s="125">
        <f t="shared" ref="BZ702" si="13356">R702/R715</f>
        <v>4.2970889328895819E-2</v>
      </c>
      <c r="CA702" s="126">
        <f t="shared" ref="CA702" si="13357">S702/S715</f>
        <v>4.9173071506176814E-2</v>
      </c>
      <c r="CB702" s="123">
        <f t="shared" ref="CB702" si="13358">T702/T715</f>
        <v>5.4158607350096713E-2</v>
      </c>
      <c r="CC702" s="124">
        <f t="shared" ref="CC702" si="13359">U702/U715</f>
        <v>2.3228952772073923E-2</v>
      </c>
      <c r="CD702" s="125">
        <f t="shared" ref="CD702" si="13360">V702/V715</f>
        <v>3.9765986171910156E-2</v>
      </c>
      <c r="CE702" s="126">
        <f t="shared" ref="CE702" si="13361">W702/W715</f>
        <v>4.1881877386031892E-2</v>
      </c>
      <c r="CF702" s="123">
        <f t="shared" ref="CF702" si="13362">X702/X715</f>
        <v>4.7211374787223391E-2</v>
      </c>
      <c r="CG702" s="124">
        <f t="shared" ref="CG702" si="13363">Y702/Y715</f>
        <v>3.2224697644812221E-2</v>
      </c>
      <c r="CH702" s="125">
        <f t="shared" ref="CH702" si="13364">Z702/Z715</f>
        <v>4.9439431227782334E-2</v>
      </c>
      <c r="CI702" s="123">
        <f t="shared" ref="CI702" si="13365">AA702/AA715</f>
        <v>5.1333299600263116E-2</v>
      </c>
      <c r="CJ702" s="129">
        <f t="shared" ref="CJ702" si="13366">AB702/AB715</f>
        <v>4.5064913168099817E-2</v>
      </c>
      <c r="CK702" s="130">
        <f t="shared" ref="CK702" si="13367">AC702/AC715</f>
        <v>4.2052281214482873E-2</v>
      </c>
    </row>
    <row r="703" spans="1:89" ht="13.5" thickTop="1" x14ac:dyDescent="0.2">
      <c r="A703" s="139" t="s">
        <v>28</v>
      </c>
      <c r="B703" s="181">
        <v>847</v>
      </c>
      <c r="C703" s="175">
        <v>1805</v>
      </c>
      <c r="D703" s="176">
        <v>889</v>
      </c>
      <c r="E703" s="177">
        <v>587</v>
      </c>
      <c r="F703" s="174">
        <v>1079</v>
      </c>
      <c r="G703" s="178">
        <v>1447</v>
      </c>
      <c r="H703" s="176">
        <v>1763</v>
      </c>
      <c r="I703" s="177">
        <v>2725</v>
      </c>
      <c r="J703" s="174">
        <v>432</v>
      </c>
      <c r="K703" s="175">
        <v>217</v>
      </c>
      <c r="L703" s="176">
        <v>1784</v>
      </c>
      <c r="M703" s="174">
        <v>634</v>
      </c>
      <c r="N703" s="179">
        <v>2456</v>
      </c>
      <c r="O703" s="182">
        <v>1635</v>
      </c>
      <c r="P703" s="174">
        <v>1242</v>
      </c>
      <c r="Q703" s="175">
        <v>961</v>
      </c>
      <c r="R703" s="176">
        <v>1054</v>
      </c>
      <c r="S703" s="177">
        <v>1484</v>
      </c>
      <c r="T703" s="174">
        <v>841</v>
      </c>
      <c r="U703" s="178">
        <v>164</v>
      </c>
      <c r="V703" s="176">
        <v>1888</v>
      </c>
      <c r="W703" s="183">
        <v>1119</v>
      </c>
      <c r="X703" s="174">
        <v>1360</v>
      </c>
      <c r="Y703" s="178">
        <v>325</v>
      </c>
      <c r="Z703" s="176">
        <v>2094</v>
      </c>
      <c r="AA703" s="174">
        <v>2754</v>
      </c>
      <c r="AB703" s="149">
        <f t="shared" si="13065"/>
        <v>17729</v>
      </c>
      <c r="AC703" s="150">
        <f t="shared" si="13066"/>
        <v>15857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3.472022955523673E-2</v>
      </c>
      <c r="BK703" s="124">
        <f t="shared" ref="BK703" si="13368">C703/C715</f>
        <v>7.5217735550277123E-2</v>
      </c>
      <c r="BL703" s="125">
        <f t="shared" ref="BL703" si="13369">D703/D715</f>
        <v>7.0785890596385057E-2</v>
      </c>
      <c r="BM703" s="126">
        <f t="shared" ref="BM703" si="13370">E703/E715</f>
        <v>5.0708362128541809E-2</v>
      </c>
      <c r="BN703" s="123">
        <f t="shared" ref="BN703" si="13371">F703/F715</f>
        <v>4.5366633030608811E-2</v>
      </c>
      <c r="BO703" s="124">
        <f t="shared" ref="BO703" si="13372">G703/G715</f>
        <v>6.6254578754578755E-2</v>
      </c>
      <c r="BP703" s="125">
        <f t="shared" ref="BP703" si="13373">H703/H715</f>
        <v>4.8309311119636107E-2</v>
      </c>
      <c r="BQ703" s="126">
        <f t="shared" ref="BQ703" si="13374">I703/I715</f>
        <v>6.9639662662918475E-2</v>
      </c>
      <c r="BR703" s="123">
        <f t="shared" ref="BR703" si="13375">J703/J715</f>
        <v>7.6500796883300873E-2</v>
      </c>
      <c r="BS703" s="124">
        <f t="shared" ref="BS703" si="13376">K703/K715</f>
        <v>3.4625817775650235E-2</v>
      </c>
      <c r="BT703" s="125">
        <f t="shared" ref="BT703" si="13377">L703/L715</f>
        <v>8.1438875194010774E-2</v>
      </c>
      <c r="BU703" s="123">
        <f t="shared" ref="BU703" si="13378">M703/M715</f>
        <v>2.8790699786567366E-2</v>
      </c>
      <c r="BV703" s="127">
        <f t="shared" ref="BV703" si="13379">N703/N715</f>
        <v>6.351176622704939E-2</v>
      </c>
      <c r="BW703" s="128">
        <f t="shared" ref="BW703" si="13380">O703/O715</f>
        <v>4.2824589433982034E-2</v>
      </c>
      <c r="BX703" s="123">
        <f t="shared" ref="BX703" si="13381">P703/P715</f>
        <v>5.8770643070079967E-2</v>
      </c>
      <c r="BY703" s="124">
        <f t="shared" ref="BY703" si="13382">Q703/Q715</f>
        <v>4.5400859828979075E-2</v>
      </c>
      <c r="BZ703" s="125">
        <f t="shared" ref="BZ703" si="13383">R703/R715</f>
        <v>4.4403252306525677E-2</v>
      </c>
      <c r="CA703" s="126">
        <f t="shared" ref="CA703" si="13384">S703/S715</f>
        <v>5.9715906804555151E-2</v>
      </c>
      <c r="CB703" s="123">
        <f t="shared" ref="CB703" si="13385">T703/T715</f>
        <v>0.11619231831997789</v>
      </c>
      <c r="CC703" s="124">
        <f t="shared" ref="CC703" si="13386">U703/U715</f>
        <v>2.1047227926078028E-2</v>
      </c>
      <c r="CD703" s="125">
        <f t="shared" ref="CD703" si="13387">V703/V715</f>
        <v>7.7240927873010679E-2</v>
      </c>
      <c r="CE703" s="126">
        <f t="shared" ref="CE703" si="13388">W703/W715</f>
        <v>4.1881877386031892E-2</v>
      </c>
      <c r="CF703" s="123">
        <f t="shared" ref="CF703" si="13389">X703/X715</f>
        <v>6.8088515069590475E-2</v>
      </c>
      <c r="CG703" s="124">
        <f t="shared" ref="CG703" si="13390">Y703/Y715</f>
        <v>2.5859325270528324E-2</v>
      </c>
      <c r="CH703" s="125">
        <f t="shared" ref="CH703" si="13391">Z703/Z715</f>
        <v>5.7260049220672682E-2</v>
      </c>
      <c r="CI703" s="123">
        <f t="shared" ref="CI703" si="13392">AA703/AA715</f>
        <v>6.9675656529879074E-2</v>
      </c>
      <c r="CJ703" s="129">
        <f t="shared" ref="CJ703" si="13393">AB703/AB715</f>
        <v>5.9784184791772048E-2</v>
      </c>
      <c r="CK703" s="130">
        <f t="shared" ref="CK703" si="13394">AC703/AC715</f>
        <v>5.3637630567732859E-2</v>
      </c>
    </row>
    <row r="704" spans="1:89" x14ac:dyDescent="0.2">
      <c r="A704" s="131" t="s">
        <v>29</v>
      </c>
      <c r="B704" s="184">
        <v>977</v>
      </c>
      <c r="C704" s="168">
        <v>2320</v>
      </c>
      <c r="D704" s="169">
        <v>882</v>
      </c>
      <c r="E704" s="170">
        <v>769</v>
      </c>
      <c r="F704" s="167">
        <v>1055</v>
      </c>
      <c r="G704" s="171">
        <v>1882</v>
      </c>
      <c r="H704" s="169">
        <v>1974</v>
      </c>
      <c r="I704" s="170">
        <v>3428</v>
      </c>
      <c r="J704" s="167">
        <v>621</v>
      </c>
      <c r="K704" s="168">
        <v>187</v>
      </c>
      <c r="L704" s="169">
        <v>2372</v>
      </c>
      <c r="M704" s="167">
        <v>656</v>
      </c>
      <c r="N704" s="172">
        <v>3408</v>
      </c>
      <c r="O704" s="185">
        <v>2051</v>
      </c>
      <c r="P704" s="167">
        <v>1555</v>
      </c>
      <c r="Q704" s="168">
        <v>1372</v>
      </c>
      <c r="R704" s="169">
        <v>1533</v>
      </c>
      <c r="S704" s="170">
        <v>2254</v>
      </c>
      <c r="T704" s="167">
        <v>1014</v>
      </c>
      <c r="U704" s="171">
        <v>176</v>
      </c>
      <c r="V704" s="169">
        <v>2870</v>
      </c>
      <c r="W704" s="186">
        <v>1417</v>
      </c>
      <c r="X704" s="167">
        <v>1732</v>
      </c>
      <c r="Y704" s="171">
        <v>692</v>
      </c>
      <c r="Z704" s="169">
        <v>2127</v>
      </c>
      <c r="AA704" s="167">
        <v>3590</v>
      </c>
      <c r="AB704" s="149">
        <f t="shared" si="13065"/>
        <v>22120</v>
      </c>
      <c r="AC704" s="150">
        <f t="shared" si="13066"/>
        <v>20794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4.0049190407870465E-2</v>
      </c>
      <c r="BK704" s="124">
        <f t="shared" ref="BK704" si="13395">C704/C715</f>
        <v>9.6678751510605496E-2</v>
      </c>
      <c r="BL704" s="125">
        <f t="shared" ref="BL704" si="13396">D704/D715</f>
        <v>7.0228521379090691E-2</v>
      </c>
      <c r="BM704" s="126">
        <f t="shared" ref="BM704" si="13397">E704/E715</f>
        <v>6.6430545957152726E-2</v>
      </c>
      <c r="BN704" s="123">
        <f t="shared" ref="BN704" si="13398">F704/F715</f>
        <v>4.435755129498823E-2</v>
      </c>
      <c r="BO704" s="124">
        <f t="shared" ref="BO704" si="13399">G704/G715</f>
        <v>8.6172161172161171E-2</v>
      </c>
      <c r="BP704" s="125">
        <f t="shared" ref="BP704" si="13400">H704/H715</f>
        <v>5.4091083465775194E-2</v>
      </c>
      <c r="BQ704" s="126">
        <f t="shared" ref="BQ704" si="13401">I704/I715</f>
        <v>8.7605417837975971E-2</v>
      </c>
      <c r="BR704" s="123">
        <f t="shared" ref="BR704" si="13402">J704/J715</f>
        <v>0.109969895519745</v>
      </c>
      <c r="BS704" s="124">
        <f t="shared" ref="BS704" si="13403">K704/K715</f>
        <v>2.983883835966172E-2</v>
      </c>
      <c r="BT704" s="125">
        <f t="shared" ref="BT704" si="13404">L704/L715</f>
        <v>0.10828083630055693</v>
      </c>
      <c r="BU704" s="123">
        <f t="shared" ref="BU704" si="13405">M704/M715</f>
        <v>2.9789746151400936E-2</v>
      </c>
      <c r="BV704" s="127">
        <f t="shared" ref="BV704" si="13406">N704/N715</f>
        <v>8.8130333591931731E-2</v>
      </c>
      <c r="BW704" s="128">
        <f t="shared" ref="BW704" si="13407">O704/O715</f>
        <v>5.3720631760915689E-2</v>
      </c>
      <c r="BX704" s="123">
        <f t="shared" ref="BX704" si="13408">P704/P715</f>
        <v>7.3581602233473709E-2</v>
      </c>
      <c r="BY704" s="124">
        <f t="shared" ref="BY704" si="13409">Q704/Q715</f>
        <v>6.4817876883828604E-2</v>
      </c>
      <c r="BZ704" s="125">
        <f t="shared" ref="BZ704" si="13410">R704/R715</f>
        <v>6.4582718961958122E-2</v>
      </c>
      <c r="CA704" s="126">
        <f t="shared" ref="CA704" si="13411">S704/S715</f>
        <v>9.0700575429560185E-2</v>
      </c>
      <c r="CB704" s="123">
        <f t="shared" ref="CB704" si="13412">T704/T715</f>
        <v>0.1400939486045869</v>
      </c>
      <c r="CC704" s="124">
        <f t="shared" ref="CC704" si="13413">U704/U715</f>
        <v>2.2587268993839837E-2</v>
      </c>
      <c r="CD704" s="125">
        <f t="shared" ref="CD704" si="13414">V704/V715</f>
        <v>0.11741602912899399</v>
      </c>
      <c r="CE704" s="126">
        <f t="shared" ref="CE704" si="13415">W704/W715</f>
        <v>5.3035406841829481E-2</v>
      </c>
      <c r="CF704" s="123">
        <f t="shared" ref="CF704" si="13416">X704/X715</f>
        <v>8.6712726544507859E-2</v>
      </c>
      <c r="CG704" s="124">
        <f t="shared" ref="CG704" si="13417">Y704/Y715</f>
        <v>5.5060471037555694E-2</v>
      </c>
      <c r="CH704" s="125">
        <f t="shared" ref="CH704" si="13418">Z704/Z715</f>
        <v>5.816242821985234E-2</v>
      </c>
      <c r="CI704" s="123">
        <f t="shared" ref="CI704" si="13419">AA704/AA715</f>
        <v>9.0826291554925873E-2</v>
      </c>
      <c r="CJ704" s="129">
        <f t="shared" ref="CJ704" si="13420">AB704/AB715</f>
        <v>7.4591131343786879E-2</v>
      </c>
      <c r="CK704" s="130">
        <f t="shared" ref="CK704" si="13421">AC704/AC715</f>
        <v>7.0337446555176708E-2</v>
      </c>
    </row>
    <row r="705" spans="1:89" x14ac:dyDescent="0.2">
      <c r="A705" s="139" t="s">
        <v>30</v>
      </c>
      <c r="B705" s="181">
        <v>1219</v>
      </c>
      <c r="C705" s="175">
        <v>3314</v>
      </c>
      <c r="D705" s="176">
        <v>889</v>
      </c>
      <c r="E705" s="177">
        <v>1184</v>
      </c>
      <c r="F705" s="174">
        <v>969</v>
      </c>
      <c r="G705" s="178">
        <v>2876</v>
      </c>
      <c r="H705" s="176">
        <v>2212</v>
      </c>
      <c r="I705" s="177">
        <v>4627</v>
      </c>
      <c r="J705" s="174">
        <v>938</v>
      </c>
      <c r="K705" s="175">
        <v>245</v>
      </c>
      <c r="L705" s="176">
        <v>2927</v>
      </c>
      <c r="M705" s="174">
        <v>714</v>
      </c>
      <c r="N705" s="179">
        <v>3793</v>
      </c>
      <c r="O705" s="182">
        <v>2373</v>
      </c>
      <c r="P705" s="174">
        <v>1861</v>
      </c>
      <c r="Q705" s="175">
        <v>1718</v>
      </c>
      <c r="R705" s="176">
        <v>1702</v>
      </c>
      <c r="S705" s="177">
        <v>2293</v>
      </c>
      <c r="T705" s="174">
        <v>1130</v>
      </c>
      <c r="U705" s="178">
        <v>221</v>
      </c>
      <c r="V705" s="176">
        <v>3176</v>
      </c>
      <c r="W705" s="183">
        <v>1386</v>
      </c>
      <c r="X705" s="174">
        <v>2084</v>
      </c>
      <c r="Y705" s="178">
        <v>635</v>
      </c>
      <c r="Z705" s="176">
        <v>2483</v>
      </c>
      <c r="AA705" s="174">
        <v>3825</v>
      </c>
      <c r="AB705" s="149">
        <f t="shared" si="13065"/>
        <v>25383</v>
      </c>
      <c r="AC705" s="150">
        <f t="shared" si="13066"/>
        <v>25411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4.9969255995080959E-2</v>
      </c>
      <c r="BK705" s="124">
        <f t="shared" ref="BK705" si="13422">C705/C715</f>
        <v>0.13810059590782181</v>
      </c>
      <c r="BL705" s="125">
        <f t="shared" ref="BL705" si="13423">D705/D715</f>
        <v>7.0785890596385057E-2</v>
      </c>
      <c r="BM705" s="126">
        <f t="shared" ref="BM705" si="13424">E705/E715</f>
        <v>0.1022805805114029</v>
      </c>
      <c r="BN705" s="123">
        <f t="shared" ref="BN705" si="13425">F705/F715</f>
        <v>4.0741675075681133E-2</v>
      </c>
      <c r="BO705" s="124">
        <f t="shared" ref="BO705" si="13426">G705/G715</f>
        <v>0.13168498168498169</v>
      </c>
      <c r="BP705" s="125">
        <f t="shared" ref="BP705" si="13427">H705/H715</f>
        <v>6.0612703458102699E-2</v>
      </c>
      <c r="BQ705" s="126">
        <f t="shared" ref="BQ705" si="13428">I705/I715</f>
        <v>0.1182468694096601</v>
      </c>
      <c r="BR705" s="123">
        <f t="shared" ref="BR705" si="13429">J705/J715</f>
        <v>0.16610589693642641</v>
      </c>
      <c r="BS705" s="124">
        <f t="shared" ref="BS705" si="13430">K705/K715</f>
        <v>3.9093665230572845E-2</v>
      </c>
      <c r="BT705" s="125">
        <f t="shared" ref="BT705" si="13431">L705/L715</f>
        <v>0.13361636081438874</v>
      </c>
      <c r="BU705" s="123">
        <f t="shared" ref="BU705" si="13432">M705/M715</f>
        <v>3.2423595658689436E-2</v>
      </c>
      <c r="BV705" s="127">
        <f t="shared" ref="BV705" si="13433">N705/N715</f>
        <v>9.808637186449444E-2</v>
      </c>
      <c r="BW705" s="128">
        <f t="shared" ref="BW705" si="13434">O705/O715</f>
        <v>6.2154587600513372E-2</v>
      </c>
      <c r="BX705" s="123">
        <f t="shared" ref="BX705" si="13435">P705/P715</f>
        <v>8.8061325888420958E-2</v>
      </c>
      <c r="BY705" s="124">
        <f t="shared" ref="BY705" si="13436">Q705/Q715</f>
        <v>8.1164076156281004E-2</v>
      </c>
      <c r="BZ705" s="125">
        <f t="shared" ref="BZ705" si="13437">R705/R715</f>
        <v>7.170240552723596E-2</v>
      </c>
      <c r="CA705" s="126">
        <f t="shared" ref="CA705" si="13438">S705/S715</f>
        <v>9.2269928775501997E-2</v>
      </c>
      <c r="CB705" s="123">
        <f t="shared" ref="CB705" si="13439">T705/T715</f>
        <v>0.15612047526941145</v>
      </c>
      <c r="CC705" s="124">
        <f t="shared" ref="CC705" si="13440">U705/U715</f>
        <v>2.8362422997946612E-2</v>
      </c>
      <c r="CD705" s="125">
        <f t="shared" ref="CD705" si="13441">V705/V715</f>
        <v>0.12993495070163236</v>
      </c>
      <c r="CE705" s="126">
        <f t="shared" ref="CE705" si="13442">W705/W715</f>
        <v>5.1875140354816975E-2</v>
      </c>
      <c r="CF705" s="123">
        <f t="shared" ref="CF705" si="13443">X705/X715</f>
        <v>0.1043356363272254</v>
      </c>
      <c r="CG705" s="124">
        <f t="shared" ref="CG705" si="13444">Y705/Y715</f>
        <v>5.0525143220878421E-2</v>
      </c>
      <c r="CH705" s="125">
        <f t="shared" ref="CH705" si="13445">Z705/Z715</f>
        <v>6.7897183483729834E-2</v>
      </c>
      <c r="CI705" s="123">
        <f t="shared" ref="CI705" si="13446">AA705/AA715</f>
        <v>9.6771745180387586E-2</v>
      </c>
      <c r="CJ705" s="129">
        <f t="shared" ref="CJ705" si="13447">AB705/AB715</f>
        <v>8.5594334850784021E-2</v>
      </c>
      <c r="CK705" s="130">
        <f t="shared" ref="CK705" si="13448">AC705/AC715</f>
        <v>8.595483574173296E-2</v>
      </c>
    </row>
    <row r="706" spans="1:89" x14ac:dyDescent="0.2">
      <c r="A706" s="131" t="s">
        <v>31</v>
      </c>
      <c r="B706" s="184">
        <v>1293</v>
      </c>
      <c r="C706" s="168">
        <v>2862</v>
      </c>
      <c r="D706" s="169">
        <v>620</v>
      </c>
      <c r="E706" s="170">
        <v>1143</v>
      </c>
      <c r="F706" s="167">
        <v>881</v>
      </c>
      <c r="G706" s="171">
        <v>2210</v>
      </c>
      <c r="H706" s="169">
        <v>2198</v>
      </c>
      <c r="I706" s="170">
        <v>4126</v>
      </c>
      <c r="J706" s="167">
        <v>597</v>
      </c>
      <c r="K706" s="168">
        <v>281</v>
      </c>
      <c r="L706" s="169">
        <v>2828</v>
      </c>
      <c r="M706" s="167">
        <v>740</v>
      </c>
      <c r="N706" s="172">
        <v>3531</v>
      </c>
      <c r="O706" s="185">
        <v>2243</v>
      </c>
      <c r="P706" s="167">
        <v>1721</v>
      </c>
      <c r="Q706" s="168">
        <v>1762</v>
      </c>
      <c r="R706" s="169">
        <v>1437</v>
      </c>
      <c r="S706" s="170">
        <v>2417</v>
      </c>
      <c r="T706" s="167">
        <v>859</v>
      </c>
      <c r="U706" s="171">
        <v>218</v>
      </c>
      <c r="V706" s="169">
        <v>3049</v>
      </c>
      <c r="W706" s="186">
        <v>1379</v>
      </c>
      <c r="X706" s="167">
        <v>1859</v>
      </c>
      <c r="Y706" s="171">
        <v>762</v>
      </c>
      <c r="Z706" s="169">
        <v>2403</v>
      </c>
      <c r="AA706" s="167">
        <v>3884</v>
      </c>
      <c r="AB706" s="149">
        <f t="shared" si="13065"/>
        <v>23276</v>
      </c>
      <c r="AC706" s="150">
        <f t="shared" si="13066"/>
        <v>24027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5.3002664480426315E-2</v>
      </c>
      <c r="BK706" s="124">
        <f t="shared" ref="BK706" si="13449">C706/C715</f>
        <v>0.11926490811351419</v>
      </c>
      <c r="BL706" s="125">
        <f t="shared" ref="BL706" si="13450">D706/D715</f>
        <v>4.9366987817501394E-2</v>
      </c>
      <c r="BM706" s="126">
        <f t="shared" ref="BM706" si="13451">E706/E715</f>
        <v>9.8738769868693843E-2</v>
      </c>
      <c r="BN706" s="123">
        <f t="shared" ref="BN706" si="13452">F706/F715</f>
        <v>3.7041708711738987E-2</v>
      </c>
      <c r="BO706" s="124">
        <f t="shared" ref="BO706" si="13453">G706/G715</f>
        <v>0.10119047619047619</v>
      </c>
      <c r="BP706" s="125">
        <f t="shared" ref="BP706" si="13454">H706/H715</f>
        <v>6.0229078752671673E-2</v>
      </c>
      <c r="BQ706" s="126">
        <f t="shared" ref="BQ706" si="13455">I706/I715</f>
        <v>0.10544339381548684</v>
      </c>
      <c r="BR706" s="123">
        <f t="shared" ref="BR706" si="13456">J706/J715</f>
        <v>0.1057198512484505</v>
      </c>
      <c r="BS706" s="124">
        <f t="shared" ref="BS706" si="13457">K706/K715</f>
        <v>4.4838040529759059E-2</v>
      </c>
      <c r="BT706" s="125">
        <f t="shared" ref="BT706" si="13458">L706/L715</f>
        <v>0.12909705103624577</v>
      </c>
      <c r="BU706" s="123">
        <f t="shared" ref="BU706" si="13459">M706/M715</f>
        <v>3.3604286817129105E-2</v>
      </c>
      <c r="BV706" s="127">
        <f t="shared" ref="BV706" si="13460">N706/N715</f>
        <v>9.1311093871217996E-2</v>
      </c>
      <c r="BW706" s="128">
        <f t="shared" ref="BW706" si="13461">O706/O715</f>
        <v>5.8749574373346602E-2</v>
      </c>
      <c r="BX706" s="123">
        <f t="shared" ref="BX706" si="13462">P706/P715</f>
        <v>8.1436615719490846E-2</v>
      </c>
      <c r="BY706" s="124">
        <f t="shared" ref="BY706" si="13463">Q706/Q715</f>
        <v>8.3242783578211368E-2</v>
      </c>
      <c r="BZ706" s="125">
        <f t="shared" ref="BZ706" si="13464">R706/R715</f>
        <v>6.053839996629734E-2</v>
      </c>
      <c r="CA706" s="126">
        <f t="shared" ref="CA706" si="13465">S706/S715</f>
        <v>9.7259667619009296E-2</v>
      </c>
      <c r="CB706" s="123">
        <f t="shared" ref="CB706" si="13466">T706/T715</f>
        <v>0.11867919314727825</v>
      </c>
      <c r="CC706" s="124">
        <f t="shared" ref="CC706" si="13467">U706/U715</f>
        <v>2.7977412731006158E-2</v>
      </c>
      <c r="CD706" s="125">
        <f t="shared" ref="CD706" si="13468">V706/V715</f>
        <v>0.12473918913390336</v>
      </c>
      <c r="CE706" s="126">
        <f t="shared" ref="CE706" si="13469">W706/W715</f>
        <v>5.1613144696459314E-2</v>
      </c>
      <c r="CF706" s="123">
        <f t="shared" ref="CF706" si="13470">X706/X715</f>
        <v>9.3070992289976964E-2</v>
      </c>
      <c r="CG706" s="124">
        <f t="shared" ref="CG706" si="13471">Y706/Y715</f>
        <v>6.0630171865054108E-2</v>
      </c>
      <c r="CH706" s="125">
        <f t="shared" ref="CH706" si="13472">Z706/Z715</f>
        <v>6.5709598031173086E-2</v>
      </c>
      <c r="CI706" s="123">
        <f t="shared" ref="CI706" si="13473">AA706/AA715</f>
        <v>9.8264433537418414E-2</v>
      </c>
      <c r="CJ706" s="129">
        <f t="shared" ref="CJ706" si="13474">AB706/AB715</f>
        <v>7.8489293542404318E-2</v>
      </c>
      <c r="CK706" s="130">
        <f t="shared" ref="CK706" si="13475">AC706/AC715</f>
        <v>8.1273339827894142E-2</v>
      </c>
    </row>
    <row r="707" spans="1:89" x14ac:dyDescent="0.2">
      <c r="A707" s="139" t="s">
        <v>32</v>
      </c>
      <c r="B707" s="181">
        <v>1216</v>
      </c>
      <c r="C707" s="175">
        <v>1958</v>
      </c>
      <c r="D707" s="176">
        <v>397</v>
      </c>
      <c r="E707" s="177">
        <v>863</v>
      </c>
      <c r="F707" s="174">
        <v>885</v>
      </c>
      <c r="G707" s="178">
        <v>1908</v>
      </c>
      <c r="H707" s="176">
        <v>1964</v>
      </c>
      <c r="I707" s="177">
        <v>3275</v>
      </c>
      <c r="J707" s="174">
        <v>368</v>
      </c>
      <c r="K707" s="175">
        <v>163</v>
      </c>
      <c r="L707" s="176">
        <v>1614</v>
      </c>
      <c r="M707" s="174">
        <v>836</v>
      </c>
      <c r="N707" s="179">
        <v>2545</v>
      </c>
      <c r="O707" s="182">
        <v>2138</v>
      </c>
      <c r="P707" s="174">
        <v>1095</v>
      </c>
      <c r="Q707" s="175">
        <v>1532</v>
      </c>
      <c r="R707" s="176">
        <v>1295</v>
      </c>
      <c r="S707" s="177">
        <v>1696</v>
      </c>
      <c r="T707" s="174">
        <v>439</v>
      </c>
      <c r="U707" s="178">
        <v>307</v>
      </c>
      <c r="V707" s="176">
        <v>2301</v>
      </c>
      <c r="W707" s="183">
        <v>1403</v>
      </c>
      <c r="X707" s="174">
        <v>1115</v>
      </c>
      <c r="Y707" s="178">
        <v>623</v>
      </c>
      <c r="Z707" s="176">
        <v>1992</v>
      </c>
      <c r="AA707" s="174">
        <v>2719</v>
      </c>
      <c r="AB707" s="149">
        <f t="shared" si="13065"/>
        <v>17226</v>
      </c>
      <c r="AC707" s="150">
        <f t="shared" si="13066"/>
        <v>19421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4.9846279975404799E-2</v>
      </c>
      <c r="BK707" s="124">
        <f t="shared" ref="BK707" si="13476">C707/C715</f>
        <v>8.159353252489894E-2</v>
      </c>
      <c r="BL707" s="125">
        <f t="shared" ref="BL707" si="13477">D707/D715</f>
        <v>3.1610797037980733E-2</v>
      </c>
      <c r="BM707" s="126">
        <f t="shared" ref="BM707" si="13478">E707/E715</f>
        <v>7.4550794747753973E-2</v>
      </c>
      <c r="BN707" s="123">
        <f t="shared" ref="BN707" si="13479">F707/F715</f>
        <v>3.7209889001009085E-2</v>
      </c>
      <c r="BO707" s="124">
        <f t="shared" ref="BO707" si="13480">G707/G715</f>
        <v>8.7362637362637358E-2</v>
      </c>
      <c r="BP707" s="125">
        <f t="shared" ref="BP707" si="13481">H707/H715</f>
        <v>5.3817065819038744E-2</v>
      </c>
      <c r="BQ707" s="126">
        <f t="shared" ref="BQ707" si="13482">I707/I715</f>
        <v>8.3695374393048805E-2</v>
      </c>
      <c r="BR707" s="123">
        <f t="shared" ref="BR707" si="13483">J707/J715</f>
        <v>6.5167345493182219E-2</v>
      </c>
      <c r="BS707" s="124">
        <f t="shared" ref="BS707" si="13484">K707/K715</f>
        <v>2.6009254826870911E-2</v>
      </c>
      <c r="BT707" s="125">
        <f t="shared" ref="BT707" si="13485">L707/L715</f>
        <v>7.3678444261846068E-2</v>
      </c>
      <c r="BU707" s="123">
        <f t="shared" ref="BU707" si="13486">M707/M715</f>
        <v>3.7963761863675581E-2</v>
      </c>
      <c r="BV707" s="127">
        <f t="shared" ref="BV707" si="13487">N707/N715</f>
        <v>6.5813291957589865E-2</v>
      </c>
      <c r="BW707" s="128">
        <f t="shared" ref="BW707" si="13488">O707/O715</f>
        <v>5.5999371382173445E-2</v>
      </c>
      <c r="BX707" s="123">
        <f t="shared" ref="BX707" si="13489">P707/P715</f>
        <v>5.1814697392703356E-2</v>
      </c>
      <c r="BY707" s="124">
        <f t="shared" ref="BY707" si="13490">Q707/Q715</f>
        <v>7.2376812963575371E-2</v>
      </c>
      <c r="BZ707" s="125">
        <f t="shared" ref="BZ707" si="13491">R707/R715</f>
        <v>5.4556178118549098E-2</v>
      </c>
      <c r="CA707" s="126">
        <f t="shared" ref="CA707" si="13492">S707/S715</f>
        <v>6.8246750633777317E-2</v>
      </c>
      <c r="CB707" s="123">
        <f t="shared" ref="CB707" si="13493">T707/T715</f>
        <v>6.0652113843603209E-2</v>
      </c>
      <c r="CC707" s="124">
        <f t="shared" ref="CC707" si="13494">U707/U715</f>
        <v>3.9399383983572893E-2</v>
      </c>
      <c r="CD707" s="125">
        <f t="shared" ref="CD707" si="13495">V707/V715</f>
        <v>9.4137380845231766E-2</v>
      </c>
      <c r="CE707" s="126">
        <f t="shared" ref="CE707" si="13496">W707/W715</f>
        <v>5.2511415525114152E-2</v>
      </c>
      <c r="CF707" s="123">
        <f t="shared" ref="CF707" si="13497">X707/X715</f>
        <v>5.5822569340142188E-2</v>
      </c>
      <c r="CG707" s="124">
        <f t="shared" ref="CG707" si="13498">Y707/Y715</f>
        <v>4.9570337364735838E-2</v>
      </c>
      <c r="CH707" s="125">
        <f t="shared" ref="CH707" si="13499">Z707/Z715</f>
        <v>5.4470877768662836E-2</v>
      </c>
      <c r="CI707" s="123">
        <f t="shared" ref="CI707" si="13500">AA707/AA715</f>
        <v>6.8790163436725199E-2</v>
      </c>
      <c r="CJ707" s="129">
        <f t="shared" ref="CJ707" si="13501">AB707/AB715</f>
        <v>5.8088012139605461E-2</v>
      </c>
      <c r="CK707" s="130">
        <f t="shared" ref="CK707" si="13502">AC707/AC715</f>
        <v>6.5693159062618384E-2</v>
      </c>
    </row>
    <row r="708" spans="1:89" x14ac:dyDescent="0.2">
      <c r="A708" s="131" t="s">
        <v>33</v>
      </c>
      <c r="B708" s="184">
        <v>1246</v>
      </c>
      <c r="C708" s="168">
        <v>1169</v>
      </c>
      <c r="D708" s="169">
        <v>332</v>
      </c>
      <c r="E708" s="170">
        <v>555</v>
      </c>
      <c r="F708" s="167">
        <v>857</v>
      </c>
      <c r="G708" s="171">
        <v>1163</v>
      </c>
      <c r="H708" s="169">
        <v>1451</v>
      </c>
      <c r="I708" s="170">
        <v>2163</v>
      </c>
      <c r="J708" s="167">
        <v>339</v>
      </c>
      <c r="K708" s="168">
        <v>110</v>
      </c>
      <c r="L708" s="169">
        <v>999</v>
      </c>
      <c r="M708" s="167">
        <v>763</v>
      </c>
      <c r="N708" s="172">
        <v>1591</v>
      </c>
      <c r="O708" s="185">
        <v>1741</v>
      </c>
      <c r="P708" s="167">
        <v>757</v>
      </c>
      <c r="Q708" s="168">
        <v>1175</v>
      </c>
      <c r="R708" s="169">
        <v>997</v>
      </c>
      <c r="S708" s="170">
        <v>1057</v>
      </c>
      <c r="T708" s="167">
        <v>257</v>
      </c>
      <c r="U708" s="171">
        <v>268</v>
      </c>
      <c r="V708" s="169">
        <v>1532</v>
      </c>
      <c r="W708" s="186">
        <v>1175</v>
      </c>
      <c r="X708" s="167">
        <v>650</v>
      </c>
      <c r="Y708" s="171">
        <v>563</v>
      </c>
      <c r="Z708" s="169">
        <v>1414</v>
      </c>
      <c r="AA708" s="167">
        <v>1711</v>
      </c>
      <c r="AB708" s="149">
        <f t="shared" si="13065"/>
        <v>12422</v>
      </c>
      <c r="AC708" s="150">
        <f t="shared" si="13066"/>
        <v>13613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5.107604017216643E-2</v>
      </c>
      <c r="BK708" s="124">
        <f t="shared" ref="BK708" si="13503">C708/C715</f>
        <v>4.8714422636162852E-2</v>
      </c>
      <c r="BL708" s="125">
        <f t="shared" ref="BL708" si="13504">D708/D715</f>
        <v>2.6435225734533004E-2</v>
      </c>
      <c r="BM708" s="126">
        <f t="shared" ref="BM708" si="13505">E708/E715</f>
        <v>4.7944022114720111E-2</v>
      </c>
      <c r="BN708" s="123">
        <f t="shared" ref="BN708" si="13506">F708/F715</f>
        <v>3.60326269761184E-2</v>
      </c>
      <c r="BO708" s="124">
        <f t="shared" ref="BO708" si="13507">G708/G715</f>
        <v>5.3250915750915749E-2</v>
      </c>
      <c r="BP708" s="125">
        <f t="shared" ref="BP708" si="13508">H708/H715</f>
        <v>3.9759960541458868E-2</v>
      </c>
      <c r="BQ708" s="126">
        <f t="shared" ref="BQ708" si="13509">I708/I715</f>
        <v>5.5277280858676205E-2</v>
      </c>
      <c r="BR708" s="123">
        <f t="shared" ref="BR708" si="13510">J708/J715</f>
        <v>6.0031875332034711E-2</v>
      </c>
      <c r="BS708" s="124">
        <f t="shared" ref="BS708" si="13511">K708/K715</f>
        <v>1.7552257858624541E-2</v>
      </c>
      <c r="BT708" s="125">
        <f t="shared" ref="BT708" si="13512">L708/L715</f>
        <v>4.5603944124897287E-2</v>
      </c>
      <c r="BU708" s="123">
        <f t="shared" ref="BU708" si="13513">M708/M715</f>
        <v>3.4648744380364201E-2</v>
      </c>
      <c r="BV708" s="127">
        <f t="shared" ref="BV708" si="13514">N708/N715</f>
        <v>4.1143004913369537E-2</v>
      </c>
      <c r="BW708" s="128">
        <f t="shared" ref="BW708" si="13515">O708/O715</f>
        <v>4.5600984834594932E-2</v>
      </c>
      <c r="BX708" s="123">
        <f t="shared" ref="BX708" si="13516">P708/P715</f>
        <v>3.5820754270572089E-2</v>
      </c>
      <c r="BY708" s="124">
        <f t="shared" ref="BY708" si="13517">Q708/Q715</f>
        <v>5.5510936835640387E-2</v>
      </c>
      <c r="BZ708" s="125">
        <f t="shared" ref="BZ708" si="13518">R708/R715</f>
        <v>4.2001937902852088E-2</v>
      </c>
      <c r="CA708" s="126">
        <f t="shared" ref="CA708" si="13519">S708/S715</f>
        <v>4.2533499657961452E-2</v>
      </c>
      <c r="CB708" s="123">
        <f t="shared" ref="CB708" si="13520">T708/T715</f>
        <v>3.5507046145344015E-2</v>
      </c>
      <c r="CC708" s="124">
        <f t="shared" ref="CC708" si="13521">U708/U715</f>
        <v>3.4394250513347026E-2</v>
      </c>
      <c r="CD708" s="125">
        <f t="shared" ref="CD708" si="13522">V708/V715</f>
        <v>6.2676430880006545E-2</v>
      </c>
      <c r="CE708" s="126">
        <f t="shared" ref="CE708" si="13523">W708/W715</f>
        <v>4.397784265289318E-2</v>
      </c>
      <c r="CF708" s="123">
        <f t="shared" ref="CF708" si="13524">X708/X715</f>
        <v>3.2542304996495443E-2</v>
      </c>
      <c r="CG708" s="124">
        <f t="shared" ref="CG708" si="13525">Y708/Y715</f>
        <v>4.4796308084022914E-2</v>
      </c>
      <c r="CH708" s="125">
        <f t="shared" ref="CH708" si="13526">Z708/Z715</f>
        <v>3.8665572873940388E-2</v>
      </c>
      <c r="CI708" s="123">
        <f t="shared" ref="CI708" si="13527">AA708/AA715</f>
        <v>4.3287962353893643E-2</v>
      </c>
      <c r="CJ708" s="129">
        <f t="shared" ref="CJ708" si="13528">AB708/AB715</f>
        <v>4.1888383071994606E-2</v>
      </c>
      <c r="CK708" s="130">
        <f t="shared" ref="CK708" si="13529">AC708/AC715</f>
        <v>4.6047112626508631E-2</v>
      </c>
    </row>
    <row r="709" spans="1:89" x14ac:dyDescent="0.2">
      <c r="A709" s="139" t="s">
        <v>34</v>
      </c>
      <c r="B709" s="181">
        <v>398</v>
      </c>
      <c r="C709" s="175">
        <v>695</v>
      </c>
      <c r="D709" s="176">
        <v>156</v>
      </c>
      <c r="E709" s="177">
        <v>444</v>
      </c>
      <c r="F709" s="174">
        <v>401</v>
      </c>
      <c r="G709" s="178">
        <v>976</v>
      </c>
      <c r="H709" s="176">
        <v>724</v>
      </c>
      <c r="I709" s="177">
        <v>1500</v>
      </c>
      <c r="J709" s="174">
        <v>143</v>
      </c>
      <c r="K709" s="175">
        <v>65</v>
      </c>
      <c r="L709" s="176">
        <v>719</v>
      </c>
      <c r="M709" s="174">
        <v>606</v>
      </c>
      <c r="N709" s="179">
        <v>1502</v>
      </c>
      <c r="O709" s="182">
        <v>1432</v>
      </c>
      <c r="P709" s="174">
        <v>556</v>
      </c>
      <c r="Q709" s="175">
        <v>891</v>
      </c>
      <c r="R709" s="176">
        <v>687</v>
      </c>
      <c r="S709" s="177">
        <v>936</v>
      </c>
      <c r="T709" s="174">
        <v>167</v>
      </c>
      <c r="U709" s="178">
        <v>190</v>
      </c>
      <c r="V709" s="176">
        <v>1324</v>
      </c>
      <c r="W709" s="183">
        <v>737</v>
      </c>
      <c r="X709" s="174">
        <v>377</v>
      </c>
      <c r="Y709" s="178">
        <v>371</v>
      </c>
      <c r="Z709" s="176">
        <v>974</v>
      </c>
      <c r="AA709" s="174">
        <v>1344</v>
      </c>
      <c r="AB709" s="149">
        <f t="shared" si="13065"/>
        <v>8128</v>
      </c>
      <c r="AC709" s="150">
        <f t="shared" si="13066"/>
        <v>10187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1.6314818610370978E-2</v>
      </c>
      <c r="BK709" s="124">
        <f t="shared" ref="BK709" si="13530">C709/C715</f>
        <v>2.8961953577530525E-2</v>
      </c>
      <c r="BL709" s="125">
        <f t="shared" ref="BL709" si="13531">D709/D715</f>
        <v>1.2421371128274544E-2</v>
      </c>
      <c r="BM709" s="126">
        <f t="shared" ref="BM709" si="13532">E709/E715</f>
        <v>3.8355217691776092E-2</v>
      </c>
      <c r="BN709" s="123">
        <f t="shared" ref="BN709" si="13533">F709/F715</f>
        <v>1.686007399932728E-2</v>
      </c>
      <c r="BO709" s="124">
        <f t="shared" ref="BO709" si="13534">G709/G715</f>
        <v>4.4688644688644689E-2</v>
      </c>
      <c r="BP709" s="125">
        <f t="shared" ref="BP709" si="13535">H709/H715</f>
        <v>1.9838877623718967E-2</v>
      </c>
      <c r="BQ709" s="126">
        <f t="shared" ref="BQ709" si="13536">I709/I715</f>
        <v>3.8333759263991823E-2</v>
      </c>
      <c r="BR709" s="123">
        <f t="shared" ref="BR709" si="13537">J709/J715</f>
        <v>2.5323180449796354E-2</v>
      </c>
      <c r="BS709" s="124">
        <f t="shared" ref="BS709" si="13538">K709/K715</f>
        <v>1.0371788734641774E-2</v>
      </c>
      <c r="BT709" s="125">
        <f t="shared" ref="BT709" si="13539">L709/L715</f>
        <v>3.2822057883684835E-2</v>
      </c>
      <c r="BU709" s="123">
        <f t="shared" ref="BU709" si="13540">M709/M715</f>
        <v>2.7519186231324645E-2</v>
      </c>
      <c r="BV709" s="127">
        <f t="shared" ref="BV709" si="13541">N709/N715</f>
        <v>3.884147918282907E-2</v>
      </c>
      <c r="BW709" s="128">
        <f t="shared" ref="BW709" si="13542">O709/O715</f>
        <v>3.7507530317713929E-2</v>
      </c>
      <c r="BX709" s="123">
        <f t="shared" ref="BX709" si="13543">P709/P715</f>
        <v>2.6309563242322434E-2</v>
      </c>
      <c r="BY709" s="124">
        <f t="shared" ref="BY709" si="13544">Q709/Q715</f>
        <v>4.2093825294089858E-2</v>
      </c>
      <c r="BZ709" s="125">
        <f t="shared" ref="BZ709" si="13545">R709/R715</f>
        <v>2.8942157812697475E-2</v>
      </c>
      <c r="CA709" s="126">
        <f t="shared" ref="CA709" si="13546">S709/S715</f>
        <v>3.7664480302603519E-2</v>
      </c>
      <c r="CB709" s="123">
        <f t="shared" ref="CB709" si="13547">T709/T715</f>
        <v>2.3072672008842221E-2</v>
      </c>
      <c r="CC709" s="124">
        <f t="shared" ref="CC709" si="13548">U709/U715</f>
        <v>2.4383983572895278E-2</v>
      </c>
      <c r="CD709" s="125">
        <f t="shared" ref="CD709" si="13549">V709/V715</f>
        <v>5.4166837131285034E-2</v>
      </c>
      <c r="CE709" s="126">
        <f t="shared" ref="CE709" si="13550">W709/W715</f>
        <v>2.758440002994236E-2</v>
      </c>
      <c r="CF709" s="123">
        <f t="shared" ref="CF709" si="13551">X709/X715</f>
        <v>1.8874536897967358E-2</v>
      </c>
      <c r="CG709" s="124">
        <f t="shared" ref="CG709" si="13552">Y709/Y715</f>
        <v>2.9519414385741564E-2</v>
      </c>
      <c r="CH709" s="125">
        <f t="shared" ref="CH709" si="13553">Z709/Z715</f>
        <v>2.6633852884878316E-2</v>
      </c>
      <c r="CI709" s="123">
        <f t="shared" ref="CI709" si="13554">AA709/AA715</f>
        <v>3.4002934777108737E-2</v>
      </c>
      <c r="CJ709" s="129">
        <f t="shared" ref="CJ709" si="13555">AB709/AB715</f>
        <v>2.7408531444950261E-2</v>
      </c>
      <c r="CK709" s="130">
        <f t="shared" ref="CK709" si="13556">AC709/AC715</f>
        <v>3.4458380689505873E-2</v>
      </c>
    </row>
    <row r="710" spans="1:89" x14ac:dyDescent="0.2">
      <c r="A710" s="131" t="s">
        <v>35</v>
      </c>
      <c r="B710" s="184">
        <v>0</v>
      </c>
      <c r="C710" s="168">
        <v>326</v>
      </c>
      <c r="D710" s="169">
        <v>6</v>
      </c>
      <c r="E710" s="170">
        <v>229</v>
      </c>
      <c r="F710" s="167">
        <v>13</v>
      </c>
      <c r="G710" s="171">
        <v>596</v>
      </c>
      <c r="H710" s="169">
        <v>64</v>
      </c>
      <c r="I710" s="170">
        <v>717</v>
      </c>
      <c r="J710" s="167">
        <v>40</v>
      </c>
      <c r="K710" s="168">
        <v>27</v>
      </c>
      <c r="L710" s="169">
        <v>554</v>
      </c>
      <c r="M710" s="167">
        <v>91</v>
      </c>
      <c r="N710" s="172">
        <v>411</v>
      </c>
      <c r="O710" s="185">
        <v>180</v>
      </c>
      <c r="P710" s="167">
        <v>74</v>
      </c>
      <c r="Q710" s="168">
        <v>150</v>
      </c>
      <c r="R710" s="169">
        <v>148</v>
      </c>
      <c r="S710" s="170">
        <v>85</v>
      </c>
      <c r="T710" s="167">
        <v>27</v>
      </c>
      <c r="U710" s="171">
        <v>16</v>
      </c>
      <c r="V710" s="169">
        <v>128</v>
      </c>
      <c r="W710" s="186">
        <v>30</v>
      </c>
      <c r="X710" s="167">
        <v>59</v>
      </c>
      <c r="Y710" s="171">
        <v>6</v>
      </c>
      <c r="Z710" s="169">
        <v>55</v>
      </c>
      <c r="AA710" s="167">
        <v>39</v>
      </c>
      <c r="AB710" s="149">
        <f t="shared" si="13065"/>
        <v>1579</v>
      </c>
      <c r="AC710" s="150">
        <f t="shared" si="13066"/>
        <v>2492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7">C710/C715</f>
        <v>1.3585031462266117E-2</v>
      </c>
      <c r="BL710" s="125">
        <f t="shared" ref="BL710" si="13558">D710/D715</f>
        <v>4.7774504339517478E-4</v>
      </c>
      <c r="BM710" s="126">
        <f t="shared" ref="BM710" si="13559">E710/E715</f>
        <v>1.9782308223911541E-2</v>
      </c>
      <c r="BN710" s="123">
        <f t="shared" ref="BN710" si="13560">F710/F715</f>
        <v>5.46585940127817E-4</v>
      </c>
      <c r="BO710" s="124">
        <f t="shared" ref="BO710" si="13561">G710/G715</f>
        <v>2.728937728937729E-2</v>
      </c>
      <c r="BP710" s="125">
        <f t="shared" ref="BP710" si="13562">H710/H715</f>
        <v>1.7537129391132788E-3</v>
      </c>
      <c r="BQ710" s="126">
        <f t="shared" ref="BQ710" si="13563">I710/I715</f>
        <v>1.832353692818809E-2</v>
      </c>
      <c r="BR710" s="123">
        <f t="shared" ref="BR710" si="13564">J710/J715</f>
        <v>7.0834071188241544E-3</v>
      </c>
      <c r="BS710" s="124">
        <f t="shared" ref="BS710" si="13565">K710/K715</f>
        <v>4.3082814743896601E-3</v>
      </c>
      <c r="BT710" s="125">
        <f t="shared" ref="BT710" si="13566">L710/L715</f>
        <v>2.5289874920113212E-2</v>
      </c>
      <c r="BU710" s="123">
        <f t="shared" ref="BU710" si="13567">M710/M715</f>
        <v>4.1324190545388492E-3</v>
      </c>
      <c r="BV710" s="127">
        <f t="shared" ref="BV710" si="13568">N710/N715</f>
        <v>1.0628394103956556E-2</v>
      </c>
      <c r="BW710" s="128">
        <f t="shared" ref="BW710" si="13569">O710/O715</f>
        <v>4.7146336991539849E-3</v>
      </c>
      <c r="BX710" s="123">
        <f t="shared" ref="BX710" si="13570">P710/P715</f>
        <v>3.5016325178630577E-3</v>
      </c>
      <c r="BY710" s="124">
        <f t="shared" ref="BY710" si="13571">Q710/Q715</f>
        <v>7.0865025747626018E-3</v>
      </c>
      <c r="BZ710" s="125">
        <f t="shared" ref="BZ710" si="13572">R710/R715</f>
        <v>6.2349917849770405E-3</v>
      </c>
      <c r="CA710" s="126">
        <f t="shared" ref="CA710" si="13573">S710/S715</f>
        <v>3.4203854975654903E-3</v>
      </c>
      <c r="CB710" s="123">
        <f t="shared" ref="CB710" si="13574">T710/T715</f>
        <v>3.730312240950539E-3</v>
      </c>
      <c r="CC710" s="124">
        <f t="shared" ref="CC710" si="13575">U710/U715</f>
        <v>2.0533880903490761E-3</v>
      </c>
      <c r="CD710" s="125">
        <f t="shared" ref="CD710" si="13576">V710/V715</f>
        <v>5.2366730761363167E-3</v>
      </c>
      <c r="CE710" s="126">
        <f t="shared" ref="CE710" si="13577">W710/W715</f>
        <v>1.1228385358185494E-3</v>
      </c>
      <c r="CF710" s="123">
        <f t="shared" ref="CF710" si="13578">X710/X715</f>
        <v>2.9538399919895866E-3</v>
      </c>
      <c r="CG710" s="124">
        <f t="shared" ref="CG710" si="13579">Y710/Y715</f>
        <v>4.7740292807129216E-4</v>
      </c>
      <c r="CH710" s="125">
        <f t="shared" ref="CH710" si="13580">Z710/Z715</f>
        <v>1.5039649986327592E-3</v>
      </c>
      <c r="CI710" s="123">
        <f t="shared" ref="CI710" si="13581">AA710/AA715</f>
        <v>9.8669230380003044E-4</v>
      </c>
      <c r="CJ710" s="129">
        <f t="shared" ref="CJ710" si="13582">AB710/AB715</f>
        <v>5.324565840499073E-3</v>
      </c>
      <c r="CK710" s="130">
        <f t="shared" ref="CK710" si="13583">AC710/AC715</f>
        <v>8.4293987119121068E-3</v>
      </c>
    </row>
    <row r="711" spans="1:89" x14ac:dyDescent="0.2">
      <c r="A711" s="139" t="s">
        <v>36</v>
      </c>
      <c r="B711" s="181">
        <v>0</v>
      </c>
      <c r="C711" s="175">
        <v>0</v>
      </c>
      <c r="D711" s="176">
        <v>0</v>
      </c>
      <c r="E711" s="177">
        <v>0</v>
      </c>
      <c r="F711" s="174">
        <v>0</v>
      </c>
      <c r="G711" s="178">
        <v>0</v>
      </c>
      <c r="H711" s="176">
        <v>0</v>
      </c>
      <c r="I711" s="177">
        <v>0</v>
      </c>
      <c r="J711" s="174">
        <v>0</v>
      </c>
      <c r="K711" s="178">
        <v>0</v>
      </c>
      <c r="L711" s="176">
        <v>0</v>
      </c>
      <c r="M711" s="174">
        <v>0</v>
      </c>
      <c r="N711" s="179">
        <v>0</v>
      </c>
      <c r="O711" s="182">
        <v>0</v>
      </c>
      <c r="P711" s="174">
        <v>0</v>
      </c>
      <c r="Q711" s="178">
        <v>0</v>
      </c>
      <c r="R711" s="176">
        <v>0</v>
      </c>
      <c r="S711" s="177">
        <v>0</v>
      </c>
      <c r="T711" s="174">
        <v>0</v>
      </c>
      <c r="U711" s="178">
        <v>0</v>
      </c>
      <c r="V711" s="176">
        <v>0</v>
      </c>
      <c r="W711" s="177">
        <v>0</v>
      </c>
      <c r="X711" s="174">
        <v>0</v>
      </c>
      <c r="Y711" s="178">
        <v>0</v>
      </c>
      <c r="Z711" s="176">
        <v>0</v>
      </c>
      <c r="AA711" s="174">
        <v>0</v>
      </c>
      <c r="AB711" s="149">
        <f t="shared" si="13065"/>
        <v>0</v>
      </c>
      <c r="AC711" s="150">
        <f t="shared" si="13066"/>
        <v>0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4">C711/C715</f>
        <v>0</v>
      </c>
      <c r="BL711" s="125">
        <f t="shared" ref="BL711" si="13585">D711/D715</f>
        <v>0</v>
      </c>
      <c r="BM711" s="126">
        <f t="shared" ref="BM711" si="13586">E711/E715</f>
        <v>0</v>
      </c>
      <c r="BN711" s="123">
        <f t="shared" ref="BN711" si="13587">F711/F715</f>
        <v>0</v>
      </c>
      <c r="BO711" s="124">
        <f t="shared" ref="BO711" si="13588">G711/G715</f>
        <v>0</v>
      </c>
      <c r="BP711" s="125">
        <f t="shared" ref="BP711" si="13589">H711/H715</f>
        <v>0</v>
      </c>
      <c r="BQ711" s="126">
        <f t="shared" ref="BQ711" si="13590">I711/I715</f>
        <v>0</v>
      </c>
      <c r="BR711" s="123">
        <f t="shared" ref="BR711" si="13591">J711/J715</f>
        <v>0</v>
      </c>
      <c r="BS711" s="124">
        <f t="shared" ref="BS711" si="13592">K711/K715</f>
        <v>0</v>
      </c>
      <c r="BT711" s="125">
        <f t="shared" ref="BT711" si="13593">L711/L715</f>
        <v>0</v>
      </c>
      <c r="BU711" s="123">
        <f t="shared" ref="BU711" si="13594">M711/M715</f>
        <v>0</v>
      </c>
      <c r="BV711" s="127">
        <f t="shared" ref="BV711" si="13595">N711/N715</f>
        <v>0</v>
      </c>
      <c r="BW711" s="128">
        <f t="shared" ref="BW711" si="13596">O711/O715</f>
        <v>0</v>
      </c>
      <c r="BX711" s="123">
        <f t="shared" ref="BX711" si="13597">P711/P715</f>
        <v>0</v>
      </c>
      <c r="BY711" s="124">
        <f t="shared" ref="BY711" si="13598">Q711/Q715</f>
        <v>0</v>
      </c>
      <c r="BZ711" s="125">
        <f t="shared" ref="BZ711" si="13599">R711/R715</f>
        <v>0</v>
      </c>
      <c r="CA711" s="126">
        <f t="shared" ref="CA711" si="13600">S711/S715</f>
        <v>0</v>
      </c>
      <c r="CB711" s="123">
        <f t="shared" ref="CB711" si="13601">T711/T715</f>
        <v>0</v>
      </c>
      <c r="CC711" s="124">
        <f t="shared" ref="CC711" si="13602">U711/U715</f>
        <v>0</v>
      </c>
      <c r="CD711" s="125">
        <f t="shared" ref="CD711" si="13603">V711/V715</f>
        <v>0</v>
      </c>
      <c r="CE711" s="126">
        <f t="shared" ref="CE711" si="13604">W711/W715</f>
        <v>0</v>
      </c>
      <c r="CF711" s="123">
        <f t="shared" ref="CF711" si="13605">X711/X715</f>
        <v>0</v>
      </c>
      <c r="CG711" s="124">
        <f t="shared" ref="CG711" si="13606">Y711/Y715</f>
        <v>0</v>
      </c>
      <c r="CH711" s="125">
        <f t="shared" ref="CH711" si="13607">Z711/Z715</f>
        <v>0</v>
      </c>
      <c r="CI711" s="123">
        <f t="shared" ref="CI711" si="13608">AA711/AA715</f>
        <v>0</v>
      </c>
      <c r="CJ711" s="129">
        <f t="shared" ref="CJ711" si="13609">AB711/AB715</f>
        <v>0</v>
      </c>
      <c r="CK711" s="130">
        <f t="shared" ref="CK711" si="13610">AC711/AC715</f>
        <v>0</v>
      </c>
    </row>
    <row r="712" spans="1:89" x14ac:dyDescent="0.2">
      <c r="A712" s="131" t="s">
        <v>37</v>
      </c>
      <c r="B712" s="56">
        <v>0</v>
      </c>
      <c r="C712" s="57">
        <v>0</v>
      </c>
      <c r="D712" s="133">
        <v>0</v>
      </c>
      <c r="E712" s="134">
        <v>0</v>
      </c>
      <c r="F712" s="132">
        <v>0</v>
      </c>
      <c r="G712" s="135">
        <v>0</v>
      </c>
      <c r="H712" s="133">
        <v>0</v>
      </c>
      <c r="I712" s="134">
        <v>0</v>
      </c>
      <c r="J712" s="132">
        <v>0</v>
      </c>
      <c r="K712" s="135">
        <v>0</v>
      </c>
      <c r="L712" s="133"/>
      <c r="M712" s="132">
        <v>0</v>
      </c>
      <c r="N712" s="136">
        <v>0</v>
      </c>
      <c r="O712" s="137">
        <v>0</v>
      </c>
      <c r="P712" s="132">
        <v>0</v>
      </c>
      <c r="Q712" s="135">
        <v>0</v>
      </c>
      <c r="R712" s="133"/>
      <c r="S712" s="134">
        <v>0</v>
      </c>
      <c r="T712" s="132">
        <v>0</v>
      </c>
      <c r="U712" s="135">
        <v>0</v>
      </c>
      <c r="V712" s="133">
        <v>0</v>
      </c>
      <c r="W712" s="134">
        <v>0</v>
      </c>
      <c r="X712" s="132">
        <v>0</v>
      </c>
      <c r="Y712" s="135">
        <v>0</v>
      </c>
      <c r="Z712" s="138">
        <v>0</v>
      </c>
      <c r="AA712" s="2">
        <v>0</v>
      </c>
      <c r="AB712" s="151">
        <f t="shared" ref="AB712:AB714" si="13611">SUM(B712,D712,F712,H712,J712,L712,N712,P712,R712,T712,V712,X712,Z712)</f>
        <v>0</v>
      </c>
      <c r="AC712" s="152">
        <f t="shared" ref="AC712:AC714" si="13612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13">C712/C715</f>
        <v>0</v>
      </c>
      <c r="BL712" s="125">
        <f t="shared" ref="BL712" si="13614">D712/D715</f>
        <v>0</v>
      </c>
      <c r="BM712" s="126">
        <f t="shared" ref="BM712" si="13615">E712/E715</f>
        <v>0</v>
      </c>
      <c r="BN712" s="123">
        <f t="shared" ref="BN712" si="13616">F712/F715</f>
        <v>0</v>
      </c>
      <c r="BO712" s="124">
        <f t="shared" ref="BO712" si="13617">G712/G715</f>
        <v>0</v>
      </c>
      <c r="BP712" s="125">
        <f t="shared" ref="BP712" si="13618">H712/H715</f>
        <v>0</v>
      </c>
      <c r="BQ712" s="126">
        <f t="shared" ref="BQ712" si="13619">I712/I715</f>
        <v>0</v>
      </c>
      <c r="BR712" s="123">
        <f t="shared" ref="BR712" si="13620">J712/J715</f>
        <v>0</v>
      </c>
      <c r="BS712" s="124">
        <f t="shared" ref="BS712" si="13621">K712/K715</f>
        <v>0</v>
      </c>
      <c r="BT712" s="125">
        <f t="shared" ref="BT712" si="13622">L712/L715</f>
        <v>0</v>
      </c>
      <c r="BU712" s="123">
        <f t="shared" ref="BU712" si="13623">M712/M715</f>
        <v>0</v>
      </c>
      <c r="BV712" s="127">
        <f t="shared" ref="BV712" si="13624">N712/N715</f>
        <v>0</v>
      </c>
      <c r="BW712" s="128">
        <f t="shared" ref="BW712" si="13625">O712/O715</f>
        <v>0</v>
      </c>
      <c r="BX712" s="123">
        <f t="shared" ref="BX712" si="13626">P712/P715</f>
        <v>0</v>
      </c>
      <c r="BY712" s="124">
        <f t="shared" ref="BY712" si="13627">Q712/Q715</f>
        <v>0</v>
      </c>
      <c r="BZ712" s="125">
        <f t="shared" ref="BZ712" si="13628">R712/R715</f>
        <v>0</v>
      </c>
      <c r="CA712" s="126">
        <f t="shared" ref="CA712" si="13629">S712/S715</f>
        <v>0</v>
      </c>
      <c r="CB712" s="123">
        <f t="shared" ref="CB712" si="13630">T712/T715</f>
        <v>0</v>
      </c>
      <c r="CC712" s="124">
        <f t="shared" ref="CC712" si="13631">U712/U715</f>
        <v>0</v>
      </c>
      <c r="CD712" s="125">
        <f t="shared" ref="CD712" si="13632">V712/V715</f>
        <v>0</v>
      </c>
      <c r="CE712" s="126">
        <f t="shared" ref="CE712" si="13633">W712/W715</f>
        <v>0</v>
      </c>
      <c r="CF712" s="123">
        <f t="shared" ref="CF712" si="13634">X712/X715</f>
        <v>0</v>
      </c>
      <c r="CG712" s="124">
        <f t="shared" ref="CG712" si="13635">Y712/Y715</f>
        <v>0</v>
      </c>
      <c r="CH712" s="125">
        <f t="shared" ref="CH712" si="13636">Z712/Z715</f>
        <v>0</v>
      </c>
      <c r="CI712" s="123">
        <f t="shared" ref="CI712" si="13637">AA712/AA715</f>
        <v>0</v>
      </c>
      <c r="CJ712" s="129">
        <f t="shared" ref="CJ712" si="13638">AB712/AB715</f>
        <v>0</v>
      </c>
      <c r="CK712" s="130">
        <f t="shared" ref="CK712" si="13639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11"/>
        <v>0</v>
      </c>
      <c r="AC713" s="152">
        <f t="shared" si="13612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40">C713/C715</f>
        <v>0</v>
      </c>
      <c r="BL713" s="125">
        <f t="shared" ref="BL713" si="13641">D713/D715</f>
        <v>0</v>
      </c>
      <c r="BM713" s="126">
        <f t="shared" ref="BM713" si="13642">E713/E715</f>
        <v>0</v>
      </c>
      <c r="BN713" s="123">
        <f t="shared" ref="BN713" si="13643">F713/F715</f>
        <v>0</v>
      </c>
      <c r="BO713" s="124">
        <f t="shared" ref="BO713" si="13644">G713/G715</f>
        <v>0</v>
      </c>
      <c r="BP713" s="125">
        <f t="shared" ref="BP713" si="13645">H713/H715</f>
        <v>0</v>
      </c>
      <c r="BQ713" s="126">
        <f t="shared" ref="BQ713" si="13646">I713/I715</f>
        <v>0</v>
      </c>
      <c r="BR713" s="123">
        <f t="shared" ref="BR713" si="13647">J713/J715</f>
        <v>0</v>
      </c>
      <c r="BS713" s="124">
        <f t="shared" ref="BS713" si="13648">K713/K715</f>
        <v>0</v>
      </c>
      <c r="BT713" s="125">
        <f t="shared" ref="BT713" si="13649">L713/L715</f>
        <v>0</v>
      </c>
      <c r="BU713" s="123">
        <f t="shared" ref="BU713" si="13650">M713/M715</f>
        <v>0</v>
      </c>
      <c r="BV713" s="127">
        <f t="shared" ref="BV713" si="13651">N713/N715</f>
        <v>0</v>
      </c>
      <c r="BW713" s="128">
        <f t="shared" ref="BW713" si="13652">O713/O715</f>
        <v>0</v>
      </c>
      <c r="BX713" s="123">
        <f t="shared" ref="BX713" si="13653">P713/P715</f>
        <v>0</v>
      </c>
      <c r="BY713" s="124">
        <f t="shared" ref="BY713" si="13654">Q713/Q715</f>
        <v>0</v>
      </c>
      <c r="BZ713" s="125">
        <f t="shared" ref="BZ713" si="13655">R713/R715</f>
        <v>0</v>
      </c>
      <c r="CA713" s="126">
        <f t="shared" ref="CA713" si="13656">S713/S715</f>
        <v>0</v>
      </c>
      <c r="CB713" s="123">
        <f t="shared" ref="CB713" si="13657">T713/T715</f>
        <v>0</v>
      </c>
      <c r="CC713" s="124">
        <f t="shared" ref="CC713" si="13658">U713/U715</f>
        <v>0</v>
      </c>
      <c r="CD713" s="125">
        <f t="shared" ref="CD713" si="13659">V713/V715</f>
        <v>0</v>
      </c>
      <c r="CE713" s="126">
        <f t="shared" ref="CE713" si="13660">W713/W715</f>
        <v>0</v>
      </c>
      <c r="CF713" s="123">
        <f t="shared" ref="CF713" si="13661">X713/X715</f>
        <v>0</v>
      </c>
      <c r="CG713" s="124">
        <f t="shared" ref="CG713" si="13662">Y713/Y715</f>
        <v>0</v>
      </c>
      <c r="CH713" s="125">
        <f t="shared" ref="CH713" si="13663">Z713/Z715</f>
        <v>0</v>
      </c>
      <c r="CI713" s="123">
        <f t="shared" ref="CI713" si="13664">AA713/AA715</f>
        <v>0</v>
      </c>
      <c r="CJ713" s="129">
        <f t="shared" ref="CJ713" si="13665">AB713/AB715</f>
        <v>0</v>
      </c>
      <c r="CK713" s="130">
        <f t="shared" ref="CK713" si="13666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11"/>
        <v>0</v>
      </c>
      <c r="AC714" s="152">
        <f t="shared" si="13612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7">C714/C715</f>
        <v>0</v>
      </c>
      <c r="BL714" s="125">
        <f t="shared" ref="BL714" si="13668">D714/D715</f>
        <v>0</v>
      </c>
      <c r="BM714" s="126">
        <f t="shared" ref="BM714" si="13669">E714/E715</f>
        <v>0</v>
      </c>
      <c r="BN714" s="123">
        <f t="shared" ref="BN714" si="13670">F714/F715</f>
        <v>0</v>
      </c>
      <c r="BO714" s="124">
        <f t="shared" ref="BO714" si="13671">G714/G715</f>
        <v>0</v>
      </c>
      <c r="BP714" s="125">
        <f t="shared" ref="BP714" si="13672">H714/H715</f>
        <v>0</v>
      </c>
      <c r="BQ714" s="126">
        <f t="shared" ref="BQ714" si="13673">I714/I715</f>
        <v>0</v>
      </c>
      <c r="BR714" s="123">
        <f t="shared" ref="BR714" si="13674">J714/J715</f>
        <v>0</v>
      </c>
      <c r="BS714" s="124">
        <f t="shared" ref="BS714" si="13675">K714/K715</f>
        <v>0</v>
      </c>
      <c r="BT714" s="125">
        <f t="shared" ref="BT714" si="13676">L714/L715</f>
        <v>0</v>
      </c>
      <c r="BU714" s="123">
        <f t="shared" ref="BU714" si="13677">M714/M715</f>
        <v>0</v>
      </c>
      <c r="BV714" s="127">
        <f t="shared" ref="BV714" si="13678">N714/N715</f>
        <v>0</v>
      </c>
      <c r="BW714" s="128">
        <f t="shared" ref="BW714" si="13679">O714/O715</f>
        <v>0</v>
      </c>
      <c r="BX714" s="123">
        <f t="shared" ref="BX714" si="13680">P714/P715</f>
        <v>0</v>
      </c>
      <c r="BY714" s="124">
        <f t="shared" ref="BY714" si="13681">Q714/Q715</f>
        <v>0</v>
      </c>
      <c r="BZ714" s="125">
        <f t="shared" ref="BZ714" si="13682">R714/R715</f>
        <v>0</v>
      </c>
      <c r="CA714" s="126">
        <f t="shared" ref="CA714" si="13683">S714/S715</f>
        <v>0</v>
      </c>
      <c r="CB714" s="123">
        <f t="shared" ref="CB714" si="13684">T714/T715</f>
        <v>0</v>
      </c>
      <c r="CC714" s="124">
        <f t="shared" ref="CC714" si="13685">U714/U715</f>
        <v>0</v>
      </c>
      <c r="CD714" s="125">
        <f t="shared" ref="CD714" si="13686">V714/V715</f>
        <v>0</v>
      </c>
      <c r="CE714" s="126">
        <f t="shared" ref="CE714" si="13687">W714/W715</f>
        <v>0</v>
      </c>
      <c r="CF714" s="123">
        <f t="shared" ref="CF714" si="13688">X714/X715</f>
        <v>0</v>
      </c>
      <c r="CG714" s="124">
        <f t="shared" ref="CG714" si="13689">Y714/Y715</f>
        <v>0</v>
      </c>
      <c r="CH714" s="125">
        <f t="shared" ref="CH714" si="13690">Z714/Z715</f>
        <v>0</v>
      </c>
      <c r="CI714" s="123">
        <f t="shared" ref="CI714" si="13691">AA714/AA715</f>
        <v>0</v>
      </c>
      <c r="CJ714" s="129">
        <f t="shared" ref="CJ714" si="13692">AB714/AB715</f>
        <v>0</v>
      </c>
      <c r="CK714" s="130">
        <f t="shared" ref="CK714" si="13693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4">SUM(B692:B714)</f>
        <v>24395</v>
      </c>
      <c r="C715" s="1">
        <f t="shared" si="13694"/>
        <v>23997</v>
      </c>
      <c r="D715" s="14">
        <f t="shared" si="13694"/>
        <v>12559</v>
      </c>
      <c r="E715" s="1">
        <f t="shared" si="13694"/>
        <v>11576</v>
      </c>
      <c r="F715" s="14">
        <f t="shared" si="13694"/>
        <v>23784</v>
      </c>
      <c r="G715" s="1">
        <f t="shared" si="13694"/>
        <v>21840</v>
      </c>
      <c r="H715" s="14">
        <f t="shared" si="13694"/>
        <v>36494</v>
      </c>
      <c r="I715" s="1">
        <f t="shared" si="13694"/>
        <v>39130</v>
      </c>
      <c r="J715" s="14">
        <f t="shared" si="13694"/>
        <v>5647</v>
      </c>
      <c r="K715" s="1">
        <f t="shared" si="13694"/>
        <v>6267</v>
      </c>
      <c r="L715" s="14">
        <f t="shared" si="13694"/>
        <v>21906</v>
      </c>
      <c r="M715" s="1">
        <f t="shared" si="13694"/>
        <v>22021</v>
      </c>
      <c r="N715" s="14">
        <f t="shared" si="13694"/>
        <v>38670</v>
      </c>
      <c r="O715" s="1">
        <f t="shared" si="13694"/>
        <v>38179</v>
      </c>
      <c r="P715" s="14">
        <f t="shared" si="13694"/>
        <v>21133</v>
      </c>
      <c r="Q715" s="1">
        <f t="shared" si="13694"/>
        <v>21167</v>
      </c>
      <c r="R715" s="14">
        <f t="shared" si="13694"/>
        <v>23737</v>
      </c>
      <c r="S715" s="1">
        <f t="shared" si="13694"/>
        <v>24851</v>
      </c>
      <c r="T715" s="14">
        <f t="shared" si="13694"/>
        <v>7238</v>
      </c>
      <c r="U715" s="1">
        <f t="shared" si="13694"/>
        <v>7792</v>
      </c>
      <c r="V715" s="14">
        <f t="shared" si="13694"/>
        <v>24443</v>
      </c>
      <c r="W715" s="1">
        <f t="shared" si="13694"/>
        <v>26718</v>
      </c>
      <c r="X715" s="14">
        <f t="shared" si="13694"/>
        <v>19974</v>
      </c>
      <c r="Y715" s="1">
        <f t="shared" si="13694"/>
        <v>12568</v>
      </c>
      <c r="Z715" s="14">
        <f t="shared" si="13694"/>
        <v>36570</v>
      </c>
      <c r="AA715" s="1">
        <f t="shared" si="13694"/>
        <v>39526</v>
      </c>
      <c r="AB715" s="153">
        <f t="shared" ref="AB715:AC715" si="13695">SUM(AB691:AB714)</f>
        <v>296550</v>
      </c>
      <c r="AC715" s="154">
        <f t="shared" si="13695"/>
        <v>295632</v>
      </c>
      <c r="BI715" s="221" t="s">
        <v>13</v>
      </c>
      <c r="BJ715" s="147">
        <f>SUM(BJ691:BJ714)</f>
        <v>1</v>
      </c>
      <c r="BK715" s="148">
        <f t="shared" ref="BK715:CK715" si="13696">SUM(BK691:BK714)</f>
        <v>1.0000000000000002</v>
      </c>
      <c r="BL715" s="147">
        <f t="shared" si="13696"/>
        <v>0.99999999999999989</v>
      </c>
      <c r="BM715" s="148">
        <f t="shared" si="13696"/>
        <v>1</v>
      </c>
      <c r="BN715" s="147">
        <f t="shared" si="13696"/>
        <v>1.0000000000000002</v>
      </c>
      <c r="BO715" s="148">
        <f t="shared" si="13696"/>
        <v>1</v>
      </c>
      <c r="BP715" s="147">
        <f t="shared" si="13696"/>
        <v>1</v>
      </c>
      <c r="BQ715" s="148">
        <f t="shared" si="13696"/>
        <v>1</v>
      </c>
      <c r="BR715" s="147">
        <f t="shared" si="13696"/>
        <v>1</v>
      </c>
      <c r="BS715" s="148">
        <f t="shared" si="13696"/>
        <v>1</v>
      </c>
      <c r="BT715" s="147">
        <f t="shared" si="13696"/>
        <v>1.0000000000000002</v>
      </c>
      <c r="BU715" s="148">
        <f t="shared" si="13696"/>
        <v>1.0000000000000002</v>
      </c>
      <c r="BV715" s="147">
        <f t="shared" si="13696"/>
        <v>1.0000000000000002</v>
      </c>
      <c r="BW715" s="148">
        <f t="shared" si="13696"/>
        <v>1.0000000000000002</v>
      </c>
      <c r="BX715" s="147">
        <f t="shared" si="13696"/>
        <v>1</v>
      </c>
      <c r="BY715" s="148">
        <f t="shared" si="13696"/>
        <v>1</v>
      </c>
      <c r="BZ715" s="147">
        <f t="shared" si="13696"/>
        <v>0.99999999999999989</v>
      </c>
      <c r="CA715" s="148">
        <f t="shared" si="13696"/>
        <v>1</v>
      </c>
      <c r="CB715" s="147">
        <f t="shared" si="13696"/>
        <v>1</v>
      </c>
      <c r="CC715" s="148">
        <f t="shared" si="13696"/>
        <v>0.99999999999999989</v>
      </c>
      <c r="CD715" s="147">
        <f t="shared" si="13696"/>
        <v>1</v>
      </c>
      <c r="CE715" s="148">
        <f t="shared" si="13696"/>
        <v>0.99999999999999989</v>
      </c>
      <c r="CF715" s="147">
        <f t="shared" si="13696"/>
        <v>1</v>
      </c>
      <c r="CG715" s="148">
        <f t="shared" si="13696"/>
        <v>1.0000000000000002</v>
      </c>
      <c r="CH715" s="147">
        <f t="shared" si="13696"/>
        <v>1</v>
      </c>
      <c r="CI715" s="148">
        <f t="shared" si="13696"/>
        <v>0.99999999999999989</v>
      </c>
      <c r="CJ715" s="147">
        <f t="shared" si="13696"/>
        <v>1</v>
      </c>
      <c r="CK715" s="148">
        <f t="shared" si="13696"/>
        <v>1.0000000000000002</v>
      </c>
    </row>
    <row r="716" spans="1:89" ht="13.5" thickTop="1" x14ac:dyDescent="0.2">
      <c r="A716" s="165"/>
    </row>
    <row r="718" spans="1:89" x14ac:dyDescent="0.2">
      <c r="A718" s="278">
        <f>+A687+1</f>
        <v>44797</v>
      </c>
      <c r="B718" s="278"/>
      <c r="C718" s="278"/>
      <c r="D718" s="278"/>
      <c r="BI718" s="277">
        <f>+BI656+2</f>
        <v>44797</v>
      </c>
      <c r="BJ718" s="277"/>
      <c r="BK718" s="277"/>
      <c r="BL718" s="277"/>
    </row>
    <row r="719" spans="1:89" ht="13.5" thickBot="1" x14ac:dyDescent="0.25">
      <c r="AE719" t="s">
        <v>84</v>
      </c>
    </row>
    <row r="720" spans="1:89" ht="14.25" thickTop="1" thickBot="1" x14ac:dyDescent="0.25">
      <c r="A720" s="275" t="s">
        <v>0</v>
      </c>
      <c r="B720" s="269" t="s">
        <v>1</v>
      </c>
      <c r="C720" s="270"/>
      <c r="D720" s="269" t="s">
        <v>2</v>
      </c>
      <c r="E720" s="270"/>
      <c r="F720" s="269" t="s">
        <v>3</v>
      </c>
      <c r="G720" s="270"/>
      <c r="H720" s="269" t="s">
        <v>4</v>
      </c>
      <c r="I720" s="270"/>
      <c r="J720" s="269" t="s">
        <v>5</v>
      </c>
      <c r="K720" s="270"/>
      <c r="L720" s="269" t="s">
        <v>6</v>
      </c>
      <c r="M720" s="270"/>
      <c r="N720" s="269" t="s">
        <v>7</v>
      </c>
      <c r="O720" s="270"/>
      <c r="P720" s="269" t="s">
        <v>8</v>
      </c>
      <c r="Q720" s="270"/>
      <c r="R720" s="269" t="s">
        <v>9</v>
      </c>
      <c r="S720" s="270"/>
      <c r="T720" s="269" t="s">
        <v>10</v>
      </c>
      <c r="U720" s="270"/>
      <c r="V720" s="269" t="s">
        <v>11</v>
      </c>
      <c r="W720" s="270"/>
      <c r="X720" s="269" t="s">
        <v>12</v>
      </c>
      <c r="Y720" s="270"/>
      <c r="Z720" s="271" t="s">
        <v>40</v>
      </c>
      <c r="AA720" s="272"/>
      <c r="AB720" s="273" t="s">
        <v>41</v>
      </c>
      <c r="AC720" s="274"/>
      <c r="AE720" s="275" t="s">
        <v>0</v>
      </c>
      <c r="AF720" s="269" t="s">
        <v>1</v>
      </c>
      <c r="AG720" s="270"/>
      <c r="AH720" s="269" t="s">
        <v>2</v>
      </c>
      <c r="AI720" s="270"/>
      <c r="AJ720" s="269" t="s">
        <v>3</v>
      </c>
      <c r="AK720" s="270"/>
      <c r="AL720" s="269" t="s">
        <v>4</v>
      </c>
      <c r="AM720" s="270"/>
      <c r="AN720" s="269" t="s">
        <v>5</v>
      </c>
      <c r="AO720" s="270"/>
      <c r="AP720" s="269" t="s">
        <v>6</v>
      </c>
      <c r="AQ720" s="270"/>
      <c r="AR720" s="269" t="s">
        <v>7</v>
      </c>
      <c r="AS720" s="270"/>
      <c r="AT720" s="269" t="s">
        <v>8</v>
      </c>
      <c r="AU720" s="270"/>
      <c r="AV720" s="269" t="s">
        <v>9</v>
      </c>
      <c r="AW720" s="270"/>
      <c r="AX720" s="269" t="s">
        <v>10</v>
      </c>
      <c r="AY720" s="270"/>
      <c r="AZ720" s="269" t="s">
        <v>11</v>
      </c>
      <c r="BA720" s="270"/>
      <c r="BB720" s="269" t="s">
        <v>12</v>
      </c>
      <c r="BC720" s="270"/>
      <c r="BD720" s="271" t="s">
        <v>40</v>
      </c>
      <c r="BE720" s="272"/>
      <c r="BF720" s="273" t="s">
        <v>41</v>
      </c>
      <c r="BG720" s="274"/>
      <c r="BI720" s="275" t="s">
        <v>0</v>
      </c>
      <c r="BJ720" s="269" t="s">
        <v>1</v>
      </c>
      <c r="BK720" s="270"/>
      <c r="BL720" s="269" t="s">
        <v>2</v>
      </c>
      <c r="BM720" s="270"/>
      <c r="BN720" s="269" t="s">
        <v>3</v>
      </c>
      <c r="BO720" s="270"/>
      <c r="BP720" s="269" t="s">
        <v>4</v>
      </c>
      <c r="BQ720" s="270"/>
      <c r="BR720" s="269" t="s">
        <v>5</v>
      </c>
      <c r="BS720" s="270"/>
      <c r="BT720" s="269" t="s">
        <v>6</v>
      </c>
      <c r="BU720" s="270"/>
      <c r="BV720" s="269" t="s">
        <v>7</v>
      </c>
      <c r="BW720" s="270"/>
      <c r="BX720" s="269" t="s">
        <v>8</v>
      </c>
      <c r="BY720" s="270"/>
      <c r="BZ720" s="269" t="s">
        <v>9</v>
      </c>
      <c r="CA720" s="270"/>
      <c r="CB720" s="269" t="s">
        <v>10</v>
      </c>
      <c r="CC720" s="270"/>
      <c r="CD720" s="269" t="s">
        <v>11</v>
      </c>
      <c r="CE720" s="270"/>
      <c r="CF720" s="269" t="s">
        <v>12</v>
      </c>
      <c r="CG720" s="270"/>
      <c r="CH720" s="271" t="s">
        <v>40</v>
      </c>
      <c r="CI720" s="272"/>
      <c r="CJ720" s="269" t="s">
        <v>41</v>
      </c>
      <c r="CK720" s="270"/>
    </row>
    <row r="721" spans="1:89" ht="15" thickTop="1" thickBot="1" x14ac:dyDescent="0.3">
      <c r="A721" s="276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76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76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2677</v>
      </c>
      <c r="AG722" s="164">
        <f t="shared" ref="AG722:AV724" si="13697">SUMIF($A$9:$A$32,$AE722,C$722:C$745)</f>
        <v>1065</v>
      </c>
      <c r="AH722" s="121">
        <f t="shared" si="13697"/>
        <v>1108</v>
      </c>
      <c r="AI722" s="159">
        <f t="shared" si="13697"/>
        <v>786</v>
      </c>
      <c r="AJ722" s="120">
        <f t="shared" si="13697"/>
        <v>2318</v>
      </c>
      <c r="AK722" s="122">
        <f t="shared" si="13697"/>
        <v>1182</v>
      </c>
      <c r="AL722" s="121">
        <f t="shared" si="13697"/>
        <v>3531</v>
      </c>
      <c r="AM722" s="159">
        <f t="shared" si="13697"/>
        <v>2223</v>
      </c>
      <c r="AN722" s="120">
        <f t="shared" si="13697"/>
        <v>194</v>
      </c>
      <c r="AO722" s="122">
        <f t="shared" si="13697"/>
        <v>829</v>
      </c>
      <c r="AP722" s="121">
        <f t="shared" si="13697"/>
        <v>1055</v>
      </c>
      <c r="AQ722" s="120">
        <f t="shared" si="13697"/>
        <v>3163</v>
      </c>
      <c r="AR722" s="158">
        <f t="shared" si="13697"/>
        <v>2834</v>
      </c>
      <c r="AS722" s="160">
        <f t="shared" si="13697"/>
        <v>3926</v>
      </c>
      <c r="AT722" s="120">
        <f t="shared" si="13697"/>
        <v>1787</v>
      </c>
      <c r="AU722" s="122">
        <f t="shared" si="13697"/>
        <v>1911</v>
      </c>
      <c r="AV722" s="121">
        <f t="shared" si="13697"/>
        <v>2191</v>
      </c>
      <c r="AW722" s="159">
        <f t="shared" ref="AW722:BE724" si="13698">SUMIF($A$9:$A$32,$AE722,S$722:S$745)</f>
        <v>1669</v>
      </c>
      <c r="AX722" s="120">
        <f t="shared" si="13698"/>
        <v>342</v>
      </c>
      <c r="AY722" s="122">
        <f t="shared" si="13698"/>
        <v>1244</v>
      </c>
      <c r="AZ722" s="121">
        <f t="shared" si="13698"/>
        <v>977</v>
      </c>
      <c r="BA722" s="159">
        <f t="shared" si="13698"/>
        <v>2702</v>
      </c>
      <c r="BB722" s="120">
        <f t="shared" si="13698"/>
        <v>1541</v>
      </c>
      <c r="BC722" s="122">
        <f t="shared" si="13698"/>
        <v>1824</v>
      </c>
      <c r="BD722" s="21">
        <f t="shared" si="13698"/>
        <v>3005</v>
      </c>
      <c r="BE722" s="163">
        <f t="shared" si="13698"/>
        <v>2392</v>
      </c>
      <c r="BF722" s="149">
        <f>AF722+AH722+AJ722+AL722+AN722+AP722+AR722+AT722+AV722+AX722+AZ722+BB722+BD722</f>
        <v>23560</v>
      </c>
      <c r="BG722" s="150">
        <f>AG722+AI722+AK722+AM722+AO722+AQ722+AS722+AU722+AW722+AY722+BA722+BC722+BE722</f>
        <v>24916</v>
      </c>
      <c r="BI722" s="119" t="s">
        <v>16</v>
      </c>
      <c r="BJ722" s="123">
        <f>B722/B746</f>
        <v>0</v>
      </c>
      <c r="BK722" s="124">
        <f t="shared" ref="BK722" si="13699">C722/C746</f>
        <v>0</v>
      </c>
      <c r="BL722" s="125">
        <f t="shared" ref="BL722" si="13700">D722/D746</f>
        <v>0</v>
      </c>
      <c r="BM722" s="126">
        <f t="shared" ref="BM722" si="13701">E722/E746</f>
        <v>0</v>
      </c>
      <c r="BN722" s="123">
        <f t="shared" ref="BN722" si="13702">F722/F746</f>
        <v>0</v>
      </c>
      <c r="BO722" s="124">
        <f t="shared" ref="BO722" si="13703">G722/G746</f>
        <v>0</v>
      </c>
      <c r="BP722" s="125">
        <f t="shared" ref="BP722" si="13704">H722/H746</f>
        <v>0</v>
      </c>
      <c r="BQ722" s="126">
        <f t="shared" ref="BQ722" si="13705">I722/I746</f>
        <v>0</v>
      </c>
      <c r="BR722" s="123">
        <f t="shared" ref="BR722" si="13706">J722/J746</f>
        <v>0</v>
      </c>
      <c r="BS722" s="124">
        <f t="shared" ref="BS722" si="13707">K722/K746</f>
        <v>0</v>
      </c>
      <c r="BT722" s="125">
        <f t="shared" ref="BT722" si="13708">L722/L746</f>
        <v>0</v>
      </c>
      <c r="BU722" s="123">
        <f t="shared" ref="BU722" si="13709">M722/M746</f>
        <v>0</v>
      </c>
      <c r="BV722" s="127">
        <f t="shared" ref="BV722" si="13710">N722/N746</f>
        <v>0</v>
      </c>
      <c r="BW722" s="128">
        <f t="shared" ref="BW722" si="13711">O722/O746</f>
        <v>0</v>
      </c>
      <c r="BX722" s="123">
        <f t="shared" ref="BX722" si="13712">P722/P746</f>
        <v>0</v>
      </c>
      <c r="BY722" s="124">
        <f t="shared" ref="BY722" si="13713">Q722/Q746</f>
        <v>0</v>
      </c>
      <c r="BZ722" s="125">
        <f t="shared" ref="BZ722" si="13714">R722/R746</f>
        <v>0</v>
      </c>
      <c r="CA722" s="126">
        <f t="shared" ref="CA722" si="13715">S722/S746</f>
        <v>0</v>
      </c>
      <c r="CB722" s="123">
        <f t="shared" ref="CB722" si="13716">T722/T746</f>
        <v>0</v>
      </c>
      <c r="CC722" s="124">
        <f t="shared" ref="CC722" si="13717">U722/U746</f>
        <v>0</v>
      </c>
      <c r="CD722" s="125">
        <f t="shared" ref="CD722" si="13718">V722/V746</f>
        <v>0</v>
      </c>
      <c r="CE722" s="126">
        <f t="shared" ref="CE722" si="13719">W722/W746</f>
        <v>0</v>
      </c>
      <c r="CF722" s="123">
        <f t="shared" ref="CF722" si="13720">X722/X746</f>
        <v>0</v>
      </c>
      <c r="CG722" s="124">
        <f t="shared" ref="CG722" si="13721">Y722/Y746</f>
        <v>0</v>
      </c>
      <c r="CH722" s="125">
        <f t="shared" ref="CH722" si="13722">Z722/Z746</f>
        <v>0</v>
      </c>
      <c r="CI722" s="123">
        <f t="shared" ref="CI722" si="13723">AA722/AA746</f>
        <v>0</v>
      </c>
      <c r="CJ722" s="129">
        <f t="shared" ref="CJ722" si="13724">AB722/AB746</f>
        <v>0</v>
      </c>
      <c r="CK722" s="130">
        <f t="shared" ref="CK722" si="13725">AC722/AC746</f>
        <v>0</v>
      </c>
    </row>
    <row r="723" spans="1:89" x14ac:dyDescent="0.2">
      <c r="A723" s="131" t="s">
        <v>17</v>
      </c>
      <c r="B723" s="167">
        <v>265</v>
      </c>
      <c r="C723" s="168">
        <v>0</v>
      </c>
      <c r="D723" s="169">
        <v>195</v>
      </c>
      <c r="E723" s="170">
        <v>6</v>
      </c>
      <c r="F723" s="167">
        <v>580</v>
      </c>
      <c r="G723" s="171">
        <v>4</v>
      </c>
      <c r="H723" s="169">
        <v>394</v>
      </c>
      <c r="I723" s="170">
        <v>56</v>
      </c>
      <c r="J723" s="167">
        <v>11</v>
      </c>
      <c r="K723" s="171">
        <v>25</v>
      </c>
      <c r="L723" s="169">
        <v>58</v>
      </c>
      <c r="M723" s="167">
        <v>91</v>
      </c>
      <c r="N723" s="172">
        <v>158</v>
      </c>
      <c r="O723" s="173">
        <v>157</v>
      </c>
      <c r="P723" s="167">
        <v>67</v>
      </c>
      <c r="Q723" s="171">
        <v>71</v>
      </c>
      <c r="R723" s="169">
        <v>27</v>
      </c>
      <c r="S723" s="170">
        <v>68</v>
      </c>
      <c r="T723" s="167">
        <v>1</v>
      </c>
      <c r="U723" s="171">
        <v>30</v>
      </c>
      <c r="V723" s="169">
        <v>20</v>
      </c>
      <c r="W723" s="170">
        <v>90</v>
      </c>
      <c r="X723" s="167">
        <v>13</v>
      </c>
      <c r="Y723" s="171">
        <v>50</v>
      </c>
      <c r="Z723" s="169">
        <v>0</v>
      </c>
      <c r="AA723" s="167">
        <v>0</v>
      </c>
      <c r="AB723" s="149">
        <f t="shared" ref="AB723:AB742" si="13726">B723+D723+F723+H723+J723+L723+N723+P723+R723+T723+V723+X723+Z723</f>
        <v>1789</v>
      </c>
      <c r="AC723" s="150">
        <f t="shared" ref="AC723:AC742" si="13727">C723+E723+G723+I723+K723+M723+O723+Q723+S723+U723+W723+Y723+AA723</f>
        <v>648</v>
      </c>
      <c r="AE723" s="226" t="str">
        <f>$AE$10</f>
        <v>08:00 - 08:59</v>
      </c>
      <c r="AF723" s="120">
        <f>SUMIF($A$9:$A$32,$AE723,B$722:B$745)</f>
        <v>1736</v>
      </c>
      <c r="AG723" s="168">
        <f t="shared" si="13697"/>
        <v>869</v>
      </c>
      <c r="AH723" s="169">
        <f t="shared" si="13697"/>
        <v>697</v>
      </c>
      <c r="AI723" s="170">
        <f t="shared" si="13697"/>
        <v>600</v>
      </c>
      <c r="AJ723" s="167">
        <f t="shared" si="13697"/>
        <v>1597</v>
      </c>
      <c r="AK723" s="171">
        <f t="shared" si="13697"/>
        <v>836</v>
      </c>
      <c r="AL723" s="169">
        <f t="shared" si="13697"/>
        <v>2599</v>
      </c>
      <c r="AM723" s="170">
        <f t="shared" si="13697"/>
        <v>1714</v>
      </c>
      <c r="AN723" s="167">
        <f t="shared" si="13697"/>
        <v>209</v>
      </c>
      <c r="AO723" s="171">
        <f t="shared" si="13697"/>
        <v>634</v>
      </c>
      <c r="AP723" s="169">
        <f t="shared" si="13697"/>
        <v>745</v>
      </c>
      <c r="AQ723" s="167">
        <f t="shared" si="13697"/>
        <v>2275</v>
      </c>
      <c r="AR723" s="172">
        <f t="shared" si="13697"/>
        <v>2076</v>
      </c>
      <c r="AS723" s="173">
        <f t="shared" si="13697"/>
        <v>3163</v>
      </c>
      <c r="AT723" s="167">
        <f t="shared" si="13697"/>
        <v>1424</v>
      </c>
      <c r="AU723" s="171">
        <f t="shared" si="13697"/>
        <v>1346</v>
      </c>
      <c r="AV723" s="169">
        <f t="shared" si="13697"/>
        <v>1691</v>
      </c>
      <c r="AW723" s="170">
        <f t="shared" si="13698"/>
        <v>1266</v>
      </c>
      <c r="AX723" s="167">
        <f t="shared" si="13698"/>
        <v>220</v>
      </c>
      <c r="AY723" s="171">
        <f t="shared" si="13698"/>
        <v>885</v>
      </c>
      <c r="AZ723" s="169">
        <f t="shared" si="13698"/>
        <v>668</v>
      </c>
      <c r="BA723" s="170">
        <f t="shared" si="13698"/>
        <v>2023</v>
      </c>
      <c r="BB723" s="167">
        <f t="shared" si="13698"/>
        <v>1113</v>
      </c>
      <c r="BC723" s="171">
        <f t="shared" si="13698"/>
        <v>1255</v>
      </c>
      <c r="BD723" s="169">
        <f t="shared" si="13698"/>
        <v>2437</v>
      </c>
      <c r="BE723" s="167">
        <f t="shared" si="13698"/>
        <v>1788</v>
      </c>
      <c r="BF723" s="151">
        <f>SUM(AF723,AH723,AJ723,AL723,AN723,AP723,AR723,AT723,AV723,AX723,AZ723,BB723,BD723)</f>
        <v>17212</v>
      </c>
      <c r="BG723" s="152">
        <f>SUM(AG723,AI723,AK723,AM723,AO723,AQ723,AS723,AU723,AW723,AY723,BA723,BC723,BE723)</f>
        <v>18654</v>
      </c>
      <c r="BI723" s="131" t="s">
        <v>17</v>
      </c>
      <c r="BJ723" s="123">
        <f>B723/B746</f>
        <v>1.1775161075316596E-2</v>
      </c>
      <c r="BK723" s="124">
        <f t="shared" ref="BK723" si="13728">C723/C746</f>
        <v>0</v>
      </c>
      <c r="BL723" s="125">
        <f t="shared" ref="BL723" si="13729">D723/D746</f>
        <v>1.9320321014564549E-2</v>
      </c>
      <c r="BM723" s="126">
        <f t="shared" ref="BM723" si="13730">E723/E746</f>
        <v>6.0502167994353135E-4</v>
      </c>
      <c r="BN723" s="123">
        <f t="shared" ref="BN723" si="13731">F723/F746</f>
        <v>2.6645840033077593E-2</v>
      </c>
      <c r="BO723" s="124">
        <f t="shared" ref="BO723" si="13732">G723/G746</f>
        <v>2.0271639975674033E-4</v>
      </c>
      <c r="BP723" s="125">
        <f t="shared" ref="BP723" si="13733">H723/H746</f>
        <v>1.1640962004372746E-2</v>
      </c>
      <c r="BQ723" s="126">
        <f t="shared" ref="BQ723" si="13734">I723/I746</f>
        <v>1.5357191827780063E-3</v>
      </c>
      <c r="BR723" s="123">
        <f t="shared" ref="BR723" si="13735">J723/J746</f>
        <v>2.3758099352051837E-3</v>
      </c>
      <c r="BS723" s="124">
        <f t="shared" ref="BS723" si="13736">K723/K746</f>
        <v>4.7294740824820282E-3</v>
      </c>
      <c r="BT723" s="125">
        <f t="shared" ref="BT723" si="13737">L723/L746</f>
        <v>3.0669980434667654E-3</v>
      </c>
      <c r="BU723" s="123">
        <f t="shared" ref="BU723" si="13738">M723/M746</f>
        <v>4.5892379847697817E-3</v>
      </c>
      <c r="BV723" s="127">
        <f t="shared" ref="BV723" si="13739">N723/N746</f>
        <v>4.3826800920917586E-3</v>
      </c>
      <c r="BW723" s="128">
        <f t="shared" ref="BW723" si="13740">O723/O746</f>
        <v>4.4154456225215851E-3</v>
      </c>
      <c r="BX723" s="123">
        <f t="shared" ref="BX723" si="13741">P723/P746</f>
        <v>3.5155840067163397E-3</v>
      </c>
      <c r="BY723" s="124">
        <f t="shared" ref="BY723" si="13742">Q723/Q746</f>
        <v>3.725665109933358E-3</v>
      </c>
      <c r="BZ723" s="125">
        <f t="shared" ref="BZ723" si="13743">R723/R746</f>
        <v>1.2587999440533358E-3</v>
      </c>
      <c r="CA723" s="126">
        <f t="shared" ref="CA723" si="13744">S723/S746</f>
        <v>3.1154075227928712E-3</v>
      </c>
      <c r="CB723" s="123">
        <f t="shared" ref="CB723" si="13745">T723/T746</f>
        <v>1.6147263038914905E-4</v>
      </c>
      <c r="CC723" s="124">
        <f t="shared" ref="CC723" si="13746">U723/U746</f>
        <v>4.5242044940431306E-3</v>
      </c>
      <c r="CD723" s="125">
        <f t="shared" ref="CD723" si="13747">V723/V746</f>
        <v>9.311420457190744E-4</v>
      </c>
      <c r="CE723" s="126">
        <f t="shared" ref="CE723" si="13748">W723/W746</f>
        <v>3.7608123354644601E-3</v>
      </c>
      <c r="CF723" s="123">
        <f t="shared" ref="CF723" si="13749">X723/X746</f>
        <v>7.3284852584700377E-4</v>
      </c>
      <c r="CG723" s="124">
        <f t="shared" ref="CG723" si="13750">Y723/Y746</f>
        <v>4.4239957529640774E-3</v>
      </c>
      <c r="CH723" s="125">
        <f t="shared" ref="CH723" si="13751">Z723/Z746</f>
        <v>0</v>
      </c>
      <c r="CI723" s="123">
        <f t="shared" ref="CI723" si="13752">AA723/AA746</f>
        <v>0</v>
      </c>
      <c r="CJ723" s="129">
        <f t="shared" ref="CJ723" si="13753">AB723/AB746</f>
        <v>6.7052716403365751E-3</v>
      </c>
      <c r="CK723" s="130">
        <f t="shared" ref="CK723" si="13754">AC723/AC746</f>
        <v>2.4355317013767521E-3</v>
      </c>
    </row>
    <row r="724" spans="1:89" ht="13.5" thickBot="1" x14ac:dyDescent="0.25">
      <c r="A724" s="139" t="s">
        <v>18</v>
      </c>
      <c r="B724" s="174">
        <v>1353</v>
      </c>
      <c r="C724" s="175">
        <v>194</v>
      </c>
      <c r="D724" s="176">
        <v>737</v>
      </c>
      <c r="E724" s="177">
        <v>180</v>
      </c>
      <c r="F724" s="174">
        <v>2355</v>
      </c>
      <c r="G724" s="178">
        <v>387</v>
      </c>
      <c r="H724" s="176">
        <v>1753</v>
      </c>
      <c r="I724" s="177">
        <v>810</v>
      </c>
      <c r="J724" s="174">
        <v>59</v>
      </c>
      <c r="K724" s="178">
        <v>255</v>
      </c>
      <c r="L724" s="176">
        <v>575</v>
      </c>
      <c r="M724" s="174">
        <v>958</v>
      </c>
      <c r="N724" s="179">
        <v>1453</v>
      </c>
      <c r="O724" s="180">
        <v>1713</v>
      </c>
      <c r="P724" s="174">
        <v>762</v>
      </c>
      <c r="Q724" s="178">
        <v>872</v>
      </c>
      <c r="R724" s="176">
        <v>864</v>
      </c>
      <c r="S724" s="177">
        <v>940</v>
      </c>
      <c r="T724" s="174">
        <v>134</v>
      </c>
      <c r="U724" s="178">
        <v>423</v>
      </c>
      <c r="V724" s="176">
        <v>582</v>
      </c>
      <c r="W724" s="177">
        <v>1141</v>
      </c>
      <c r="X724" s="174">
        <v>632</v>
      </c>
      <c r="Y724" s="178">
        <v>584</v>
      </c>
      <c r="Z724" s="176">
        <v>1490</v>
      </c>
      <c r="AA724" s="174">
        <v>971</v>
      </c>
      <c r="AB724" s="149">
        <f t="shared" si="13726"/>
        <v>12749</v>
      </c>
      <c r="AC724" s="150">
        <f t="shared" si="13727"/>
        <v>9428</v>
      </c>
      <c r="AE724" s="224">
        <f>$AE$11</f>
        <v>0</v>
      </c>
      <c r="AF724" s="120">
        <f>SUMIF($A$9:$A$32,$AE724,B$722:B$745)</f>
        <v>0</v>
      </c>
      <c r="AG724" s="175">
        <f t="shared" si="13697"/>
        <v>0</v>
      </c>
      <c r="AH724" s="176">
        <f t="shared" si="13697"/>
        <v>0</v>
      </c>
      <c r="AI724" s="177">
        <f t="shared" si="13697"/>
        <v>0</v>
      </c>
      <c r="AJ724" s="174">
        <f t="shared" si="13697"/>
        <v>0</v>
      </c>
      <c r="AK724" s="178">
        <f t="shared" si="13697"/>
        <v>0</v>
      </c>
      <c r="AL724" s="176">
        <f t="shared" si="13697"/>
        <v>0</v>
      </c>
      <c r="AM724" s="177">
        <f t="shared" si="13697"/>
        <v>0</v>
      </c>
      <c r="AN724" s="174">
        <f t="shared" si="13697"/>
        <v>0</v>
      </c>
      <c r="AO724" s="178">
        <f t="shared" si="13697"/>
        <v>0</v>
      </c>
      <c r="AP724" s="176">
        <f t="shared" si="13697"/>
        <v>0</v>
      </c>
      <c r="AQ724" s="174">
        <f t="shared" si="13697"/>
        <v>0</v>
      </c>
      <c r="AR724" s="179">
        <f t="shared" si="13697"/>
        <v>0</v>
      </c>
      <c r="AS724" s="180">
        <f t="shared" si="13697"/>
        <v>0</v>
      </c>
      <c r="AT724" s="174">
        <f t="shared" si="13697"/>
        <v>0</v>
      </c>
      <c r="AU724" s="178">
        <f t="shared" si="13697"/>
        <v>0</v>
      </c>
      <c r="AV724" s="176">
        <f t="shared" si="13697"/>
        <v>0</v>
      </c>
      <c r="AW724" s="177">
        <f t="shared" si="13698"/>
        <v>0</v>
      </c>
      <c r="AX724" s="174">
        <f t="shared" si="13698"/>
        <v>0</v>
      </c>
      <c r="AY724" s="178">
        <f t="shared" si="13698"/>
        <v>0</v>
      </c>
      <c r="AZ724" s="176">
        <f t="shared" si="13698"/>
        <v>0</v>
      </c>
      <c r="BA724" s="177">
        <f t="shared" si="13698"/>
        <v>0</v>
      </c>
      <c r="BB724" s="174">
        <f t="shared" si="13698"/>
        <v>0</v>
      </c>
      <c r="BC724" s="178">
        <f t="shared" si="13698"/>
        <v>0</v>
      </c>
      <c r="BD724" s="176">
        <f t="shared" si="13698"/>
        <v>0</v>
      </c>
      <c r="BE724" s="174">
        <f t="shared" si="13698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6.0119973339257941E-2</v>
      </c>
      <c r="BK724" s="124">
        <f t="shared" ref="BK724" si="13755">C724/C746</f>
        <v>8.9158509122661891E-3</v>
      </c>
      <c r="BL724" s="125">
        <f t="shared" ref="BL724" si="13756">D724/D746</f>
        <v>7.3020905578123449E-2</v>
      </c>
      <c r="BM724" s="126">
        <f t="shared" ref="BM724" si="13757">E724/E746</f>
        <v>1.8150650398305938E-2</v>
      </c>
      <c r="BN724" s="123">
        <f t="shared" ref="BN724" si="13758">F724/F746</f>
        <v>0.1081912987549961</v>
      </c>
      <c r="BO724" s="124">
        <f t="shared" ref="BO724" si="13759">G724/G746</f>
        <v>1.9612811676464625E-2</v>
      </c>
      <c r="BP724" s="125">
        <f t="shared" ref="BP724" si="13760">H724/H746</f>
        <v>5.1793417242805652E-2</v>
      </c>
      <c r="BQ724" s="126">
        <f t="shared" ref="BQ724" si="13761">I724/I746</f>
        <v>2.221308103661045E-2</v>
      </c>
      <c r="BR724" s="123">
        <f t="shared" ref="BR724" si="13762">J724/J746</f>
        <v>1.2742980561555076E-2</v>
      </c>
      <c r="BS724" s="124">
        <f t="shared" ref="BS724" si="13763">K724/K746</f>
        <v>4.8240635641316684E-2</v>
      </c>
      <c r="BT724" s="125">
        <f t="shared" ref="BT724" si="13764">L724/L746</f>
        <v>3.0405584051610174E-2</v>
      </c>
      <c r="BU724" s="123">
        <f t="shared" ref="BU724" si="13765">M724/M746</f>
        <v>4.8313076806697261E-2</v>
      </c>
      <c r="BV724" s="127">
        <f t="shared" ref="BV724" si="13766">N724/N746</f>
        <v>4.030401375828687E-2</v>
      </c>
      <c r="BW724" s="128">
        <f t="shared" ref="BW724" si="13767">O724/O746</f>
        <v>4.8176167843181371E-2</v>
      </c>
      <c r="BX724" s="123">
        <f t="shared" ref="BX724" si="13768">P724/P746</f>
        <v>3.9983209151012701E-2</v>
      </c>
      <c r="BY724" s="124">
        <f t="shared" ref="BY724" si="13769">Q724/Q746</f>
        <v>4.5757464448758986E-2</v>
      </c>
      <c r="BZ724" s="125">
        <f t="shared" ref="BZ724" si="13770">R724/R746</f>
        <v>4.0281598209706747E-2</v>
      </c>
      <c r="CA724" s="126">
        <f t="shared" ref="CA724" si="13771">S724/S746</f>
        <v>4.3065927520960279E-2</v>
      </c>
      <c r="CB724" s="123">
        <f t="shared" ref="CB724" si="13772">T724/T746</f>
        <v>2.163733247214597E-2</v>
      </c>
      <c r="CC724" s="124">
        <f t="shared" ref="CC724" si="13773">U724/U746</f>
        <v>6.3791283366008145E-2</v>
      </c>
      <c r="CD724" s="125">
        <f t="shared" ref="CD724" si="13774">V724/V746</f>
        <v>2.7096233530425066E-2</v>
      </c>
      <c r="CE724" s="126">
        <f t="shared" ref="CE724" si="13775">W724/W746</f>
        <v>4.7678743052943881E-2</v>
      </c>
      <c r="CF724" s="123">
        <f t="shared" ref="CF724" si="13776">X724/X746</f>
        <v>3.5627712948869725E-2</v>
      </c>
      <c r="CG724" s="124">
        <f t="shared" ref="CG724" si="13777">Y724/Y746</f>
        <v>5.1672270394620419E-2</v>
      </c>
      <c r="CH724" s="125">
        <f t="shared" ref="CH724" si="13778">Z724/Z746</f>
        <v>4.5036875831217509E-2</v>
      </c>
      <c r="CI724" s="123">
        <f t="shared" ref="CI724" si="13779">AA724/AA746</f>
        <v>2.7927979751495628E-2</v>
      </c>
      <c r="CJ724" s="129">
        <f t="shared" ref="CJ724" si="13780">AB724/AB746</f>
        <v>4.7783962069676354E-2</v>
      </c>
      <c r="CK724" s="130">
        <f t="shared" ref="CK724" si="13781">AC724/AC746</f>
        <v>3.543548284040126E-2</v>
      </c>
    </row>
    <row r="725" spans="1:89" ht="14.25" thickTop="1" thickBot="1" x14ac:dyDescent="0.25">
      <c r="A725" s="131" t="s">
        <v>19</v>
      </c>
      <c r="B725" s="167">
        <v>2576</v>
      </c>
      <c r="C725" s="168">
        <v>1001</v>
      </c>
      <c r="D725" s="169">
        <v>1133</v>
      </c>
      <c r="E725" s="170">
        <v>592</v>
      </c>
      <c r="F725" s="167">
        <v>2787</v>
      </c>
      <c r="G725" s="171">
        <v>1049</v>
      </c>
      <c r="H725" s="169">
        <v>2983</v>
      </c>
      <c r="I725" s="170">
        <v>1694</v>
      </c>
      <c r="J725" s="167">
        <v>133</v>
      </c>
      <c r="K725" s="171">
        <v>523</v>
      </c>
      <c r="L725" s="169">
        <v>1012</v>
      </c>
      <c r="M725" s="167">
        <v>2015</v>
      </c>
      <c r="N725" s="172">
        <v>2724</v>
      </c>
      <c r="O725" s="173">
        <v>3246</v>
      </c>
      <c r="P725" s="167">
        <v>1594</v>
      </c>
      <c r="Q725" s="171">
        <v>1676</v>
      </c>
      <c r="R725" s="169">
        <v>1685</v>
      </c>
      <c r="S725" s="170">
        <v>1517</v>
      </c>
      <c r="T725" s="167">
        <v>273</v>
      </c>
      <c r="U725" s="171">
        <v>896</v>
      </c>
      <c r="V725" s="169">
        <v>1171</v>
      </c>
      <c r="W725" s="170">
        <v>2340</v>
      </c>
      <c r="X725" s="167">
        <v>1586</v>
      </c>
      <c r="Y725" s="171">
        <v>1245</v>
      </c>
      <c r="Z725" s="169">
        <v>2546</v>
      </c>
      <c r="AA725" s="167">
        <v>1818</v>
      </c>
      <c r="AB725" s="149">
        <f t="shared" si="13726"/>
        <v>22203</v>
      </c>
      <c r="AC725" s="150">
        <f t="shared" si="13727"/>
        <v>19612</v>
      </c>
      <c r="AE725" s="221" t="s">
        <v>13</v>
      </c>
      <c r="AF725" s="14">
        <f t="shared" ref="AF725:BG725" si="13782">SUM(AF722:AF724)</f>
        <v>4413</v>
      </c>
      <c r="AG725" s="1">
        <f t="shared" si="13782"/>
        <v>1934</v>
      </c>
      <c r="AH725" s="14">
        <f t="shared" si="13782"/>
        <v>1805</v>
      </c>
      <c r="AI725" s="1">
        <f t="shared" si="13782"/>
        <v>1386</v>
      </c>
      <c r="AJ725" s="14">
        <f t="shared" si="13782"/>
        <v>3915</v>
      </c>
      <c r="AK725" s="1">
        <f t="shared" si="13782"/>
        <v>2018</v>
      </c>
      <c r="AL725" s="14">
        <f t="shared" si="13782"/>
        <v>6130</v>
      </c>
      <c r="AM725" s="1">
        <f t="shared" si="13782"/>
        <v>3937</v>
      </c>
      <c r="AN725" s="14">
        <f t="shared" si="13782"/>
        <v>403</v>
      </c>
      <c r="AO725" s="1">
        <f t="shared" si="13782"/>
        <v>1463</v>
      </c>
      <c r="AP725" s="14">
        <f t="shared" si="13782"/>
        <v>1800</v>
      </c>
      <c r="AQ725" s="1">
        <f t="shared" si="13782"/>
        <v>5438</v>
      </c>
      <c r="AR725" s="14">
        <f t="shared" si="13782"/>
        <v>4910</v>
      </c>
      <c r="AS725" s="1">
        <f t="shared" si="13782"/>
        <v>7089</v>
      </c>
      <c r="AT725" s="14">
        <f t="shared" si="13782"/>
        <v>3211</v>
      </c>
      <c r="AU725" s="1">
        <f t="shared" si="13782"/>
        <v>3257</v>
      </c>
      <c r="AV725" s="14">
        <f t="shared" si="13782"/>
        <v>3882</v>
      </c>
      <c r="AW725" s="1">
        <f t="shared" si="13782"/>
        <v>2935</v>
      </c>
      <c r="AX725" s="14">
        <f t="shared" si="13782"/>
        <v>562</v>
      </c>
      <c r="AY725" s="1">
        <f t="shared" si="13782"/>
        <v>2129</v>
      </c>
      <c r="AZ725" s="14">
        <f t="shared" si="13782"/>
        <v>1645</v>
      </c>
      <c r="BA725" s="1">
        <f t="shared" si="13782"/>
        <v>4725</v>
      </c>
      <c r="BB725" s="14">
        <f t="shared" si="13782"/>
        <v>2654</v>
      </c>
      <c r="BC725" s="1">
        <f t="shared" si="13782"/>
        <v>3079</v>
      </c>
      <c r="BD725" s="14">
        <f t="shared" si="13782"/>
        <v>5442</v>
      </c>
      <c r="BE725" s="1">
        <f t="shared" si="13782"/>
        <v>4180</v>
      </c>
      <c r="BF725" s="153">
        <f t="shared" si="13782"/>
        <v>40772</v>
      </c>
      <c r="BG725" s="154">
        <f t="shared" si="13782"/>
        <v>43570</v>
      </c>
      <c r="BI725" s="131" t="s">
        <v>19</v>
      </c>
      <c r="BJ725" s="123">
        <f>B725/B746</f>
        <v>0.11446345256609643</v>
      </c>
      <c r="BK725" s="124">
        <f t="shared" ref="BK725" si="13783">C725/C746</f>
        <v>4.600395238751781E-2</v>
      </c>
      <c r="BL725" s="125">
        <f t="shared" ref="BL725" si="13784">D725/D746</f>
        <v>0.11225601902308531</v>
      </c>
      <c r="BM725" s="126">
        <f t="shared" ref="BM725" si="13785">E725/E746</f>
        <v>5.9695472421095089E-2</v>
      </c>
      <c r="BN725" s="123">
        <f t="shared" ref="BN725" si="13786">F725/F746</f>
        <v>0.12803785546928836</v>
      </c>
      <c r="BO725" s="124">
        <f t="shared" ref="BO725" si="13787">G725/G746</f>
        <v>5.3162375836205152E-2</v>
      </c>
      <c r="BP725" s="125">
        <f t="shared" ref="BP725" si="13788">H725/H746</f>
        <v>8.8134491520415997E-2</v>
      </c>
      <c r="BQ725" s="126">
        <f t="shared" ref="BQ725" si="13789">I725/I746</f>
        <v>4.6455505279034692E-2</v>
      </c>
      <c r="BR725" s="123">
        <f t="shared" ref="BR725" si="13790">J725/J746</f>
        <v>2.8725701943844491E-2</v>
      </c>
      <c r="BS725" s="124">
        <f t="shared" ref="BS725" si="13791">K725/K746</f>
        <v>9.8940597805524028E-2</v>
      </c>
      <c r="BT725" s="125">
        <f t="shared" ref="BT725" si="13792">L725/L746</f>
        <v>5.3513827930833903E-2</v>
      </c>
      <c r="BU725" s="123">
        <f t="shared" ref="BU725" si="13793">M725/M746</f>
        <v>0.10161884109133087</v>
      </c>
      <c r="BV725" s="127">
        <f t="shared" ref="BV725" si="13794">N725/N746</f>
        <v>7.5559623866189571E-2</v>
      </c>
      <c r="BW725" s="128">
        <f t="shared" ref="BW725" si="13795">O725/O746</f>
        <v>9.1290041342070471E-2</v>
      </c>
      <c r="BX725" s="123">
        <f t="shared" ref="BX725" si="13796">P725/P746</f>
        <v>8.3639416517997695E-2</v>
      </c>
      <c r="BY725" s="124">
        <f t="shared" ref="BY725" si="13797">Q725/Q746</f>
        <v>8.7946686257018417E-2</v>
      </c>
      <c r="BZ725" s="125">
        <f t="shared" ref="BZ725" si="13798">R725/R746</f>
        <v>7.8558440952958178E-2</v>
      </c>
      <c r="CA725" s="126">
        <f t="shared" ref="CA725" si="13799">S725/S746</f>
        <v>6.9501076648188026E-2</v>
      </c>
      <c r="CB725" s="123">
        <f t="shared" ref="CB725" si="13800">T725/T746</f>
        <v>4.4082028096237687E-2</v>
      </c>
      <c r="CC725" s="124">
        <f t="shared" ref="CC725" si="13801">U725/U746</f>
        <v>0.1351229075554215</v>
      </c>
      <c r="CD725" s="125">
        <f t="shared" ref="CD725" si="13802">V725/V746</f>
        <v>5.4518366776851811E-2</v>
      </c>
      <c r="CE725" s="126">
        <f t="shared" ref="CE725" si="13803">W725/W746</f>
        <v>9.7781120722075968E-2</v>
      </c>
      <c r="CF725" s="123">
        <f t="shared" ref="CF725" si="13804">X725/X746</f>
        <v>8.940752015333446E-2</v>
      </c>
      <c r="CG725" s="124">
        <f t="shared" ref="CG725" si="13805">Y725/Y746</f>
        <v>0.11015749424880553</v>
      </c>
      <c r="CH725" s="125">
        <f t="shared" ref="CH725" si="13806">Z725/Z746</f>
        <v>7.6955628098174342E-2</v>
      </c>
      <c r="CI725" s="123">
        <f t="shared" ref="CI725" si="13807">AA725/AA746</f>
        <v>5.2289461573861024E-2</v>
      </c>
      <c r="CJ725" s="129">
        <f t="shared" ref="CJ725" si="13808">AB725/AB746</f>
        <v>8.3218080620678023E-2</v>
      </c>
      <c r="CK725" s="130">
        <f t="shared" ref="CK725" si="13809">AC725/AC746</f>
        <v>7.3712419332408727E-2</v>
      </c>
    </row>
    <row r="726" spans="1:89" ht="13.5" thickTop="1" x14ac:dyDescent="0.2">
      <c r="A726" s="139" t="s">
        <v>20</v>
      </c>
      <c r="B726" s="174">
        <v>2677</v>
      </c>
      <c r="C726" s="175">
        <v>1065</v>
      </c>
      <c r="D726" s="176">
        <v>1108</v>
      </c>
      <c r="E726" s="177">
        <v>786</v>
      </c>
      <c r="F726" s="174">
        <v>2318</v>
      </c>
      <c r="G726" s="178">
        <v>1182</v>
      </c>
      <c r="H726" s="176">
        <v>3531</v>
      </c>
      <c r="I726" s="177">
        <v>2223</v>
      </c>
      <c r="J726" s="174">
        <v>194</v>
      </c>
      <c r="K726" s="178">
        <v>829</v>
      </c>
      <c r="L726" s="176">
        <v>1055</v>
      </c>
      <c r="M726" s="174">
        <v>3163</v>
      </c>
      <c r="N726" s="179">
        <v>2834</v>
      </c>
      <c r="O726" s="180">
        <v>3926</v>
      </c>
      <c r="P726" s="174">
        <v>1787</v>
      </c>
      <c r="Q726" s="178">
        <v>1911</v>
      </c>
      <c r="R726" s="176">
        <v>2191</v>
      </c>
      <c r="S726" s="177">
        <v>1669</v>
      </c>
      <c r="T726" s="174">
        <v>342</v>
      </c>
      <c r="U726" s="178">
        <v>1244</v>
      </c>
      <c r="V726" s="176">
        <v>977</v>
      </c>
      <c r="W726" s="177">
        <v>2702</v>
      </c>
      <c r="X726" s="174">
        <v>1541</v>
      </c>
      <c r="Y726" s="178">
        <v>1824</v>
      </c>
      <c r="Z726" s="176">
        <v>3005</v>
      </c>
      <c r="AA726" s="174">
        <v>2392</v>
      </c>
      <c r="AB726" s="149">
        <f t="shared" si="13726"/>
        <v>23560</v>
      </c>
      <c r="AC726" s="150">
        <f t="shared" si="13727"/>
        <v>24916</v>
      </c>
      <c r="BI726" s="139" t="s">
        <v>20</v>
      </c>
      <c r="BJ726" s="123">
        <f>B726/B746</f>
        <v>0.11895134414574539</v>
      </c>
      <c r="BK726" s="124">
        <f t="shared" ref="BK726" si="13810">C726/C746</f>
        <v>4.8945264028677792E-2</v>
      </c>
      <c r="BL726" s="125">
        <f t="shared" ref="BL726" si="13811">D726/D746</f>
        <v>0.10977905479044883</v>
      </c>
      <c r="BM726" s="126">
        <f t="shared" ref="BM726" si="13812">E726/E746</f>
        <v>7.9257840072602601E-2</v>
      </c>
      <c r="BN726" s="123">
        <f t="shared" ref="BN726" si="13813">F726/F746</f>
        <v>0.10649147792529977</v>
      </c>
      <c r="BO726" s="124">
        <f t="shared" ref="BO726" si="13814">G726/G746</f>
        <v>5.9902696128116766E-2</v>
      </c>
      <c r="BP726" s="125">
        <f t="shared" ref="BP726" si="13815">H726/H746</f>
        <v>0.10432547420670094</v>
      </c>
      <c r="BQ726" s="126">
        <f t="shared" ref="BQ726" si="13816">I726/I746</f>
        <v>6.0962566844919783E-2</v>
      </c>
      <c r="BR726" s="123">
        <f t="shared" ref="BR726" si="13817">J726/J746</f>
        <v>4.1900647948164144E-2</v>
      </c>
      <c r="BS726" s="124">
        <f t="shared" ref="BS726" si="13818">K726/K746</f>
        <v>0.15682936057510405</v>
      </c>
      <c r="BT726" s="125">
        <f t="shared" ref="BT726" si="13819">L726/L746</f>
        <v>5.5787636825128231E-2</v>
      </c>
      <c r="BU726" s="123">
        <f t="shared" ref="BU726" si="13820">M726/M746</f>
        <v>0.15951384336073426</v>
      </c>
      <c r="BV726" s="127">
        <f t="shared" ref="BV726" si="13821">N726/N746</f>
        <v>7.8610856841696483E-2</v>
      </c>
      <c r="BW726" s="128">
        <f t="shared" ref="BW726" si="13822">O726/O746</f>
        <v>0.11041426442050792</v>
      </c>
      <c r="BX726" s="123">
        <f t="shared" ref="BX726" si="13823">P726/P746</f>
        <v>9.3766397313464159E-2</v>
      </c>
      <c r="BY726" s="124">
        <f t="shared" ref="BY726" si="13824">Q726/Q746</f>
        <v>0.10027811302933305</v>
      </c>
      <c r="BZ726" s="125">
        <f t="shared" ref="BZ726" si="13825">R726/R746</f>
        <v>0.10214928434892069</v>
      </c>
      <c r="CA726" s="126">
        <f t="shared" ref="CA726" si="13826">S726/S746</f>
        <v>7.6464928757960321E-2</v>
      </c>
      <c r="CB726" s="123">
        <f t="shared" ref="CB726" si="13827">T726/T746</f>
        <v>5.5223639593088972E-2</v>
      </c>
      <c r="CC726" s="124">
        <f t="shared" ref="CC726" si="13828">U726/U746</f>
        <v>0.18760367968632183</v>
      </c>
      <c r="CD726" s="125">
        <f t="shared" ref="CD726" si="13829">V726/V746</f>
        <v>4.5486288933376785E-2</v>
      </c>
      <c r="CE726" s="126">
        <f t="shared" ref="CE726" si="13830">W726/W746</f>
        <v>0.11290794367138858</v>
      </c>
      <c r="CF726" s="123">
        <f t="shared" ref="CF726" si="13831">X726/X746</f>
        <v>8.6870736794633294E-2</v>
      </c>
      <c r="CG726" s="124">
        <f t="shared" ref="CG726" si="13832">Y726/Y746</f>
        <v>0.16138736506812953</v>
      </c>
      <c r="CH726" s="125">
        <f t="shared" ref="CH726" si="13833">Z726/Z746</f>
        <v>9.0829403941482284E-2</v>
      </c>
      <c r="CI726" s="123">
        <f t="shared" ref="CI726" si="13834">AA726/AA746</f>
        <v>6.8798895536125171E-2</v>
      </c>
      <c r="CJ726" s="129">
        <f t="shared" ref="CJ726" si="13835">AB726/AB746</f>
        <v>8.8304192200296103E-2</v>
      </c>
      <c r="CK726" s="130">
        <f t="shared" ref="CK726" si="13836">AC726/AC746</f>
        <v>9.3647697332566587E-2</v>
      </c>
    </row>
    <row r="727" spans="1:89" ht="13.5" thickBot="1" x14ac:dyDescent="0.25">
      <c r="A727" s="131" t="s">
        <v>21</v>
      </c>
      <c r="B727" s="167">
        <v>1736</v>
      </c>
      <c r="C727" s="168">
        <v>869</v>
      </c>
      <c r="D727" s="169">
        <v>697</v>
      </c>
      <c r="E727" s="170">
        <v>600</v>
      </c>
      <c r="F727" s="167">
        <v>1597</v>
      </c>
      <c r="G727" s="171">
        <v>836</v>
      </c>
      <c r="H727" s="169">
        <v>2599</v>
      </c>
      <c r="I727" s="170">
        <v>1714</v>
      </c>
      <c r="J727" s="167">
        <v>209</v>
      </c>
      <c r="K727" s="171">
        <v>634</v>
      </c>
      <c r="L727" s="169">
        <v>745</v>
      </c>
      <c r="M727" s="167">
        <v>2275</v>
      </c>
      <c r="N727" s="172">
        <v>2076</v>
      </c>
      <c r="O727" s="173">
        <v>3163</v>
      </c>
      <c r="P727" s="167">
        <v>1424</v>
      </c>
      <c r="Q727" s="171">
        <v>1346</v>
      </c>
      <c r="R727" s="169">
        <v>1691</v>
      </c>
      <c r="S727" s="170">
        <v>1266</v>
      </c>
      <c r="T727" s="167">
        <v>220</v>
      </c>
      <c r="U727" s="171">
        <v>885</v>
      </c>
      <c r="V727" s="169">
        <v>668</v>
      </c>
      <c r="W727" s="170">
        <v>2023</v>
      </c>
      <c r="X727" s="167">
        <v>1113</v>
      </c>
      <c r="Y727" s="171">
        <v>1255</v>
      </c>
      <c r="Z727" s="169">
        <v>2437</v>
      </c>
      <c r="AA727" s="167">
        <v>1788</v>
      </c>
      <c r="AB727" s="149">
        <f t="shared" si="13726"/>
        <v>17212</v>
      </c>
      <c r="AC727" s="150">
        <f t="shared" si="13727"/>
        <v>18654</v>
      </c>
      <c r="AE727" t="s">
        <v>85</v>
      </c>
      <c r="BI727" s="131" t="s">
        <v>21</v>
      </c>
      <c r="BJ727" s="123">
        <f>B727/B746</f>
        <v>7.713841368584759E-2</v>
      </c>
      <c r="BK727" s="124">
        <f t="shared" ref="BK727" si="13837">C727/C746</f>
        <v>3.993749712762535E-2</v>
      </c>
      <c r="BL727" s="125">
        <f t="shared" ref="BL727" si="13838">D727/D746</f>
        <v>6.9057762805905087E-2</v>
      </c>
      <c r="BM727" s="126">
        <f t="shared" ref="BM727" si="13839">E727/E746</f>
        <v>6.050216799435313E-2</v>
      </c>
      <c r="BN727" s="123">
        <f t="shared" ref="BN727" si="13840">F727/F746</f>
        <v>7.3367942297973998E-2</v>
      </c>
      <c r="BO727" s="124">
        <f t="shared" ref="BO727" si="13841">G727/G746</f>
        <v>4.2367727549158726E-2</v>
      </c>
      <c r="BP727" s="125">
        <f t="shared" ref="BP727" si="13842">H727/H746</f>
        <v>7.6788985404479107E-2</v>
      </c>
      <c r="BQ727" s="126">
        <f t="shared" ref="BQ727" si="13843">I727/I746</f>
        <v>4.7003976415741125E-2</v>
      </c>
      <c r="BR727" s="123">
        <f t="shared" ref="BR727" si="13844">J727/J746</f>
        <v>4.514038876889849E-2</v>
      </c>
      <c r="BS727" s="124">
        <f t="shared" ref="BS727" si="13845">K727/K746</f>
        <v>0.11993946273174423</v>
      </c>
      <c r="BT727" s="125">
        <f t="shared" ref="BT727" si="13846">L727/L746</f>
        <v>3.9395061075564487E-2</v>
      </c>
      <c r="BU727" s="123">
        <f t="shared" ref="BU727" si="13847">M727/M746</f>
        <v>0.11473094961924454</v>
      </c>
      <c r="BV727" s="127">
        <f t="shared" ref="BV727" si="13848">N727/N746</f>
        <v>5.7585087792294251E-2</v>
      </c>
      <c r="BW727" s="128">
        <f t="shared" ref="BW727" si="13849">O727/O746</f>
        <v>8.8955761172202386E-2</v>
      </c>
      <c r="BX727" s="123">
        <f t="shared" ref="BX727" si="13850">P727/P746</f>
        <v>7.4719277993493552E-2</v>
      </c>
      <c r="BY727" s="124">
        <f t="shared" ref="BY727" si="13851">Q727/Q746</f>
        <v>7.0630214619299997E-2</v>
      </c>
      <c r="BZ727" s="125">
        <f t="shared" ref="BZ727" si="13852">R727/R746</f>
        <v>7.8838174273858919E-2</v>
      </c>
      <c r="CA727" s="126">
        <f t="shared" ref="CA727" si="13853">S727/S746</f>
        <v>5.8001557703761399E-2</v>
      </c>
      <c r="CB727" s="123">
        <f t="shared" ref="CB727" si="13854">T727/T746</f>
        <v>3.5523978685612786E-2</v>
      </c>
      <c r="CC727" s="124">
        <f t="shared" ref="CC727" si="13855">U727/U746</f>
        <v>0.13346403257427236</v>
      </c>
      <c r="CD727" s="125">
        <f t="shared" ref="CD727" si="13856">V727/V746</f>
        <v>3.1100144327017087E-2</v>
      </c>
      <c r="CE727" s="126">
        <f t="shared" ref="CE727" si="13857">W727/W746</f>
        <v>8.4534703940495587E-2</v>
      </c>
      <c r="CF727" s="123">
        <f t="shared" ref="CF727" si="13858">X727/X746</f>
        <v>6.2743108405208858E-2</v>
      </c>
      <c r="CG727" s="124">
        <f t="shared" ref="CG727" si="13859">Y727/Y746</f>
        <v>0.11104229339939833</v>
      </c>
      <c r="CH727" s="125">
        <f t="shared" ref="CH727" si="13860">Z727/Z746</f>
        <v>7.3660984161528234E-2</v>
      </c>
      <c r="CI727" s="123">
        <f t="shared" ref="CI727" si="13861">AA727/AA746</f>
        <v>5.1426599171652092E-2</v>
      </c>
      <c r="CJ727" s="129">
        <f t="shared" ref="CJ727" si="13862">AB727/AB746</f>
        <v>6.4511534641404772E-2</v>
      </c>
      <c r="CK727" s="130">
        <f t="shared" ref="CK727" si="13863">AC727/AC746</f>
        <v>7.0111741292410393E-2</v>
      </c>
    </row>
    <row r="728" spans="1:89" ht="14.25" thickTop="1" thickBot="1" x14ac:dyDescent="0.25">
      <c r="A728" s="139" t="s">
        <v>22</v>
      </c>
      <c r="B728" s="174">
        <v>1366</v>
      </c>
      <c r="C728" s="175">
        <v>986</v>
      </c>
      <c r="D728" s="176">
        <v>605</v>
      </c>
      <c r="E728" s="177">
        <v>457</v>
      </c>
      <c r="F728" s="174">
        <v>1429</v>
      </c>
      <c r="G728" s="178">
        <v>614</v>
      </c>
      <c r="H728" s="176">
        <v>2202</v>
      </c>
      <c r="I728" s="177">
        <v>1549</v>
      </c>
      <c r="J728" s="174">
        <v>195</v>
      </c>
      <c r="K728" s="178">
        <v>533</v>
      </c>
      <c r="L728" s="176">
        <v>576</v>
      </c>
      <c r="M728" s="174">
        <v>1626</v>
      </c>
      <c r="N728" s="179">
        <v>1478</v>
      </c>
      <c r="O728" s="180">
        <v>2450</v>
      </c>
      <c r="P728" s="174">
        <v>1058</v>
      </c>
      <c r="Q728" s="178">
        <v>890</v>
      </c>
      <c r="R728" s="176">
        <v>1398</v>
      </c>
      <c r="S728" s="177">
        <v>1003</v>
      </c>
      <c r="T728" s="174">
        <v>215</v>
      </c>
      <c r="U728" s="178">
        <v>416</v>
      </c>
      <c r="V728" s="176">
        <v>541</v>
      </c>
      <c r="W728" s="177">
        <v>1674</v>
      </c>
      <c r="X728" s="174">
        <v>823</v>
      </c>
      <c r="Y728" s="178">
        <v>660</v>
      </c>
      <c r="Z728" s="176">
        <v>1965</v>
      </c>
      <c r="AA728" s="174">
        <v>1798</v>
      </c>
      <c r="AB728" s="149">
        <f t="shared" si="13726"/>
        <v>13851</v>
      </c>
      <c r="AC728" s="150">
        <f t="shared" si="13727"/>
        <v>14656</v>
      </c>
      <c r="AE728" s="275" t="s">
        <v>0</v>
      </c>
      <c r="AF728" s="269" t="s">
        <v>1</v>
      </c>
      <c r="AG728" s="270"/>
      <c r="AH728" s="269" t="s">
        <v>2</v>
      </c>
      <c r="AI728" s="270"/>
      <c r="AJ728" s="269" t="s">
        <v>3</v>
      </c>
      <c r="AK728" s="270"/>
      <c r="AL728" s="269" t="s">
        <v>4</v>
      </c>
      <c r="AM728" s="270"/>
      <c r="AN728" s="269" t="s">
        <v>5</v>
      </c>
      <c r="AO728" s="270"/>
      <c r="AP728" s="269" t="s">
        <v>6</v>
      </c>
      <c r="AQ728" s="270"/>
      <c r="AR728" s="269" t="s">
        <v>7</v>
      </c>
      <c r="AS728" s="270"/>
      <c r="AT728" s="269" t="s">
        <v>8</v>
      </c>
      <c r="AU728" s="270"/>
      <c r="AV728" s="269" t="s">
        <v>9</v>
      </c>
      <c r="AW728" s="270"/>
      <c r="AX728" s="269" t="s">
        <v>10</v>
      </c>
      <c r="AY728" s="270"/>
      <c r="AZ728" s="269" t="s">
        <v>11</v>
      </c>
      <c r="BA728" s="270"/>
      <c r="BB728" s="269" t="s">
        <v>12</v>
      </c>
      <c r="BC728" s="270"/>
      <c r="BD728" s="271" t="s">
        <v>40</v>
      </c>
      <c r="BE728" s="272"/>
      <c r="BF728" s="273" t="s">
        <v>41</v>
      </c>
      <c r="BG728" s="274"/>
      <c r="BI728" s="139" t="s">
        <v>22</v>
      </c>
      <c r="BJ728" s="123">
        <f>B728/B746</f>
        <v>6.0697622750499891E-2</v>
      </c>
      <c r="BK728" s="124">
        <f t="shared" ref="BK728" si="13864">C728/C746</f>
        <v>4.5314582471620936E-2</v>
      </c>
      <c r="BL728" s="125">
        <f t="shared" ref="BL728" si="13865">D728/D746</f>
        <v>5.9942534429802831E-2</v>
      </c>
      <c r="BM728" s="126">
        <f t="shared" ref="BM728" si="13866">E728/E746</f>
        <v>4.6082484622365638E-2</v>
      </c>
      <c r="BN728" s="123">
        <f t="shared" ref="BN728" si="13867">F728/F746</f>
        <v>6.5649836909082562E-2</v>
      </c>
      <c r="BO728" s="124">
        <f t="shared" ref="BO728" si="13868">G728/G746</f>
        <v>3.1116967362659641E-2</v>
      </c>
      <c r="BP728" s="125">
        <f t="shared" ref="BP728" si="13869">H728/H746</f>
        <v>6.5059386633575605E-2</v>
      </c>
      <c r="BQ728" s="126">
        <f t="shared" ref="BQ728" si="13870">I728/I746</f>
        <v>4.2479089537913066E-2</v>
      </c>
      <c r="BR728" s="123">
        <f t="shared" ref="BR728" si="13871">J728/J746</f>
        <v>4.2116630669546434E-2</v>
      </c>
      <c r="BS728" s="124">
        <f t="shared" ref="BS728" si="13872">K728/K746</f>
        <v>0.10083238743851684</v>
      </c>
      <c r="BT728" s="125">
        <f t="shared" ref="BT728" si="13873">L728/L746</f>
        <v>3.045846332822167E-2</v>
      </c>
      <c r="BU728" s="123">
        <f t="shared" ref="BU728" si="13874">M728/M746</f>
        <v>8.2001109486106213E-2</v>
      </c>
      <c r="BV728" s="127">
        <f t="shared" ref="BV728" si="13875">N728/N746</f>
        <v>4.0997475798174809E-2</v>
      </c>
      <c r="BW728" s="128">
        <f t="shared" ref="BW728" si="13876">O728/O746</f>
        <v>6.8903450797311361E-2</v>
      </c>
      <c r="BX728" s="123">
        <f t="shared" ref="BX728" si="13877">P728/P746</f>
        <v>5.5514744464266977E-2</v>
      </c>
      <c r="BY728" s="124">
        <f t="shared" ref="BY728" si="13878">Q728/Q746</f>
        <v>4.670199926536181E-2</v>
      </c>
      <c r="BZ728" s="125">
        <f t="shared" ref="BZ728" si="13879">R728/R746</f>
        <v>6.5177863769872724E-2</v>
      </c>
      <c r="CA728" s="126">
        <f t="shared" ref="CA728" si="13880">S728/S746</f>
        <v>4.5952260961194848E-2</v>
      </c>
      <c r="CB728" s="123">
        <f t="shared" ref="CB728" si="13881">T728/T746</f>
        <v>3.471661553366704E-2</v>
      </c>
      <c r="CC728" s="124">
        <f t="shared" ref="CC728" si="13882">U728/U746</f>
        <v>6.2735635650731411E-2</v>
      </c>
      <c r="CD728" s="125">
        <f t="shared" ref="CD728" si="13883">V728/V746</f>
        <v>2.5187392336700965E-2</v>
      </c>
      <c r="CE728" s="126">
        <f t="shared" ref="CE728" si="13884">W728/W746</f>
        <v>6.9951109439638962E-2</v>
      </c>
      <c r="CF728" s="123">
        <f t="shared" ref="CF728" si="13885">X728/X746</f>
        <v>4.6394948982468008E-2</v>
      </c>
      <c r="CG728" s="124">
        <f t="shared" ref="CG728" si="13886">Y728/Y746</f>
        <v>5.839674393912582E-2</v>
      </c>
      <c r="CH728" s="125">
        <f t="shared" ref="CH728" si="13887">Z728/Z746</f>
        <v>5.9394269133115705E-2</v>
      </c>
      <c r="CI728" s="123">
        <f t="shared" ref="CI728" si="13888">AA728/AA746</f>
        <v>5.1714219972388405E-2</v>
      </c>
      <c r="CJ728" s="129">
        <f t="shared" ref="CJ728" si="13889">AB728/AB746</f>
        <v>5.1914319446786976E-2</v>
      </c>
      <c r="CK728" s="130">
        <f t="shared" ref="CK728" si="13890">AC728/AC746</f>
        <v>5.5085112060768021E-2</v>
      </c>
    </row>
    <row r="729" spans="1:89" ht="15" thickTop="1" thickBot="1" x14ac:dyDescent="0.3">
      <c r="A729" s="131" t="s">
        <v>23</v>
      </c>
      <c r="B729" s="167">
        <v>1044</v>
      </c>
      <c r="C729" s="168">
        <v>815</v>
      </c>
      <c r="D729" s="169">
        <v>501</v>
      </c>
      <c r="E729" s="170">
        <v>347</v>
      </c>
      <c r="F729" s="167">
        <v>1210</v>
      </c>
      <c r="G729" s="171">
        <v>550</v>
      </c>
      <c r="H729" s="169">
        <v>1673</v>
      </c>
      <c r="I729" s="170">
        <v>1284</v>
      </c>
      <c r="J729" s="167">
        <v>160</v>
      </c>
      <c r="K729" s="171">
        <v>402</v>
      </c>
      <c r="L729" s="169">
        <v>472</v>
      </c>
      <c r="M729" s="167">
        <v>985</v>
      </c>
      <c r="N729" s="172">
        <v>1417</v>
      </c>
      <c r="O729" s="173">
        <v>1683</v>
      </c>
      <c r="P729" s="167">
        <v>822</v>
      </c>
      <c r="Q729" s="171">
        <v>767</v>
      </c>
      <c r="R729" s="169">
        <v>1078</v>
      </c>
      <c r="S729" s="170">
        <v>922</v>
      </c>
      <c r="T729" s="167">
        <v>209</v>
      </c>
      <c r="U729" s="171">
        <v>264</v>
      </c>
      <c r="V729" s="169">
        <v>496</v>
      </c>
      <c r="W729" s="170">
        <v>1322</v>
      </c>
      <c r="X729" s="167">
        <v>680</v>
      </c>
      <c r="Y729" s="171">
        <v>507</v>
      </c>
      <c r="Z729" s="169">
        <v>1669</v>
      </c>
      <c r="AA729" s="167">
        <v>1570</v>
      </c>
      <c r="AB729" s="149">
        <f t="shared" si="13726"/>
        <v>11431</v>
      </c>
      <c r="AC729" s="150">
        <f t="shared" si="13727"/>
        <v>11418</v>
      </c>
      <c r="AE729" s="276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4.6389691179737839E-2</v>
      </c>
      <c r="BK729" s="124">
        <f t="shared" ref="BK729" si="13891">C729/C746</f>
        <v>3.7455765430396616E-2</v>
      </c>
      <c r="BL729" s="125">
        <f t="shared" ref="BL729" si="13892">D729/D746</f>
        <v>4.9638363222035076E-2</v>
      </c>
      <c r="BM729" s="126">
        <f t="shared" ref="BM729" si="13893">E729/E746</f>
        <v>3.4990420490067564E-2</v>
      </c>
      <c r="BN729" s="123">
        <f t="shared" ref="BN729" si="13894">F729/F746</f>
        <v>5.5588735241420502E-2</v>
      </c>
      <c r="BO729" s="124">
        <f t="shared" ref="BO729" si="13895">G729/G746</f>
        <v>2.7873504966551794E-2</v>
      </c>
      <c r="BP729" s="125">
        <f t="shared" ref="BP729" si="13896">H729/H746</f>
        <v>4.9429770135318796E-2</v>
      </c>
      <c r="BQ729" s="126">
        <f t="shared" ref="BQ729" si="13897">I729/I746</f>
        <v>3.5211846976552857E-2</v>
      </c>
      <c r="BR729" s="123">
        <f t="shared" ref="BR729" si="13898">J729/J746</f>
        <v>3.4557235421166309E-2</v>
      </c>
      <c r="BS729" s="124">
        <f t="shared" ref="BS729" si="13899">K729/K746</f>
        <v>7.6049943246311008E-2</v>
      </c>
      <c r="BT729" s="125">
        <f t="shared" ref="BT729" si="13900">L729/L746</f>
        <v>2.495901856062609E-2</v>
      </c>
      <c r="BU729" s="123">
        <f t="shared" ref="BU729" si="13901">M729/M746</f>
        <v>4.9674718846134447E-2</v>
      </c>
      <c r="BV729" s="127">
        <f t="shared" ref="BV729" si="13902">N729/N746</f>
        <v>3.9305428420848242E-2</v>
      </c>
      <c r="BW729" s="128">
        <f t="shared" ref="BW729" si="13903">O729/O746</f>
        <v>4.7332452119132659E-2</v>
      </c>
      <c r="BX729" s="123">
        <f t="shared" ref="BX729" si="13904">P729/P746</f>
        <v>4.313149333613181E-2</v>
      </c>
      <c r="BY729" s="124">
        <f t="shared" ref="BY729" si="13905">Q729/Q746</f>
        <v>4.0247678018575851E-2</v>
      </c>
      <c r="BZ729" s="125">
        <f t="shared" ref="BZ729" si="13906">R729/R746</f>
        <v>5.0258753321833188E-2</v>
      </c>
      <c r="CA729" s="126">
        <f t="shared" ref="CA729" si="13907">S729/S746</f>
        <v>4.2241260823750404E-2</v>
      </c>
      <c r="CB729" s="123">
        <f t="shared" ref="CB729" si="13908">T729/T746</f>
        <v>3.3747779751332148E-2</v>
      </c>
      <c r="CC729" s="124">
        <f t="shared" ref="CC729" si="13909">U729/U746</f>
        <v>3.9812999547579553E-2</v>
      </c>
      <c r="CD729" s="125">
        <f t="shared" ref="CD729" si="13910">V729/V746</f>
        <v>2.3092322733833045E-2</v>
      </c>
      <c r="CE729" s="126">
        <f t="shared" ref="CE729" si="13911">W729/W746</f>
        <v>5.524215452760018E-2</v>
      </c>
      <c r="CF729" s="123">
        <f t="shared" ref="CF729" si="13912">X729/X746</f>
        <v>3.8333615198150969E-2</v>
      </c>
      <c r="CG729" s="124">
        <f t="shared" ref="CG729" si="13913">Y729/Y746</f>
        <v>4.4859316935055744E-2</v>
      </c>
      <c r="CH729" s="125">
        <f t="shared" ref="CH729" si="13914">Z729/Z746</f>
        <v>5.0447346149195986E-2</v>
      </c>
      <c r="CI729" s="123">
        <f t="shared" ref="CI729" si="13915">AA729/AA746</f>
        <v>4.5156465715600551E-2</v>
      </c>
      <c r="CJ729" s="129">
        <f t="shared" ref="CJ729" si="13916">AB729/AB746</f>
        <v>4.2844024662206479E-2</v>
      </c>
      <c r="CK729" s="130">
        <f t="shared" ref="CK729" si="13917">AC729/AC746</f>
        <v>4.2914970627036655E-2</v>
      </c>
    </row>
    <row r="730" spans="1:89" ht="13.5" thickTop="1" x14ac:dyDescent="0.2">
      <c r="A730" s="139" t="s">
        <v>24</v>
      </c>
      <c r="B730" s="181">
        <v>1000</v>
      </c>
      <c r="C730" s="175">
        <v>903</v>
      </c>
      <c r="D730" s="176">
        <v>405</v>
      </c>
      <c r="E730" s="177">
        <v>373</v>
      </c>
      <c r="F730" s="174">
        <v>1104</v>
      </c>
      <c r="G730" s="178">
        <v>514</v>
      </c>
      <c r="H730" s="176">
        <v>1658</v>
      </c>
      <c r="I730" s="177">
        <v>1385</v>
      </c>
      <c r="J730" s="174">
        <v>166</v>
      </c>
      <c r="K730" s="178">
        <v>273</v>
      </c>
      <c r="L730" s="176">
        <v>534</v>
      </c>
      <c r="M730" s="174">
        <v>1043</v>
      </c>
      <c r="N730" s="179">
        <v>1364</v>
      </c>
      <c r="O730" s="182">
        <v>1790</v>
      </c>
      <c r="P730" s="174">
        <v>779</v>
      </c>
      <c r="Q730" s="178">
        <v>692</v>
      </c>
      <c r="R730" s="176">
        <v>1060</v>
      </c>
      <c r="S730" s="177">
        <v>836</v>
      </c>
      <c r="T730" s="174">
        <v>192</v>
      </c>
      <c r="U730" s="178">
        <v>248</v>
      </c>
      <c r="V730" s="176">
        <v>502</v>
      </c>
      <c r="W730" s="183">
        <v>1210</v>
      </c>
      <c r="X730" s="174">
        <v>736</v>
      </c>
      <c r="Y730" s="178">
        <v>340</v>
      </c>
      <c r="Z730" s="176">
        <v>1767</v>
      </c>
      <c r="AA730" s="174">
        <v>1614</v>
      </c>
      <c r="AB730" s="149">
        <f t="shared" si="13726"/>
        <v>11267</v>
      </c>
      <c r="AC730" s="150">
        <f t="shared" si="13727"/>
        <v>11221</v>
      </c>
      <c r="AE730" s="224" t="str">
        <f>$AE$17</f>
        <v>17:00 - 17:59</v>
      </c>
      <c r="AF730" s="120">
        <f t="shared" ref="AF730:AU732" si="13918">SUMIF($A$9:$A$32,$AE730,B$722:B$745)</f>
        <v>1312</v>
      </c>
      <c r="AG730" s="164">
        <f t="shared" si="13918"/>
        <v>2035</v>
      </c>
      <c r="AH730" s="121">
        <f t="shared" si="13918"/>
        <v>818</v>
      </c>
      <c r="AI730" s="159">
        <f t="shared" si="13918"/>
        <v>818</v>
      </c>
      <c r="AJ730" s="120">
        <f t="shared" si="13918"/>
        <v>1040</v>
      </c>
      <c r="AK730" s="122">
        <f t="shared" si="13918"/>
        <v>2114</v>
      </c>
      <c r="AL730" s="121">
        <f t="shared" si="13918"/>
        <v>2128</v>
      </c>
      <c r="AM730" s="159">
        <f t="shared" si="13918"/>
        <v>3843</v>
      </c>
      <c r="AN730" s="120">
        <f t="shared" si="13918"/>
        <v>725</v>
      </c>
      <c r="AO730" s="122">
        <f t="shared" si="13918"/>
        <v>234</v>
      </c>
      <c r="AP730" s="121">
        <f t="shared" si="13918"/>
        <v>2575</v>
      </c>
      <c r="AQ730" s="120">
        <f t="shared" si="13918"/>
        <v>739</v>
      </c>
      <c r="AR730" s="158">
        <f t="shared" si="13918"/>
        <v>3650</v>
      </c>
      <c r="AS730" s="160">
        <f t="shared" si="13918"/>
        <v>2152</v>
      </c>
      <c r="AT730" s="120">
        <f t="shared" si="13918"/>
        <v>1825</v>
      </c>
      <c r="AU730" s="122">
        <f t="shared" si="13918"/>
        <v>1504</v>
      </c>
      <c r="AV730" s="121">
        <f t="shared" ref="AP730:BE732" si="13919">SUMIF($A$9:$A$32,$AE730,R$722:R$745)</f>
        <v>1632</v>
      </c>
      <c r="AW730" s="159">
        <f t="shared" si="13919"/>
        <v>2079</v>
      </c>
      <c r="AX730" s="120">
        <f t="shared" si="13919"/>
        <v>1130</v>
      </c>
      <c r="AY730" s="122">
        <f t="shared" si="13919"/>
        <v>195</v>
      </c>
      <c r="AZ730" s="121">
        <f t="shared" si="13919"/>
        <v>2809</v>
      </c>
      <c r="BA730" s="159">
        <f t="shared" si="13919"/>
        <v>1173</v>
      </c>
      <c r="BB730" s="120">
        <f t="shared" si="13919"/>
        <v>2120</v>
      </c>
      <c r="BC730" s="122">
        <f t="shared" si="13919"/>
        <v>594</v>
      </c>
      <c r="BD730" s="21">
        <f t="shared" si="13919"/>
        <v>2391</v>
      </c>
      <c r="BE730" s="163">
        <f t="shared" si="13919"/>
        <v>3577</v>
      </c>
      <c r="BF730" s="149">
        <f>AF730+AH730+AJ730+AL730+AN730+AP730+AR730+AT730+AV730+AX730+AZ730+BB730+BD730</f>
        <v>24155</v>
      </c>
      <c r="BG730" s="150">
        <f>AG730+AI730+AK730+AM730+AO730+AQ730+AS730+AU730+AW730+AY730+BA730+BC730+BE730</f>
        <v>21057</v>
      </c>
      <c r="BI730" s="139" t="s">
        <v>24</v>
      </c>
      <c r="BJ730" s="123">
        <f>B730/B746</f>
        <v>4.4434570095534323E-2</v>
      </c>
      <c r="BK730" s="124">
        <f t="shared" ref="BK730" si="13920">C730/C746</f>
        <v>4.150006893699159E-2</v>
      </c>
      <c r="BL730" s="125">
        <f t="shared" ref="BL730" si="13921">D730/D746</f>
        <v>4.0126820568710989E-2</v>
      </c>
      <c r="BM730" s="126">
        <f t="shared" ref="BM730" si="13922">E730/E746</f>
        <v>3.7612181103156193E-2</v>
      </c>
      <c r="BN730" s="123">
        <f t="shared" ref="BN730" si="13923">F730/F746</f>
        <v>5.0718978269858044E-2</v>
      </c>
      <c r="BO730" s="124">
        <f t="shared" ref="BO730" si="13924">G730/G746</f>
        <v>2.6049057368741132E-2</v>
      </c>
      <c r="BP730" s="125">
        <f t="shared" ref="BP730" si="13925">H730/H746</f>
        <v>4.898658630266501E-2</v>
      </c>
      <c r="BQ730" s="126">
        <f t="shared" ref="BQ730" si="13926">I730/I746</f>
        <v>3.7981626216920333E-2</v>
      </c>
      <c r="BR730" s="123">
        <f t="shared" ref="BR730" si="13927">J730/J746</f>
        <v>3.5853131749460046E-2</v>
      </c>
      <c r="BS730" s="124">
        <f t="shared" ref="BS730" si="13928">K730/K746</f>
        <v>5.1645856980703744E-2</v>
      </c>
      <c r="BT730" s="125">
        <f t="shared" ref="BT730" si="13929">L730/L746</f>
        <v>2.8237533710538838E-2</v>
      </c>
      <c r="BU730" s="123">
        <f t="shared" ref="BU730" si="13930">M730/M746</f>
        <v>5.2599727671592114E-2</v>
      </c>
      <c r="BV730" s="127">
        <f t="shared" ref="BV730" si="13931">N730/N746</f>
        <v>3.7835288896285818E-2</v>
      </c>
      <c r="BW730" s="128">
        <f t="shared" ref="BW730" si="13932">O730/O746</f>
        <v>5.0341704868239731E-2</v>
      </c>
      <c r="BX730" s="123">
        <f t="shared" ref="BX730" si="13933">P730/P746</f>
        <v>4.0875223003463114E-2</v>
      </c>
      <c r="BY730" s="124">
        <f t="shared" ref="BY730" si="13934">Q730/Q746</f>
        <v>3.6312116282730754E-2</v>
      </c>
      <c r="BZ730" s="125">
        <f t="shared" ref="BZ730" si="13935">R730/R746</f>
        <v>4.9419553359130959E-2</v>
      </c>
      <c r="CA730" s="126">
        <f t="shared" ref="CA730" si="13936">S730/S746</f>
        <v>3.830118660374765E-2</v>
      </c>
      <c r="CB730" s="123">
        <f t="shared" ref="CB730" si="13937">T730/T746</f>
        <v>3.1002745034716617E-2</v>
      </c>
      <c r="CC730" s="124">
        <f t="shared" ref="CC730" si="13938">U730/U746</f>
        <v>3.7400090484089883E-2</v>
      </c>
      <c r="CD730" s="125">
        <f t="shared" ref="CD730" si="13939">V730/V746</f>
        <v>2.3371665347548767E-2</v>
      </c>
      <c r="CE730" s="126">
        <f t="shared" ref="CE730" si="13940">W730/W746</f>
        <v>5.0562032510133297E-2</v>
      </c>
      <c r="CF730" s="123">
        <f t="shared" ref="CF730" si="13941">X730/X746</f>
        <v>4.1490501155645752E-2</v>
      </c>
      <c r="CG730" s="124">
        <f t="shared" ref="CG730" si="13942">Y730/Y746</f>
        <v>3.0083171120155724E-2</v>
      </c>
      <c r="CH730" s="125">
        <f t="shared" ref="CH730" si="13943">Z730/Z746</f>
        <v>5.3409503083061298E-2</v>
      </c>
      <c r="CI730" s="123">
        <f t="shared" ref="CI730" si="13944">AA730/AA746</f>
        <v>4.6421997238840315E-2</v>
      </c>
      <c r="CJ730" s="129">
        <f t="shared" ref="CJ730" si="13945">AB730/AB746</f>
        <v>4.2229343528044826E-2</v>
      </c>
      <c r="CK730" s="130">
        <f t="shared" ref="CK730" si="13946">AC730/AC746</f>
        <v>4.2174538921525513E-2</v>
      </c>
    </row>
    <row r="731" spans="1:89" x14ac:dyDescent="0.2">
      <c r="A731" s="131" t="s">
        <v>25</v>
      </c>
      <c r="B731" s="184">
        <v>983</v>
      </c>
      <c r="C731" s="168">
        <v>938</v>
      </c>
      <c r="D731" s="169">
        <v>429</v>
      </c>
      <c r="E731" s="170">
        <v>414</v>
      </c>
      <c r="F731" s="167">
        <v>961</v>
      </c>
      <c r="G731" s="171">
        <v>544</v>
      </c>
      <c r="H731" s="169">
        <v>1602</v>
      </c>
      <c r="I731" s="170">
        <v>1504</v>
      </c>
      <c r="J731" s="167">
        <v>170</v>
      </c>
      <c r="K731" s="168">
        <v>210</v>
      </c>
      <c r="L731" s="169">
        <v>539</v>
      </c>
      <c r="M731" s="167">
        <v>988</v>
      </c>
      <c r="N731" s="172">
        <v>1320</v>
      </c>
      <c r="O731" s="185">
        <v>1516</v>
      </c>
      <c r="P731" s="167">
        <v>797</v>
      </c>
      <c r="Q731" s="168">
        <v>659</v>
      </c>
      <c r="R731" s="169">
        <v>1004</v>
      </c>
      <c r="S731" s="170">
        <v>838</v>
      </c>
      <c r="T731" s="176">
        <v>181</v>
      </c>
      <c r="U731" s="167">
        <v>248</v>
      </c>
      <c r="V731" s="169">
        <v>659</v>
      </c>
      <c r="W731" s="186">
        <v>1267</v>
      </c>
      <c r="X731" s="167">
        <v>571</v>
      </c>
      <c r="Y731" s="171">
        <v>379</v>
      </c>
      <c r="Z731" s="169">
        <v>1665</v>
      </c>
      <c r="AA731" s="167">
        <v>1631</v>
      </c>
      <c r="AB731" s="149">
        <f t="shared" si="13726"/>
        <v>10881</v>
      </c>
      <c r="AC731" s="150">
        <f t="shared" si="13727"/>
        <v>11136</v>
      </c>
      <c r="AE731" s="226" t="str">
        <f>$AE$18</f>
        <v>18:00 - 18:59</v>
      </c>
      <c r="AF731" s="120">
        <f t="shared" si="13918"/>
        <v>1347</v>
      </c>
      <c r="AG731" s="168">
        <f t="shared" si="13918"/>
        <v>3530</v>
      </c>
      <c r="AH731" s="169">
        <f t="shared" si="13918"/>
        <v>640</v>
      </c>
      <c r="AI731" s="170">
        <f t="shared" si="13918"/>
        <v>1301</v>
      </c>
      <c r="AJ731" s="167">
        <f t="shared" si="13918"/>
        <v>905</v>
      </c>
      <c r="AK731" s="171">
        <f t="shared" si="13918"/>
        <v>2565</v>
      </c>
      <c r="AL731" s="169">
        <f t="shared" si="13918"/>
        <v>2156</v>
      </c>
      <c r="AM731" s="170">
        <f t="shared" si="13918"/>
        <v>4601</v>
      </c>
      <c r="AN731" s="167">
        <f t="shared" si="13918"/>
        <v>612</v>
      </c>
      <c r="AO731" s="171">
        <f t="shared" si="13918"/>
        <v>282</v>
      </c>
      <c r="AP731" s="169">
        <f t="shared" si="13919"/>
        <v>2728</v>
      </c>
      <c r="AQ731" s="167">
        <f t="shared" si="13919"/>
        <v>842</v>
      </c>
      <c r="AR731" s="172">
        <f t="shared" si="13919"/>
        <v>3764</v>
      </c>
      <c r="AS731" s="173">
        <f t="shared" si="13919"/>
        <v>2199</v>
      </c>
      <c r="AT731" s="167">
        <f t="shared" si="13919"/>
        <v>1722</v>
      </c>
      <c r="AU731" s="171">
        <f t="shared" si="13919"/>
        <v>1804</v>
      </c>
      <c r="AV731" s="169">
        <f t="shared" si="13919"/>
        <v>1483</v>
      </c>
      <c r="AW731" s="170">
        <f t="shared" si="13919"/>
        <v>2305</v>
      </c>
      <c r="AX731" s="167">
        <f t="shared" si="13919"/>
        <v>1078</v>
      </c>
      <c r="AY731" s="171">
        <f t="shared" si="13919"/>
        <v>253</v>
      </c>
      <c r="AZ731" s="169">
        <f t="shared" si="13919"/>
        <v>3179</v>
      </c>
      <c r="BA731" s="170">
        <f t="shared" si="13919"/>
        <v>1429</v>
      </c>
      <c r="BB731" s="167">
        <f t="shared" si="13919"/>
        <v>1945</v>
      </c>
      <c r="BC731" s="171">
        <f t="shared" si="13919"/>
        <v>741</v>
      </c>
      <c r="BD731" s="169">
        <f t="shared" si="13919"/>
        <v>2382</v>
      </c>
      <c r="BE731" s="167">
        <f t="shared" si="13919"/>
        <v>3552</v>
      </c>
      <c r="BF731" s="151">
        <f>SUM(AF731,AH731,AJ731,AL731,AN731,AP731,AR731,AT731,AV731,AX731,AZ731,BB731,BD731)</f>
        <v>23941</v>
      </c>
      <c r="BG731" s="152">
        <f>SUM(AG731,AI731,AK731,AM731,AO731,AQ731,AS731,AU731,AW731,AY731,BA731,BC731,BE731)</f>
        <v>25404</v>
      </c>
      <c r="BI731" s="131" t="s">
        <v>25</v>
      </c>
      <c r="BJ731" s="123">
        <f>B731/B746</f>
        <v>4.3679182403910242E-2</v>
      </c>
      <c r="BK731" s="124">
        <f t="shared" ref="BK731" si="13947">C731/C746</f>
        <v>4.3108598740750952E-2</v>
      </c>
      <c r="BL731" s="125">
        <f t="shared" ref="BL731" si="13948">D731/D746</f>
        <v>4.2504706232042007E-2</v>
      </c>
      <c r="BM731" s="126">
        <f t="shared" ref="BM731" si="13949">E731/E746</f>
        <v>4.174649591610366E-2</v>
      </c>
      <c r="BN731" s="123">
        <f t="shared" ref="BN731" si="13950">F731/F746</f>
        <v>4.4149400468599255E-2</v>
      </c>
      <c r="BO731" s="124">
        <f t="shared" ref="BO731" si="13951">G731/G746</f>
        <v>2.7569430366916683E-2</v>
      </c>
      <c r="BP731" s="125">
        <f t="shared" ref="BP731" si="13952">H731/H746</f>
        <v>4.7332033327424215E-2</v>
      </c>
      <c r="BQ731" s="126">
        <f t="shared" ref="BQ731" si="13953">I731/I746</f>
        <v>4.1245029480323596E-2</v>
      </c>
      <c r="BR731" s="123">
        <f t="shared" ref="BR731" si="13954">J731/J746</f>
        <v>3.6717062634989202E-2</v>
      </c>
      <c r="BS731" s="124">
        <f t="shared" ref="BS731" si="13955">K731/K746</f>
        <v>3.9727582292849034E-2</v>
      </c>
      <c r="BT731" s="125">
        <f t="shared" ref="BT731" si="13956">L731/L746</f>
        <v>2.850193009359632E-2</v>
      </c>
      <c r="BU731" s="123">
        <f t="shared" ref="BU731" si="13957">M731/M746</f>
        <v>4.9826012406071915E-2</v>
      </c>
      <c r="BV731" s="127">
        <f t="shared" ref="BV731" si="13958">N731/N746</f>
        <v>3.6614795706083052E-2</v>
      </c>
      <c r="BW731" s="128">
        <f t="shared" ref="BW731" si="13959">O731/O746</f>
        <v>4.2635767921928171E-2</v>
      </c>
      <c r="BX731" s="123">
        <f t="shared" ref="BX731" si="13960">P731/P746</f>
        <v>4.1819708258998847E-2</v>
      </c>
      <c r="BY731" s="124">
        <f t="shared" ref="BY731" si="13961">Q731/Q746</f>
        <v>3.4580469118958915E-2</v>
      </c>
      <c r="BZ731" s="125">
        <f t="shared" ref="BZ731" si="13962">R731/R746</f>
        <v>4.6808709030724045E-2</v>
      </c>
      <c r="CA731" s="126">
        <f t="shared" ref="CA731" si="13963">S731/S746</f>
        <v>3.8392816236770974E-2</v>
      </c>
      <c r="CB731" s="123">
        <f t="shared" ref="CB731" si="13964">T731/T746</f>
        <v>2.9226546100435975E-2</v>
      </c>
      <c r="CC731" s="124">
        <f t="shared" ref="CC731" si="13965">U731/U746</f>
        <v>3.7400090484089883E-2</v>
      </c>
      <c r="CD731" s="125">
        <f t="shared" ref="CD731" si="13966">V731/V746</f>
        <v>3.0681130406443501E-2</v>
      </c>
      <c r="CE731" s="126">
        <f t="shared" ref="CE731" si="13967">W731/W746</f>
        <v>5.2943880322594124E-2</v>
      </c>
      <c r="CF731" s="123">
        <f t="shared" ref="CF731" si="13968">X731/X746</f>
        <v>3.2188962173741474E-2</v>
      </c>
      <c r="CG731" s="124">
        <f t="shared" ref="CG731" si="13969">Y731/Y746</f>
        <v>3.3533887807467702E-2</v>
      </c>
      <c r="CH731" s="125">
        <f t="shared" ref="CH731" si="13970">Z731/Z746</f>
        <v>5.0326441784548419E-2</v>
      </c>
      <c r="CI731" s="123">
        <f t="shared" ref="CI731" si="13971">AA731/AA746</f>
        <v>4.6910952600092037E-2</v>
      </c>
      <c r="CJ731" s="129">
        <f t="shared" ref="CJ731" si="13972">AB731/AB746</f>
        <v>4.0782594029347273E-2</v>
      </c>
      <c r="CK731" s="130">
        <f t="shared" ref="CK731" si="13973">AC731/AC746</f>
        <v>4.1855063312548624E-2</v>
      </c>
    </row>
    <row r="732" spans="1:89" ht="13.5" thickBot="1" x14ac:dyDescent="0.25">
      <c r="A732" s="139" t="s">
        <v>26</v>
      </c>
      <c r="B732" s="181">
        <v>785</v>
      </c>
      <c r="C732" s="175">
        <v>906</v>
      </c>
      <c r="D732" s="176">
        <v>398</v>
      </c>
      <c r="E732" s="177">
        <v>353</v>
      </c>
      <c r="F732" s="174">
        <v>813</v>
      </c>
      <c r="G732" s="178">
        <v>593</v>
      </c>
      <c r="H732" s="176">
        <v>1396</v>
      </c>
      <c r="I732" s="177">
        <v>1344</v>
      </c>
      <c r="J732" s="174">
        <v>190</v>
      </c>
      <c r="K732" s="175">
        <v>212</v>
      </c>
      <c r="L732" s="176">
        <v>523</v>
      </c>
      <c r="M732" s="174">
        <v>833</v>
      </c>
      <c r="N732" s="179">
        <v>1232</v>
      </c>
      <c r="O732" s="182">
        <v>1361</v>
      </c>
      <c r="P732" s="174">
        <v>767</v>
      </c>
      <c r="Q732" s="175">
        <v>632</v>
      </c>
      <c r="R732" s="176">
        <v>973</v>
      </c>
      <c r="S732" s="177">
        <v>787</v>
      </c>
      <c r="T732" s="174">
        <v>140</v>
      </c>
      <c r="U732" s="178">
        <v>208</v>
      </c>
      <c r="V732" s="176">
        <v>622</v>
      </c>
      <c r="W732" s="183">
        <v>988</v>
      </c>
      <c r="X732" s="174">
        <v>639</v>
      </c>
      <c r="Y732" s="178">
        <v>355</v>
      </c>
      <c r="Z732" s="176">
        <v>1623</v>
      </c>
      <c r="AA732" s="174">
        <v>1639</v>
      </c>
      <c r="AB732" s="149">
        <f t="shared" si="13726"/>
        <v>10101</v>
      </c>
      <c r="AC732" s="150">
        <f t="shared" si="13727"/>
        <v>10211</v>
      </c>
      <c r="AE732" s="224">
        <f>$AE$19</f>
        <v>0</v>
      </c>
      <c r="AF732" s="120">
        <f t="shared" si="13918"/>
        <v>0</v>
      </c>
      <c r="AG732" s="175">
        <f t="shared" si="13918"/>
        <v>0</v>
      </c>
      <c r="AH732" s="176">
        <f t="shared" si="13918"/>
        <v>0</v>
      </c>
      <c r="AI732" s="177">
        <f t="shared" si="13918"/>
        <v>0</v>
      </c>
      <c r="AJ732" s="174">
        <f t="shared" si="13918"/>
        <v>0</v>
      </c>
      <c r="AK732" s="178">
        <f t="shared" si="13918"/>
        <v>0</v>
      </c>
      <c r="AL732" s="176">
        <f t="shared" si="13918"/>
        <v>0</v>
      </c>
      <c r="AM732" s="177">
        <f t="shared" si="13918"/>
        <v>0</v>
      </c>
      <c r="AN732" s="174">
        <f t="shared" si="13918"/>
        <v>0</v>
      </c>
      <c r="AO732" s="178">
        <f t="shared" si="13918"/>
        <v>0</v>
      </c>
      <c r="AP732" s="176">
        <f t="shared" si="13919"/>
        <v>0</v>
      </c>
      <c r="AQ732" s="174">
        <f t="shared" si="13919"/>
        <v>0</v>
      </c>
      <c r="AR732" s="179">
        <f t="shared" si="13919"/>
        <v>0</v>
      </c>
      <c r="AS732" s="180">
        <f t="shared" si="13919"/>
        <v>0</v>
      </c>
      <c r="AT732" s="174">
        <f t="shared" si="13919"/>
        <v>0</v>
      </c>
      <c r="AU732" s="178">
        <f t="shared" si="13919"/>
        <v>0</v>
      </c>
      <c r="AV732" s="176">
        <f t="shared" si="13919"/>
        <v>0</v>
      </c>
      <c r="AW732" s="177">
        <f t="shared" si="13919"/>
        <v>0</v>
      </c>
      <c r="AX732" s="174">
        <f t="shared" si="13919"/>
        <v>0</v>
      </c>
      <c r="AY732" s="178">
        <f t="shared" si="13919"/>
        <v>0</v>
      </c>
      <c r="AZ732" s="176">
        <f t="shared" si="13919"/>
        <v>0</v>
      </c>
      <c r="BA732" s="177">
        <f t="shared" si="13919"/>
        <v>0</v>
      </c>
      <c r="BB732" s="174">
        <f t="shared" si="13919"/>
        <v>0</v>
      </c>
      <c r="BC732" s="178">
        <f t="shared" si="13919"/>
        <v>0</v>
      </c>
      <c r="BD732" s="176">
        <f t="shared" si="13919"/>
        <v>0</v>
      </c>
      <c r="BE732" s="174">
        <f t="shared" si="13919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3.4881137524994443E-2</v>
      </c>
      <c r="BK732" s="124">
        <f t="shared" ref="BK732" si="13974">C732/C746</f>
        <v>4.1637942920170964E-2</v>
      </c>
      <c r="BL732" s="125">
        <f t="shared" ref="BL732" si="13975">D732/D746</f>
        <v>3.9433270583572773E-2</v>
      </c>
      <c r="BM732" s="126">
        <f t="shared" ref="BM732" si="13976">E732/E746</f>
        <v>3.5595442170011093E-2</v>
      </c>
      <c r="BN732" s="123">
        <f t="shared" ref="BN732" si="13977">F732/F746</f>
        <v>3.7350117149813941E-2</v>
      </c>
      <c r="BO732" s="124">
        <f t="shared" ref="BO732" si="13978">G732/G746</f>
        <v>3.0052706263936753E-2</v>
      </c>
      <c r="BP732" s="125">
        <f t="shared" ref="BP732" si="13979">H732/H746</f>
        <v>4.1245642025645568E-2</v>
      </c>
      <c r="BQ732" s="126">
        <f t="shared" ref="BQ732" si="13980">I732/I746</f>
        <v>3.6857260386672148E-2</v>
      </c>
      <c r="BR732" s="123">
        <f t="shared" ref="BR732" si="13981">J732/J746</f>
        <v>4.1036717062634988E-2</v>
      </c>
      <c r="BS732" s="124">
        <f t="shared" ref="BS732" si="13982">K732/K746</f>
        <v>4.0105940219447599E-2</v>
      </c>
      <c r="BT732" s="125">
        <f t="shared" ref="BT732" si="13983">L732/L746</f>
        <v>2.7655861667812386E-2</v>
      </c>
      <c r="BU732" s="123">
        <f t="shared" ref="BU732" si="13984">M732/M746</f>
        <v>4.2009178475969543E-2</v>
      </c>
      <c r="BV732" s="127">
        <f t="shared" ref="BV732" si="13985">N732/N746</f>
        <v>3.4173809325677512E-2</v>
      </c>
      <c r="BW732" s="128">
        <f t="shared" ref="BW732" si="13986">O732/O746</f>
        <v>3.8276570014343168E-2</v>
      </c>
      <c r="BX732" s="123">
        <f t="shared" ref="BX732" si="13987">P732/P746</f>
        <v>4.0245566166439289E-2</v>
      </c>
      <c r="BY732" s="124">
        <f t="shared" ref="BY732" si="13988">Q732/Q746</f>
        <v>3.3163666894054679E-2</v>
      </c>
      <c r="BZ732" s="125">
        <f t="shared" ref="BZ732" si="13989">R732/R746</f>
        <v>4.5363420206070211E-2</v>
      </c>
      <c r="CA732" s="126">
        <f t="shared" ref="CA732" si="13990">S732/S746</f>
        <v>3.6056260594676322E-2</v>
      </c>
      <c r="CB732" s="123">
        <f t="shared" ref="CB732" si="13991">T732/T746</f>
        <v>2.2606168254480866E-2</v>
      </c>
      <c r="CC732" s="124">
        <f t="shared" ref="CC732" si="13992">U732/U746</f>
        <v>3.1367817825365706E-2</v>
      </c>
      <c r="CD732" s="125">
        <f t="shared" ref="CD732" si="13993">V732/V746</f>
        <v>2.8958517621863217E-2</v>
      </c>
      <c r="CE732" s="126">
        <f t="shared" ref="CE732" si="13994">W732/W746</f>
        <v>4.1285362082654299E-2</v>
      </c>
      <c r="CF732" s="123">
        <f t="shared" ref="CF732" si="13995">X732/X746</f>
        <v>3.6022323693556568E-2</v>
      </c>
      <c r="CG732" s="124">
        <f t="shared" ref="CG732" si="13996">Y732/Y746</f>
        <v>3.141036984604495E-2</v>
      </c>
      <c r="CH732" s="125">
        <f t="shared" ref="CH732" si="13997">Z732/Z746</f>
        <v>4.9056945955749005E-2</v>
      </c>
      <c r="CI732" s="123">
        <f t="shared" ref="CI732" si="13998">AA732/AA746</f>
        <v>4.7141049240681084E-2</v>
      </c>
      <c r="CJ732" s="129">
        <f t="shared" ref="CJ732" si="13999">AB732/AB746</f>
        <v>3.7859110586383311E-2</v>
      </c>
      <c r="CK732" s="130">
        <f t="shared" ref="CK732" si="14000">AC732/AC746</f>
        <v>3.8378416979564837E-2</v>
      </c>
    </row>
    <row r="733" spans="1:89" ht="14.25" thickTop="1" thickBot="1" x14ac:dyDescent="0.25">
      <c r="A733" s="131" t="s">
        <v>27</v>
      </c>
      <c r="B733" s="184">
        <v>743</v>
      </c>
      <c r="C733" s="168">
        <v>916</v>
      </c>
      <c r="D733" s="169">
        <v>353</v>
      </c>
      <c r="E733" s="170">
        <v>348</v>
      </c>
      <c r="F733" s="167">
        <v>666</v>
      </c>
      <c r="G733" s="171">
        <v>648</v>
      </c>
      <c r="H733" s="169">
        <v>1477</v>
      </c>
      <c r="I733" s="170">
        <v>1418</v>
      </c>
      <c r="J733" s="167">
        <v>209</v>
      </c>
      <c r="K733" s="168">
        <v>188</v>
      </c>
      <c r="L733" s="169">
        <v>627</v>
      </c>
      <c r="M733" s="167">
        <v>588</v>
      </c>
      <c r="N733" s="172">
        <v>1357</v>
      </c>
      <c r="O733" s="185">
        <v>1257</v>
      </c>
      <c r="P733" s="167">
        <v>809</v>
      </c>
      <c r="Q733" s="168">
        <v>586</v>
      </c>
      <c r="R733" s="169">
        <v>888</v>
      </c>
      <c r="S733" s="170">
        <v>859</v>
      </c>
      <c r="T733" s="167">
        <v>182</v>
      </c>
      <c r="U733" s="171">
        <v>184</v>
      </c>
      <c r="V733" s="169">
        <v>780</v>
      </c>
      <c r="W733" s="186">
        <v>862</v>
      </c>
      <c r="X733" s="167">
        <v>572</v>
      </c>
      <c r="Y733" s="171">
        <v>287</v>
      </c>
      <c r="Z733" s="169">
        <v>1590</v>
      </c>
      <c r="AA733" s="167">
        <v>1666</v>
      </c>
      <c r="AB733" s="149">
        <f t="shared" si="13726"/>
        <v>10253</v>
      </c>
      <c r="AC733" s="150">
        <f t="shared" si="13727"/>
        <v>9807</v>
      </c>
      <c r="AE733" s="221" t="s">
        <v>13</v>
      </c>
      <c r="AF733" s="14">
        <f t="shared" ref="AF733:BG733" si="14001">SUM(AF730:AF732)</f>
        <v>2659</v>
      </c>
      <c r="AG733" s="1">
        <f t="shared" si="14001"/>
        <v>5565</v>
      </c>
      <c r="AH733" s="14">
        <f t="shared" si="14001"/>
        <v>1458</v>
      </c>
      <c r="AI733" s="1">
        <f t="shared" si="14001"/>
        <v>2119</v>
      </c>
      <c r="AJ733" s="14">
        <f t="shared" si="14001"/>
        <v>1945</v>
      </c>
      <c r="AK733" s="1">
        <f t="shared" si="14001"/>
        <v>4679</v>
      </c>
      <c r="AL733" s="14">
        <f t="shared" si="14001"/>
        <v>4284</v>
      </c>
      <c r="AM733" s="1">
        <f t="shared" si="14001"/>
        <v>8444</v>
      </c>
      <c r="AN733" s="14">
        <f t="shared" si="14001"/>
        <v>1337</v>
      </c>
      <c r="AO733" s="1">
        <f t="shared" si="14001"/>
        <v>516</v>
      </c>
      <c r="AP733" s="14">
        <f t="shared" si="14001"/>
        <v>5303</v>
      </c>
      <c r="AQ733" s="1">
        <f t="shared" si="14001"/>
        <v>1581</v>
      </c>
      <c r="AR733" s="14">
        <f t="shared" si="14001"/>
        <v>7414</v>
      </c>
      <c r="AS733" s="1">
        <f t="shared" si="14001"/>
        <v>4351</v>
      </c>
      <c r="AT733" s="14">
        <f t="shared" si="14001"/>
        <v>3547</v>
      </c>
      <c r="AU733" s="1">
        <f t="shared" si="14001"/>
        <v>3308</v>
      </c>
      <c r="AV733" s="14">
        <f t="shared" si="14001"/>
        <v>3115</v>
      </c>
      <c r="AW733" s="1">
        <f t="shared" si="14001"/>
        <v>4384</v>
      </c>
      <c r="AX733" s="14">
        <f t="shared" si="14001"/>
        <v>2208</v>
      </c>
      <c r="AY733" s="1">
        <f t="shared" si="14001"/>
        <v>448</v>
      </c>
      <c r="AZ733" s="14">
        <f t="shared" si="14001"/>
        <v>5988</v>
      </c>
      <c r="BA733" s="1">
        <f t="shared" si="14001"/>
        <v>2602</v>
      </c>
      <c r="BB733" s="14">
        <f t="shared" si="14001"/>
        <v>4065</v>
      </c>
      <c r="BC733" s="1">
        <f t="shared" si="14001"/>
        <v>1335</v>
      </c>
      <c r="BD733" s="14">
        <f t="shared" si="14001"/>
        <v>4773</v>
      </c>
      <c r="BE733" s="1">
        <f t="shared" si="14001"/>
        <v>7129</v>
      </c>
      <c r="BF733" s="153">
        <f t="shared" si="14001"/>
        <v>48096</v>
      </c>
      <c r="BG733" s="154">
        <f t="shared" si="14001"/>
        <v>46461</v>
      </c>
      <c r="BI733" s="131" t="s">
        <v>27</v>
      </c>
      <c r="BJ733" s="123">
        <f>B733/B746</f>
        <v>3.3014885580982006E-2</v>
      </c>
      <c r="BK733" s="124">
        <f t="shared" ref="BK733" si="14002">C733/C746</f>
        <v>4.2097522864102212E-2</v>
      </c>
      <c r="BL733" s="125">
        <f t="shared" ref="BL733" si="14003">D733/D746</f>
        <v>3.4974734964827107E-2</v>
      </c>
      <c r="BM733" s="126">
        <f t="shared" ref="BM733" si="14004">E733/E746</f>
        <v>3.5091257436724817E-2</v>
      </c>
      <c r="BN733" s="123">
        <f t="shared" ref="BN733" si="14005">F733/F746</f>
        <v>3.0596774934533926E-2</v>
      </c>
      <c r="BO733" s="124">
        <f t="shared" ref="BO733" si="14006">G733/G746</f>
        <v>3.2840056760591929E-2</v>
      </c>
      <c r="BP733" s="125">
        <f t="shared" ref="BP733" si="14007">H733/H746</f>
        <v>4.3638834721976008E-2</v>
      </c>
      <c r="BQ733" s="126">
        <f t="shared" ref="BQ733" si="14008">I733/I746</f>
        <v>3.8886603592485948E-2</v>
      </c>
      <c r="BR733" s="123">
        <f t="shared" ref="BR733" si="14009">J733/J746</f>
        <v>4.514038876889849E-2</v>
      </c>
      <c r="BS733" s="124">
        <f t="shared" ref="BS733" si="14010">K733/K746</f>
        <v>3.5565645100264852E-2</v>
      </c>
      <c r="BT733" s="125">
        <f t="shared" ref="BT733" si="14011">L733/L746</f>
        <v>3.3155306435407962E-2</v>
      </c>
      <c r="BU733" s="123">
        <f t="shared" ref="BU733" si="14012">M733/M746</f>
        <v>2.9653537747743205E-2</v>
      </c>
      <c r="BV733" s="127">
        <f t="shared" ref="BV733" si="14013">N733/N746</f>
        <v>3.7641119525117193E-2</v>
      </c>
      <c r="BW733" s="128">
        <f t="shared" ref="BW733" si="14014">O733/O746</f>
        <v>3.535168883764097E-2</v>
      </c>
      <c r="BX733" s="123">
        <f t="shared" ref="BX733" si="14015">P733/P746</f>
        <v>4.2449365096022665E-2</v>
      </c>
      <c r="BY733" s="124">
        <f t="shared" ref="BY733" si="14016">Q733/Q746</f>
        <v>3.0749855696069684E-2</v>
      </c>
      <c r="BZ733" s="125">
        <f t="shared" ref="BZ733" si="14017">R733/R746</f>
        <v>4.140053149330971E-2</v>
      </c>
      <c r="CA733" s="126">
        <f t="shared" ref="CA733" si="14018">S733/S746</f>
        <v>3.9354927383515828E-2</v>
      </c>
      <c r="CB733" s="123">
        <f t="shared" ref="CB733" si="14019">T733/T746</f>
        <v>2.9388018730825125E-2</v>
      </c>
      <c r="CC733" s="124">
        <f t="shared" ref="CC733" si="14020">U733/U746</f>
        <v>2.7748454230131201E-2</v>
      </c>
      <c r="CD733" s="125">
        <f t="shared" ref="CD733" si="14021">V733/V746</f>
        <v>3.63145397830439E-2</v>
      </c>
      <c r="CE733" s="126">
        <f t="shared" ref="CE733" si="14022">W733/W746</f>
        <v>3.6020224813004056E-2</v>
      </c>
      <c r="CF733" s="123">
        <f t="shared" ref="CF733" si="14023">X733/X746</f>
        <v>3.2245335137268169E-2</v>
      </c>
      <c r="CG733" s="124">
        <f t="shared" ref="CG733" si="14024">Y733/Y746</f>
        <v>2.5393735622013802E-2</v>
      </c>
      <c r="CH733" s="125">
        <f t="shared" ref="CH733" si="14025">Z733/Z746</f>
        <v>4.8059484947406604E-2</v>
      </c>
      <c r="CI733" s="123">
        <f t="shared" ref="CI733" si="14026">AA733/AA746</f>
        <v>4.7917625402669119E-2</v>
      </c>
      <c r="CJ733" s="129">
        <f t="shared" ref="CJ733" si="14027">AB733/AB746</f>
        <v>3.8428815052191673E-2</v>
      </c>
      <c r="CK733" s="130">
        <f t="shared" ref="CK733" si="14028">AC733/AC746</f>
        <v>3.6859968202780563E-2</v>
      </c>
    </row>
    <row r="734" spans="1:89" ht="13.5" thickTop="1" x14ac:dyDescent="0.2">
      <c r="A734" s="139" t="s">
        <v>28</v>
      </c>
      <c r="B734" s="181">
        <v>827</v>
      </c>
      <c r="C734" s="175">
        <v>1337</v>
      </c>
      <c r="D734" s="176">
        <v>428</v>
      </c>
      <c r="E734" s="177">
        <v>462</v>
      </c>
      <c r="F734" s="174">
        <v>663</v>
      </c>
      <c r="G734" s="178">
        <v>1155</v>
      </c>
      <c r="H734" s="176">
        <v>1610</v>
      </c>
      <c r="I734" s="177">
        <v>2090</v>
      </c>
      <c r="J734" s="174">
        <v>243</v>
      </c>
      <c r="K734" s="175">
        <v>142</v>
      </c>
      <c r="L734" s="176">
        <v>1198</v>
      </c>
      <c r="M734" s="174">
        <v>600</v>
      </c>
      <c r="N734" s="179">
        <v>1800</v>
      </c>
      <c r="O734" s="182">
        <v>1286</v>
      </c>
      <c r="P734" s="174">
        <v>846</v>
      </c>
      <c r="Q734" s="175">
        <v>702</v>
      </c>
      <c r="R734" s="176">
        <v>978</v>
      </c>
      <c r="S734" s="177">
        <v>1067</v>
      </c>
      <c r="T734" s="174">
        <v>325</v>
      </c>
      <c r="U734" s="178">
        <v>150</v>
      </c>
      <c r="V734" s="176">
        <v>1311</v>
      </c>
      <c r="W734" s="183">
        <v>879</v>
      </c>
      <c r="X734" s="174">
        <v>882</v>
      </c>
      <c r="Y734" s="178">
        <v>354</v>
      </c>
      <c r="Z734" s="176">
        <v>1796</v>
      </c>
      <c r="AA734" s="174">
        <v>1877</v>
      </c>
      <c r="AB734" s="149">
        <f t="shared" si="13726"/>
        <v>12907</v>
      </c>
      <c r="AC734" s="150">
        <f t="shared" si="13727"/>
        <v>12101</v>
      </c>
      <c r="BI734" s="139" t="s">
        <v>28</v>
      </c>
      <c r="BJ734" s="123">
        <f>B734/B746</f>
        <v>3.6747389469006887E-2</v>
      </c>
      <c r="BK734" s="124">
        <f t="shared" ref="BK734" si="14029">C734/C746</f>
        <v>6.14458385036077E-2</v>
      </c>
      <c r="BL734" s="125">
        <f t="shared" ref="BL734" si="14030">D734/D746</f>
        <v>4.2405627662736547E-2</v>
      </c>
      <c r="BM734" s="126">
        <f t="shared" ref="BM734" si="14031">E734/E746</f>
        <v>4.6586669355651908E-2</v>
      </c>
      <c r="BN734" s="123">
        <f t="shared" ref="BN734" si="14032">F734/F746</f>
        <v>3.0458951624018009E-2</v>
      </c>
      <c r="BO734" s="124">
        <f t="shared" ref="BO734" si="14033">G734/G746</f>
        <v>5.8534360429758771E-2</v>
      </c>
      <c r="BP734" s="125">
        <f t="shared" ref="BP734" si="14034">H734/H746</f>
        <v>4.75683980381729E-2</v>
      </c>
      <c r="BQ734" s="126">
        <f t="shared" ref="BQ734" si="14035">I734/I746</f>
        <v>5.7315233785822019E-2</v>
      </c>
      <c r="BR734" s="123">
        <f t="shared" ref="BR734" si="14036">J734/J746</f>
        <v>5.2483801295896325E-2</v>
      </c>
      <c r="BS734" s="124">
        <f t="shared" ref="BS734" si="14037">K734/K746</f>
        <v>2.6863412788497919E-2</v>
      </c>
      <c r="BT734" s="125">
        <f t="shared" ref="BT734" si="14038">L734/L746</f>
        <v>6.3349373380572158E-2</v>
      </c>
      <c r="BU734" s="123">
        <f t="shared" ref="BU734" si="14039">M734/M746</f>
        <v>3.0258711987493067E-2</v>
      </c>
      <c r="BV734" s="127">
        <f t="shared" ref="BV734" si="14040">N734/N746</f>
        <v>4.992926687193143E-2</v>
      </c>
      <c r="BW734" s="128">
        <f t="shared" ref="BW734" si="14041">O734/O746</f>
        <v>3.6167280704221393E-2</v>
      </c>
      <c r="BX734" s="123">
        <f t="shared" ref="BX734" si="14042">P734/P746</f>
        <v>4.4390807010179452E-2</v>
      </c>
      <c r="BY734" s="124">
        <f t="shared" ref="BY734" si="14043">Q734/Q746</f>
        <v>3.6836857847510104E-2</v>
      </c>
      <c r="BZ734" s="125">
        <f t="shared" ref="BZ734" si="14044">R734/R746</f>
        <v>4.5596531306820828E-2</v>
      </c>
      <c r="CA734" s="126">
        <f t="shared" ref="CA734" si="14045">S734/S746</f>
        <v>4.8884409217941086E-2</v>
      </c>
      <c r="CB734" s="123">
        <f t="shared" ref="CB734" si="14046">T734/T746</f>
        <v>5.2478604876473441E-2</v>
      </c>
      <c r="CC734" s="124">
        <f t="shared" ref="CC734" si="14047">U734/U746</f>
        <v>2.2621022470215652E-2</v>
      </c>
      <c r="CD734" s="125">
        <f t="shared" ref="CD734" si="14048">V734/V746</f>
        <v>6.103636109688533E-2</v>
      </c>
      <c r="CE734" s="126">
        <f t="shared" ref="CE734" si="14049">W734/W746</f>
        <v>3.6730600476369564E-2</v>
      </c>
      <c r="CF734" s="123">
        <f t="shared" ref="CF734" si="14050">X734/X746</f>
        <v>4.9720953830542869E-2</v>
      </c>
      <c r="CG734" s="124">
        <f t="shared" ref="CG734" si="14051">Y734/Y746</f>
        <v>3.1321889930985669E-2</v>
      </c>
      <c r="CH734" s="125">
        <f t="shared" ref="CH734" si="14052">Z734/Z746</f>
        <v>5.4286059726756139E-2</v>
      </c>
      <c r="CI734" s="123">
        <f t="shared" ref="CI734" si="14053">AA734/AA746</f>
        <v>5.3986424298205243E-2</v>
      </c>
      <c r="CJ734" s="129">
        <f t="shared" ref="CJ734" si="14054">AB734/AB746</f>
        <v>4.8376154869661361E-2</v>
      </c>
      <c r="CK734" s="130">
        <f t="shared" ref="CK734" si="14055">AC734/AC746</f>
        <v>4.5482051108580362E-2</v>
      </c>
    </row>
    <row r="735" spans="1:89" x14ac:dyDescent="0.2">
      <c r="A735" s="131" t="s">
        <v>29</v>
      </c>
      <c r="B735" s="184">
        <v>998</v>
      </c>
      <c r="C735" s="168">
        <v>1786</v>
      </c>
      <c r="D735" s="169">
        <v>631</v>
      </c>
      <c r="E735" s="170">
        <v>602</v>
      </c>
      <c r="F735" s="167">
        <v>896</v>
      </c>
      <c r="G735" s="171">
        <v>1757</v>
      </c>
      <c r="H735" s="169">
        <v>1770</v>
      </c>
      <c r="I735" s="170">
        <v>2846</v>
      </c>
      <c r="J735" s="167">
        <v>433</v>
      </c>
      <c r="K735" s="168">
        <v>165</v>
      </c>
      <c r="L735" s="169">
        <v>1669</v>
      </c>
      <c r="M735" s="167">
        <v>614</v>
      </c>
      <c r="N735" s="172">
        <v>2591</v>
      </c>
      <c r="O735" s="185">
        <v>1683</v>
      </c>
      <c r="P735" s="167">
        <v>1292</v>
      </c>
      <c r="Q735" s="168">
        <v>935</v>
      </c>
      <c r="R735" s="169">
        <v>1299</v>
      </c>
      <c r="S735" s="170">
        <v>1480</v>
      </c>
      <c r="T735" s="167">
        <v>655</v>
      </c>
      <c r="U735" s="171">
        <v>171</v>
      </c>
      <c r="V735" s="169">
        <v>1985</v>
      </c>
      <c r="W735" s="186">
        <v>1094</v>
      </c>
      <c r="X735" s="167">
        <v>1421</v>
      </c>
      <c r="Y735" s="171">
        <v>452</v>
      </c>
      <c r="Z735" s="169">
        <v>1879</v>
      </c>
      <c r="AA735" s="167">
        <v>2611</v>
      </c>
      <c r="AB735" s="149">
        <f t="shared" si="13726"/>
        <v>17519</v>
      </c>
      <c r="AC735" s="150">
        <f t="shared" si="13727"/>
        <v>16196</v>
      </c>
      <c r="BI735" s="131" t="s">
        <v>29</v>
      </c>
      <c r="BJ735" s="123">
        <f>B735/B746</f>
        <v>4.4345700955343258E-2</v>
      </c>
      <c r="BK735" s="124">
        <f t="shared" ref="BK735" si="14056">C735/C746</f>
        <v>8.2080977986120685E-2</v>
      </c>
      <c r="BL735" s="125">
        <f t="shared" ref="BL735" si="14057">D735/D746</f>
        <v>6.2518577231744768E-2</v>
      </c>
      <c r="BM735" s="126">
        <f t="shared" ref="BM735" si="14058">E735/E746</f>
        <v>6.0703841887667642E-2</v>
      </c>
      <c r="BN735" s="123">
        <f t="shared" ref="BN735" si="14059">F735/F746</f>
        <v>4.116322874075435E-2</v>
      </c>
      <c r="BO735" s="124">
        <f t="shared" ref="BO735" si="14060">G735/G746</f>
        <v>8.9043178593148184E-2</v>
      </c>
      <c r="BP735" s="125">
        <f t="shared" ref="BP735" si="14061">H735/H746</f>
        <v>5.2295692253146606E-2</v>
      </c>
      <c r="BQ735" s="126">
        <f t="shared" ref="BQ735" si="14062">I735/I746</f>
        <v>7.8047442753325105E-2</v>
      </c>
      <c r="BR735" s="123">
        <f t="shared" ref="BR735" si="14063">J735/J746</f>
        <v>9.3520518358531313E-2</v>
      </c>
      <c r="BS735" s="124">
        <f t="shared" ref="BS735" si="14064">K735/K746</f>
        <v>3.1214528944381384E-2</v>
      </c>
      <c r="BT735" s="125">
        <f t="shared" ref="BT735" si="14065">L735/L746</f>
        <v>8.8255512664586755E-2</v>
      </c>
      <c r="BU735" s="123">
        <f t="shared" ref="BU735" si="14066">M735/M746</f>
        <v>3.096474860053457E-2</v>
      </c>
      <c r="BV735" s="127">
        <f t="shared" ref="BV735" si="14067">N735/N746</f>
        <v>7.1870405813985738E-2</v>
      </c>
      <c r="BW735" s="128">
        <f t="shared" ref="BW735" si="14068">O735/O746</f>
        <v>4.7332452119132659E-2</v>
      </c>
      <c r="BX735" s="123">
        <f t="shared" ref="BX735" si="14069">P735/P746</f>
        <v>6.7793052786231503E-2</v>
      </c>
      <c r="BY735" s="124">
        <f t="shared" ref="BY735" si="14070">Q735/Q746</f>
        <v>4.906333630686887E-2</v>
      </c>
      <c r="BZ735" s="125">
        <f t="shared" ref="BZ735" si="14071">R735/R746</f>
        <v>6.0562263975010487E-2</v>
      </c>
      <c r="CA735" s="126">
        <f t="shared" ref="CA735" si="14072">S735/S746</f>
        <v>6.7805928437256607E-2</v>
      </c>
      <c r="CB735" s="123">
        <f t="shared" ref="CB735" si="14073">T735/T746</f>
        <v>0.10576457290489262</v>
      </c>
      <c r="CC735" s="124">
        <f t="shared" ref="CC735" si="14074">U735/U746</f>
        <v>2.5787965616045846E-2</v>
      </c>
      <c r="CD735" s="125">
        <f t="shared" ref="CD735" si="14075">V735/V746</f>
        <v>9.241584803761814E-2</v>
      </c>
      <c r="CE735" s="126">
        <f t="shared" ref="CE735" si="14076">W735/W746</f>
        <v>4.5714763277756885E-2</v>
      </c>
      <c r="CF735" s="123">
        <f t="shared" ref="CF735" si="14077">X735/X746</f>
        <v>8.0105981171430182E-2</v>
      </c>
      <c r="CG735" s="124">
        <f t="shared" ref="CG735" si="14078">Y735/Y746</f>
        <v>3.9992921606795261E-2</v>
      </c>
      <c r="CH735" s="125">
        <f t="shared" ref="CH735" si="14079">Z735/Z746</f>
        <v>5.6794825293193081E-2</v>
      </c>
      <c r="CI735" s="123">
        <f t="shared" ref="CI735" si="14080">AA735/AA746</f>
        <v>7.5097791072250342E-2</v>
      </c>
      <c r="CJ735" s="129">
        <f t="shared" ref="CJ735" si="14081">AB735/AB746</f>
        <v>6.5662187740109818E-2</v>
      </c>
      <c r="CK735" s="130">
        <f t="shared" ref="CK735" si="14082">AC735/AC746</f>
        <v>6.0873258388114006E-2</v>
      </c>
    </row>
    <row r="736" spans="1:89" x14ac:dyDescent="0.2">
      <c r="A736" s="139" t="s">
        <v>30</v>
      </c>
      <c r="B736" s="181">
        <v>1312</v>
      </c>
      <c r="C736" s="175">
        <v>2035</v>
      </c>
      <c r="D736" s="176">
        <v>818</v>
      </c>
      <c r="E736" s="177">
        <v>818</v>
      </c>
      <c r="F736" s="174">
        <v>1040</v>
      </c>
      <c r="G736" s="178">
        <v>2114</v>
      </c>
      <c r="H736" s="176">
        <v>2128</v>
      </c>
      <c r="I736" s="177">
        <v>3843</v>
      </c>
      <c r="J736" s="174">
        <v>725</v>
      </c>
      <c r="K736" s="175">
        <v>234</v>
      </c>
      <c r="L736" s="176">
        <v>2575</v>
      </c>
      <c r="M736" s="174">
        <v>739</v>
      </c>
      <c r="N736" s="179">
        <v>3650</v>
      </c>
      <c r="O736" s="182">
        <v>2152</v>
      </c>
      <c r="P736" s="174">
        <v>1825</v>
      </c>
      <c r="Q736" s="175">
        <v>1504</v>
      </c>
      <c r="R736" s="176">
        <v>1632</v>
      </c>
      <c r="S736" s="177">
        <v>2079</v>
      </c>
      <c r="T736" s="174">
        <v>1130</v>
      </c>
      <c r="U736" s="178">
        <v>195</v>
      </c>
      <c r="V736" s="176">
        <v>2809</v>
      </c>
      <c r="W736" s="183">
        <v>1173</v>
      </c>
      <c r="X736" s="174">
        <v>2120</v>
      </c>
      <c r="Y736" s="178">
        <v>594</v>
      </c>
      <c r="Z736" s="176">
        <v>2391</v>
      </c>
      <c r="AA736" s="174">
        <v>3577</v>
      </c>
      <c r="AB736" s="149">
        <f t="shared" si="13726"/>
        <v>24155</v>
      </c>
      <c r="AC736" s="150">
        <f t="shared" si="13727"/>
        <v>21057</v>
      </c>
      <c r="BI736" s="139" t="s">
        <v>30</v>
      </c>
      <c r="BJ736" s="123">
        <f>B736/B746</f>
        <v>5.8298155965341034E-2</v>
      </c>
      <c r="BK736" s="124">
        <f t="shared" ref="BK736" si="14083">C736/C746</f>
        <v>9.3524518590008737E-2</v>
      </c>
      <c r="BL736" s="125">
        <f t="shared" ref="BL736" si="14084">D736/D746</f>
        <v>8.1046269691865652E-2</v>
      </c>
      <c r="BM736" s="126">
        <f t="shared" ref="BM736" si="14085">E736/E746</f>
        <v>8.2484622365634766E-2</v>
      </c>
      <c r="BN736" s="123">
        <f t="shared" ref="BN736" si="14086">F736/F746</f>
        <v>4.7778747645518448E-2</v>
      </c>
      <c r="BO736" s="124">
        <f t="shared" ref="BO736" si="14087">G736/G746</f>
        <v>0.10713561727143726</v>
      </c>
      <c r="BP736" s="125">
        <f t="shared" ref="BP736" si="14088">H736/H746</f>
        <v>6.2873013059150273E-2</v>
      </c>
      <c r="BQ736" s="126">
        <f t="shared" ref="BQ736" si="14089">I736/I746</f>
        <v>0.10538872891814069</v>
      </c>
      <c r="BR736" s="123">
        <f t="shared" ref="BR736" si="14090">J736/J746</f>
        <v>0.15658747300215983</v>
      </c>
      <c r="BS736" s="124">
        <f t="shared" ref="BS736" si="14091">K736/K746</f>
        <v>4.4267877412031781E-2</v>
      </c>
      <c r="BT736" s="125">
        <f t="shared" ref="BT736" si="14092">L736/L746</f>
        <v>0.13616413727460208</v>
      </c>
      <c r="BU736" s="123">
        <f t="shared" ref="BU736" si="14093">M736/M746</f>
        <v>3.7268646931262292E-2</v>
      </c>
      <c r="BV736" s="127">
        <f t="shared" ref="BV736" si="14094">N736/N746</f>
        <v>0.10124545782363874</v>
      </c>
      <c r="BW736" s="128">
        <f t="shared" ref="BW736" si="14095">O736/O746</f>
        <v>6.0522541271760835E-2</v>
      </c>
      <c r="BX736" s="123">
        <f t="shared" ref="BX736" si="14096">P736/P746</f>
        <v>9.5760310630706266E-2</v>
      </c>
      <c r="BY736" s="124">
        <f t="shared" ref="BY736" si="14097">Q736/Q746</f>
        <v>7.8921131342813658E-2</v>
      </c>
      <c r="BZ736" s="125">
        <f t="shared" ref="BZ736" si="14098">R736/R746</f>
        <v>7.6087463285001627E-2</v>
      </c>
      <c r="CA736" s="126">
        <f t="shared" ref="CA736" si="14099">S736/S746</f>
        <v>9.5249003527740878E-2</v>
      </c>
      <c r="CB736" s="123">
        <f t="shared" ref="CB736" si="14100">T736/T746</f>
        <v>0.18246407233973841</v>
      </c>
      <c r="CC736" s="124">
        <f t="shared" ref="CC736" si="14101">U736/U746</f>
        <v>2.940732921128035E-2</v>
      </c>
      <c r="CD736" s="125">
        <f t="shared" ref="CD736" si="14102">V736/V746</f>
        <v>0.13077890032124401</v>
      </c>
      <c r="CE736" s="126">
        <f t="shared" ref="CE736" si="14103">W736/W746</f>
        <v>4.9015920772220133E-2</v>
      </c>
      <c r="CF736" s="123">
        <f t="shared" ref="CF736" si="14104">X736/X746</f>
        <v>0.11951068267658831</v>
      </c>
      <c r="CG736" s="124">
        <f t="shared" ref="CG736" si="14105">Y736/Y746</f>
        <v>5.2557069545213234E-2</v>
      </c>
      <c r="CH736" s="125">
        <f t="shared" ref="CH736" si="14106">Z736/Z746</f>
        <v>7.2270583968081253E-2</v>
      </c>
      <c r="CI736" s="123">
        <f t="shared" ref="CI736" si="14107">AA736/AA746</f>
        <v>0.10288196042337781</v>
      </c>
      <c r="CJ736" s="129">
        <f t="shared" ref="CJ736" si="14108">AB736/AB746</f>
        <v>9.0534285339480144E-2</v>
      </c>
      <c r="CK736" s="130">
        <f t="shared" ref="CK736" si="14109">AC736/AC746</f>
        <v>7.9143504685015839E-2</v>
      </c>
    </row>
    <row r="737" spans="1:89" x14ac:dyDescent="0.2">
      <c r="A737" s="131" t="s">
        <v>31</v>
      </c>
      <c r="B737" s="184">
        <v>1347</v>
      </c>
      <c r="C737" s="168">
        <v>3530</v>
      </c>
      <c r="D737" s="169">
        <v>640</v>
      </c>
      <c r="E737" s="170">
        <v>1301</v>
      </c>
      <c r="F737" s="167">
        <v>905</v>
      </c>
      <c r="G737" s="171">
        <v>2565</v>
      </c>
      <c r="H737" s="169">
        <v>2156</v>
      </c>
      <c r="I737" s="170">
        <v>4601</v>
      </c>
      <c r="J737" s="167">
        <v>612</v>
      </c>
      <c r="K737" s="168">
        <v>282</v>
      </c>
      <c r="L737" s="169">
        <v>2728</v>
      </c>
      <c r="M737" s="167">
        <v>842</v>
      </c>
      <c r="N737" s="172">
        <v>3764</v>
      </c>
      <c r="O737" s="185">
        <v>2199</v>
      </c>
      <c r="P737" s="167">
        <v>1722</v>
      </c>
      <c r="Q737" s="168">
        <v>1804</v>
      </c>
      <c r="R737" s="169">
        <v>1483</v>
      </c>
      <c r="S737" s="170">
        <v>2305</v>
      </c>
      <c r="T737" s="167">
        <v>1078</v>
      </c>
      <c r="U737" s="171">
        <v>253</v>
      </c>
      <c r="V737" s="169">
        <v>3179</v>
      </c>
      <c r="W737" s="186">
        <v>1429</v>
      </c>
      <c r="X737" s="167">
        <v>1945</v>
      </c>
      <c r="Y737" s="171">
        <v>741</v>
      </c>
      <c r="Z737" s="169">
        <v>2382</v>
      </c>
      <c r="AA737" s="167">
        <v>3552</v>
      </c>
      <c r="AB737" s="149">
        <f t="shared" si="13726"/>
        <v>23941</v>
      </c>
      <c r="AC737" s="150">
        <f t="shared" si="13727"/>
        <v>25404</v>
      </c>
      <c r="BI737" s="131" t="s">
        <v>31</v>
      </c>
      <c r="BJ737" s="123">
        <f>B737/B746</f>
        <v>5.9853365918684738E-2</v>
      </c>
      <c r="BK737" s="124">
        <f t="shared" ref="BK737" si="14110">C737/C746</f>
        <v>0.16223172020773013</v>
      </c>
      <c r="BL737" s="125">
        <f t="shared" ref="BL737" si="14111">D737/D746</f>
        <v>6.3410284355493909E-2</v>
      </c>
      <c r="BM737" s="126">
        <f t="shared" ref="BM737" si="14112">E737/E746</f>
        <v>0.13118886760108903</v>
      </c>
      <c r="BN737" s="123">
        <f t="shared" ref="BN737" si="14113">F737/F746</f>
        <v>4.1576698672302112E-2</v>
      </c>
      <c r="BO737" s="124">
        <f t="shared" ref="BO737" si="14114">G737/G746</f>
        <v>0.12999189134400974</v>
      </c>
      <c r="BP737" s="125">
        <f t="shared" ref="BP737" si="14115">H737/H746</f>
        <v>6.3700289546770664E-2</v>
      </c>
      <c r="BQ737" s="126">
        <f t="shared" ref="BQ737" si="14116">I737/I746</f>
        <v>0.12617578499931442</v>
      </c>
      <c r="BR737" s="123">
        <f t="shared" ref="BR737" si="14117">J737/J746</f>
        <v>0.13218142548596112</v>
      </c>
      <c r="BS737" s="124">
        <f t="shared" ref="BS737" si="14118">K737/K746</f>
        <v>5.3348467650397274E-2</v>
      </c>
      <c r="BT737" s="125">
        <f t="shared" ref="BT737" si="14119">L737/L746</f>
        <v>0.14425466659616096</v>
      </c>
      <c r="BU737" s="123">
        <f t="shared" ref="BU737" si="14120">M737/M746</f>
        <v>4.2463059155781933E-2</v>
      </c>
      <c r="BV737" s="127">
        <f t="shared" ref="BV737" si="14121">N737/N746</f>
        <v>0.10440764472552773</v>
      </c>
      <c r="BW737" s="128">
        <f t="shared" ref="BW737" si="14122">O737/O746</f>
        <v>6.1844362572770484E-2</v>
      </c>
      <c r="BX737" s="123">
        <f t="shared" ref="BX737" si="14123">P737/P746</f>
        <v>9.0355756112918462E-2</v>
      </c>
      <c r="BY737" s="124">
        <f t="shared" ref="BY737" si="14124">Q737/Q746</f>
        <v>9.4663378286194047E-2</v>
      </c>
      <c r="BZ737" s="125">
        <f t="shared" ref="BZ737" si="14125">R737/R746</f>
        <v>6.9140752482633225E-2</v>
      </c>
      <c r="CA737" s="126">
        <f t="shared" ref="CA737" si="14126">S737/S746</f>
        <v>0.105603152059376</v>
      </c>
      <c r="CB737" s="123">
        <f t="shared" ref="CB737" si="14127">T737/T746</f>
        <v>0.17406749555950266</v>
      </c>
      <c r="CC737" s="124">
        <f t="shared" ref="CC737" si="14128">U737/U746</f>
        <v>3.81541245664304E-2</v>
      </c>
      <c r="CD737" s="125">
        <f t="shared" ref="CD737" si="14129">V737/V746</f>
        <v>0.14800502816704689</v>
      </c>
      <c r="CE737" s="126">
        <f t="shared" ref="CE737" si="14130">W737/W746</f>
        <v>5.9713342526430152E-2</v>
      </c>
      <c r="CF737" s="123">
        <f t="shared" ref="CF737" si="14131">X737/X746</f>
        <v>0.10964541405941711</v>
      </c>
      <c r="CG737" s="124">
        <f t="shared" ref="CG737" si="14132">Y737/Y746</f>
        <v>6.5563617058927617E-2</v>
      </c>
      <c r="CH737" s="125">
        <f t="shared" ref="CH737" si="14133">Z737/Z746</f>
        <v>7.1998549147624227E-2</v>
      </c>
      <c r="CI737" s="123">
        <f t="shared" ref="CI737" si="14134">AA737/AA746</f>
        <v>0.10216290842153705</v>
      </c>
      <c r="CJ737" s="129">
        <f t="shared" ref="CJ737" si="14135">AB737/AB746</f>
        <v>8.9732201420513108E-2</v>
      </c>
      <c r="CK737" s="130">
        <f t="shared" ref="CK737" si="14136">AC737/AC746</f>
        <v>9.5481863181751558E-2</v>
      </c>
    </row>
    <row r="738" spans="1:89" x14ac:dyDescent="0.2">
      <c r="A738" s="139" t="s">
        <v>32</v>
      </c>
      <c r="B738" s="181">
        <v>1460</v>
      </c>
      <c r="C738" s="175">
        <v>2040</v>
      </c>
      <c r="D738" s="176">
        <v>452</v>
      </c>
      <c r="E738" s="177">
        <v>891</v>
      </c>
      <c r="F738" s="174">
        <v>951</v>
      </c>
      <c r="G738" s="178">
        <v>2095</v>
      </c>
      <c r="H738" s="176">
        <v>1941</v>
      </c>
      <c r="I738" s="177">
        <v>3248</v>
      </c>
      <c r="J738" s="174">
        <v>401</v>
      </c>
      <c r="K738" s="175">
        <v>158</v>
      </c>
      <c r="L738" s="176">
        <v>1664</v>
      </c>
      <c r="M738" s="174">
        <v>898</v>
      </c>
      <c r="N738" s="179">
        <v>2835</v>
      </c>
      <c r="O738" s="182">
        <v>2231</v>
      </c>
      <c r="P738" s="174">
        <v>1281</v>
      </c>
      <c r="Q738" s="175">
        <v>1579</v>
      </c>
      <c r="R738" s="176">
        <v>1290</v>
      </c>
      <c r="S738" s="177">
        <v>1770</v>
      </c>
      <c r="T738" s="174">
        <v>436</v>
      </c>
      <c r="U738" s="178">
        <v>326</v>
      </c>
      <c r="V738" s="176">
        <v>2134</v>
      </c>
      <c r="W738" s="183">
        <v>1549</v>
      </c>
      <c r="X738" s="174">
        <v>1161</v>
      </c>
      <c r="Y738" s="178">
        <v>616</v>
      </c>
      <c r="Z738" s="176">
        <v>2042</v>
      </c>
      <c r="AA738" s="174">
        <v>2889</v>
      </c>
      <c r="AB738" s="149">
        <f t="shared" si="13726"/>
        <v>18048</v>
      </c>
      <c r="AC738" s="150">
        <f t="shared" si="13727"/>
        <v>20290</v>
      </c>
      <c r="BI738" s="139" t="s">
        <v>32</v>
      </c>
      <c r="BJ738" s="123">
        <f>B738/B746</f>
        <v>6.4874472339480113E-2</v>
      </c>
      <c r="BK738" s="124">
        <f t="shared" ref="BK738" si="14137">C738/C746</f>
        <v>9.375430856197435E-2</v>
      </c>
      <c r="BL738" s="125">
        <f t="shared" ref="BL738" si="14138">D738/D746</f>
        <v>4.4783513326067573E-2</v>
      </c>
      <c r="BM738" s="126">
        <f t="shared" ref="BM738" si="14139">E738/E746</f>
        <v>8.9845719471614405E-2</v>
      </c>
      <c r="BN738" s="123">
        <f t="shared" ref="BN738" si="14140">F738/F746</f>
        <v>4.3689989433546191E-2</v>
      </c>
      <c r="BO738" s="124">
        <f t="shared" ref="BO738" si="14141">G738/G746</f>
        <v>0.10617271437259275</v>
      </c>
      <c r="BP738" s="125">
        <f t="shared" ref="BP738" si="14142">H738/H746</f>
        <v>5.7347987945399755E-2</v>
      </c>
      <c r="BQ738" s="126">
        <f t="shared" ref="BQ738" si="14143">I738/I746</f>
        <v>8.907171260112437E-2</v>
      </c>
      <c r="BR738" s="123">
        <f t="shared" ref="BR738" si="14144">J738/J746</f>
        <v>8.6609071274298052E-2</v>
      </c>
      <c r="BS738" s="124">
        <f t="shared" ref="BS738" si="14145">K738/K746</f>
        <v>2.9890276201286418E-2</v>
      </c>
      <c r="BT738" s="125">
        <f t="shared" ref="BT738" si="14146">L738/L746</f>
        <v>8.7991116281529266E-2</v>
      </c>
      <c r="BU738" s="123">
        <f t="shared" ref="BU738" si="14147">M738/M746</f>
        <v>4.5287205607947953E-2</v>
      </c>
      <c r="BV738" s="127">
        <f t="shared" ref="BV738" si="14148">N738/N746</f>
        <v>7.863859532329201E-2</v>
      </c>
      <c r="BW738" s="128">
        <f t="shared" ref="BW738" si="14149">O738/O746</f>
        <v>6.2744326011755766E-2</v>
      </c>
      <c r="BX738" s="123">
        <f t="shared" ref="BX738" si="14150">P738/P746</f>
        <v>6.7215867352292999E-2</v>
      </c>
      <c r="BY738" s="124">
        <f t="shared" ref="BY738" si="14151">Q738/Q746</f>
        <v>8.2856693078658755E-2</v>
      </c>
      <c r="BZ738" s="125">
        <f t="shared" ref="BZ738" si="14152">R738/R746</f>
        <v>6.0142663993659376E-2</v>
      </c>
      <c r="CA738" s="126">
        <f t="shared" ref="CA738" si="14153">S738/S746</f>
        <v>8.1092225225637971E-2</v>
      </c>
      <c r="CB738" s="123">
        <f t="shared" ref="CB738" si="14154">T738/T746</f>
        <v>7.0402066849668987E-2</v>
      </c>
      <c r="CC738" s="124">
        <f t="shared" ref="CC738" si="14155">U738/U746</f>
        <v>4.9163022168602022E-2</v>
      </c>
      <c r="CD738" s="125">
        <f t="shared" ref="CD738" si="14156">V738/V746</f>
        <v>9.9352856278225238E-2</v>
      </c>
      <c r="CE738" s="126">
        <f t="shared" ref="CE738" si="14157">W738/W746</f>
        <v>6.4727758973716104E-2</v>
      </c>
      <c r="CF738" s="123">
        <f t="shared" ref="CF738" si="14158">X738/X746</f>
        <v>6.5449010654490103E-2</v>
      </c>
      <c r="CG738" s="124">
        <f t="shared" ref="CG738" si="14159">Y738/Y746</f>
        <v>5.4503627676517431E-2</v>
      </c>
      <c r="CH738" s="125">
        <f t="shared" ref="CH738" si="14160">Z738/Z746</f>
        <v>6.1721678152581311E-2</v>
      </c>
      <c r="CI738" s="123">
        <f t="shared" ref="CI738" si="14161">AA738/AA746</f>
        <v>8.3093649332719746E-2</v>
      </c>
      <c r="CJ738" s="129">
        <f t="shared" ref="CJ738" si="14162">AB738/AB746</f>
        <v>6.7644909203350756E-2</v>
      </c>
      <c r="CK738" s="130">
        <f t="shared" ref="CK738" si="14163">AC738/AC746</f>
        <v>7.6260707131071442E-2</v>
      </c>
    </row>
    <row r="739" spans="1:89" x14ac:dyDescent="0.2">
      <c r="A739" s="131" t="s">
        <v>33</v>
      </c>
      <c r="B739" s="184">
        <v>1399</v>
      </c>
      <c r="C739" s="168">
        <v>1266</v>
      </c>
      <c r="D739" s="169">
        <v>362</v>
      </c>
      <c r="E739" s="170">
        <v>670</v>
      </c>
      <c r="F739" s="167">
        <v>1023</v>
      </c>
      <c r="G739" s="171">
        <v>1377</v>
      </c>
      <c r="H739" s="169">
        <v>2010</v>
      </c>
      <c r="I739" s="170">
        <v>2362</v>
      </c>
      <c r="J739" s="167">
        <v>347</v>
      </c>
      <c r="K739" s="168">
        <v>103</v>
      </c>
      <c r="L739" s="169">
        <v>1053</v>
      </c>
      <c r="M739" s="167">
        <v>866</v>
      </c>
      <c r="N739" s="172">
        <v>1881</v>
      </c>
      <c r="O739" s="185">
        <v>2093</v>
      </c>
      <c r="P739" s="167">
        <v>768</v>
      </c>
      <c r="Q739" s="168">
        <v>1351</v>
      </c>
      <c r="R739" s="169">
        <v>1027</v>
      </c>
      <c r="S739" s="170">
        <v>1270</v>
      </c>
      <c r="T739" s="167">
        <v>300</v>
      </c>
      <c r="U739" s="171">
        <v>249</v>
      </c>
      <c r="V739" s="169">
        <v>1541</v>
      </c>
      <c r="W739" s="186">
        <v>1365</v>
      </c>
      <c r="X739" s="167">
        <v>802</v>
      </c>
      <c r="Y739" s="171">
        <v>601</v>
      </c>
      <c r="Z739" s="169">
        <v>1640</v>
      </c>
      <c r="AA739" s="167">
        <v>1749</v>
      </c>
      <c r="AB739" s="149">
        <f t="shared" si="13726"/>
        <v>14153</v>
      </c>
      <c r="AC739" s="150">
        <f t="shared" si="13727"/>
        <v>15322</v>
      </c>
      <c r="BI739" s="131" t="s">
        <v>33</v>
      </c>
      <c r="BJ739" s="123">
        <f>B739/B746</f>
        <v>6.2163963563652523E-2</v>
      </c>
      <c r="BK739" s="124">
        <f t="shared" ref="BK739" si="14164">C739/C746</f>
        <v>5.8182820901695853E-2</v>
      </c>
      <c r="BL739" s="125">
        <f t="shared" ref="BL739" si="14165">D739/D746</f>
        <v>3.5866442088576242E-2</v>
      </c>
      <c r="BM739" s="126">
        <f t="shared" ref="BM739" si="14166">E739/E746</f>
        <v>6.7560754260360997E-2</v>
      </c>
      <c r="BN739" s="123">
        <f t="shared" ref="BN739" si="14167">F739/F746</f>
        <v>4.6997748885928239E-2</v>
      </c>
      <c r="BO739" s="124">
        <f t="shared" ref="BO739" si="14168">G739/G746</f>
        <v>6.9785120616257856E-2</v>
      </c>
      <c r="BP739" s="125">
        <f t="shared" ref="BP739" si="14169">H739/H746</f>
        <v>5.938663357560716E-2</v>
      </c>
      <c r="BQ739" s="126">
        <f t="shared" ref="BQ739" si="14170">I739/I746</f>
        <v>6.4774441245029485E-2</v>
      </c>
      <c r="BR739" s="123">
        <f t="shared" ref="BR739" si="14171">J739/J746</f>
        <v>7.4946004319654425E-2</v>
      </c>
      <c r="BS739" s="124">
        <f t="shared" ref="BS739" si="14172">K739/K746</f>
        <v>1.9485433219825956E-2</v>
      </c>
      <c r="BT739" s="125">
        <f t="shared" ref="BT739" si="14173">L739/L746</f>
        <v>5.5681878271905239E-2</v>
      </c>
      <c r="BU739" s="123">
        <f t="shared" ref="BU739" si="14174">M739/M746</f>
        <v>4.3673407635281658E-2</v>
      </c>
      <c r="BV739" s="127">
        <f t="shared" ref="BV739" si="14175">N739/N746</f>
        <v>5.2176083881168345E-2</v>
      </c>
      <c r="BW739" s="128">
        <f t="shared" ref="BW739" si="14176">O739/O746</f>
        <v>5.8863233681131701E-2</v>
      </c>
      <c r="BX739" s="123">
        <f t="shared" ref="BX739" si="14177">P739/P746</f>
        <v>4.029803756952461E-2</v>
      </c>
      <c r="BY739" s="124">
        <f t="shared" ref="BY739" si="14178">Q739/Q746</f>
        <v>7.0892585401689662E-2</v>
      </c>
      <c r="BZ739" s="125">
        <f t="shared" ref="BZ739" si="14179">R739/R746</f>
        <v>4.7881020094176885E-2</v>
      </c>
      <c r="CA739" s="126">
        <f t="shared" ref="CA739" si="14180">S739/S746</f>
        <v>5.8184816969808033E-2</v>
      </c>
      <c r="CB739" s="123">
        <f t="shared" ref="CB739" si="14181">T739/T746</f>
        <v>4.844178911674471E-2</v>
      </c>
      <c r="CC739" s="124">
        <f t="shared" ref="CC739" si="14182">U739/U746</f>
        <v>3.7550897300557988E-2</v>
      </c>
      <c r="CD739" s="125">
        <f t="shared" ref="CD739" si="14183">V739/V746</f>
        <v>7.1744494622654684E-2</v>
      </c>
      <c r="CE739" s="126">
        <f t="shared" ref="CE739" si="14184">W739/W746</f>
        <v>5.7038987087877649E-2</v>
      </c>
      <c r="CF739" s="123">
        <f t="shared" ref="CF739" si="14185">X739/X746</f>
        <v>4.5211116748407464E-2</v>
      </c>
      <c r="CG739" s="124">
        <f t="shared" ref="CG739" si="14186">Y739/Y746</f>
        <v>5.3176428950628206E-2</v>
      </c>
      <c r="CH739" s="125">
        <f t="shared" ref="CH739" si="14187">Z739/Z746</f>
        <v>4.9570789505501152E-2</v>
      </c>
      <c r="CI739" s="123">
        <f t="shared" ref="CI739" si="14188">AA739/AA746</f>
        <v>5.0304878048780491E-2</v>
      </c>
      <c r="CJ739" s="129">
        <f t="shared" ref="CJ739" si="14189">AB739/AB746</f>
        <v>5.3046232267011488E-2</v>
      </c>
      <c r="CK739" s="130">
        <f t="shared" ref="CK739" si="14190">AC739/AC746</f>
        <v>5.7588297420516348E-2</v>
      </c>
    </row>
    <row r="740" spans="1:89" x14ac:dyDescent="0.2">
      <c r="A740" s="139" t="s">
        <v>34</v>
      </c>
      <c r="B740" s="181">
        <v>634</v>
      </c>
      <c r="C740" s="175">
        <v>812</v>
      </c>
      <c r="D740" s="176">
        <v>195</v>
      </c>
      <c r="E740" s="177">
        <v>427</v>
      </c>
      <c r="F740" s="174">
        <v>455</v>
      </c>
      <c r="G740" s="178">
        <v>1123</v>
      </c>
      <c r="H740" s="176">
        <v>886</v>
      </c>
      <c r="I740" s="177">
        <v>1777</v>
      </c>
      <c r="J740" s="174">
        <v>135</v>
      </c>
      <c r="K740" s="175">
        <v>85</v>
      </c>
      <c r="L740" s="176">
        <v>765</v>
      </c>
      <c r="M740" s="174">
        <v>622</v>
      </c>
      <c r="N740" s="179">
        <v>1673</v>
      </c>
      <c r="O740" s="182">
        <v>1459</v>
      </c>
      <c r="P740" s="174">
        <v>566</v>
      </c>
      <c r="Q740" s="175">
        <v>934</v>
      </c>
      <c r="R740" s="176">
        <v>743</v>
      </c>
      <c r="S740" s="177">
        <v>1071</v>
      </c>
      <c r="T740" s="174">
        <v>168</v>
      </c>
      <c r="U740" s="178">
        <v>219</v>
      </c>
      <c r="V740" s="176">
        <v>1374</v>
      </c>
      <c r="W740" s="183">
        <v>796</v>
      </c>
      <c r="X740" s="174">
        <v>445</v>
      </c>
      <c r="Y740" s="178">
        <v>451</v>
      </c>
      <c r="Z740" s="176">
        <v>1139</v>
      </c>
      <c r="AA740" s="174">
        <v>1562</v>
      </c>
      <c r="AB740" s="149">
        <f t="shared" si="13726"/>
        <v>9178</v>
      </c>
      <c r="AC740" s="150">
        <f t="shared" si="13727"/>
        <v>11338</v>
      </c>
      <c r="BI740" s="139" t="s">
        <v>34</v>
      </c>
      <c r="BJ740" s="123">
        <f>B740/B746</f>
        <v>2.8171517440568762E-2</v>
      </c>
      <c r="BK740" s="124">
        <f t="shared" ref="BK740" si="14191">C740/C746</f>
        <v>3.7317891447217241E-2</v>
      </c>
      <c r="BL740" s="125">
        <f t="shared" ref="BL740" si="14192">D740/D746</f>
        <v>1.9320321014564549E-2</v>
      </c>
      <c r="BM740" s="126">
        <f t="shared" ref="BM740" si="14193">E740/E746</f>
        <v>4.3057376222647978E-2</v>
      </c>
      <c r="BN740" s="123">
        <f t="shared" ref="BN740" si="14194">F740/F746</f>
        <v>2.0903202094914319E-2</v>
      </c>
      <c r="BO740" s="124">
        <f t="shared" ref="BO740" si="14195">G740/G746</f>
        <v>5.6912629231704842E-2</v>
      </c>
      <c r="BP740" s="125">
        <f t="shared" ref="BP740" si="14196">H740/H746</f>
        <v>2.6177391715416887E-2</v>
      </c>
      <c r="BQ740" s="126">
        <f t="shared" ref="BQ740" si="14197">I740/I746</f>
        <v>4.8731660496366382E-2</v>
      </c>
      <c r="BR740" s="123">
        <f t="shared" ref="BR740" si="14198">J740/J746</f>
        <v>2.9157667386609073E-2</v>
      </c>
      <c r="BS740" s="124">
        <f t="shared" ref="BS740" si="14199">K740/K746</f>
        <v>1.6080211880438896E-2</v>
      </c>
      <c r="BT740" s="125">
        <f t="shared" ref="BT740" si="14200">L740/L746</f>
        <v>4.0452646607794407E-2</v>
      </c>
      <c r="BU740" s="123">
        <f t="shared" ref="BU740" si="14201">M740/M746</f>
        <v>3.1368198093701144E-2</v>
      </c>
      <c r="BV740" s="127">
        <f t="shared" ref="BV740" si="14202">N740/N746</f>
        <v>4.6406479709300716E-2</v>
      </c>
      <c r="BW740" s="128">
        <f t="shared" ref="BW740" si="14203">O740/O746</f>
        <v>4.1032708046235621E-2</v>
      </c>
      <c r="BX740" s="123">
        <f t="shared" ref="BX740" si="14204">P740/P746</f>
        <v>2.9698814146290272E-2</v>
      </c>
      <c r="BY740" s="124">
        <f t="shared" ref="BY740" si="14205">Q740/Q746</f>
        <v>4.9010862150390931E-2</v>
      </c>
      <c r="BZ740" s="125">
        <f t="shared" ref="BZ740" si="14206">R740/R746</f>
        <v>3.4640309571541794E-2</v>
      </c>
      <c r="CA740" s="126">
        <f t="shared" ref="CA740" si="14207">S740/S746</f>
        <v>4.906766848398772E-2</v>
      </c>
      <c r="CB740" s="123">
        <f t="shared" ref="CB740" si="14208">T740/T746</f>
        <v>2.712740190537704E-2</v>
      </c>
      <c r="CC740" s="124">
        <f t="shared" ref="CC740" si="14209">U740/U746</f>
        <v>3.3026692806514851E-2</v>
      </c>
      <c r="CD740" s="125">
        <f t="shared" ref="CD740" si="14210">V740/V746</f>
        <v>6.3969458540900415E-2</v>
      </c>
      <c r="CE740" s="126">
        <f t="shared" ref="CE740" si="14211">W740/W746</f>
        <v>3.3262295766996783E-2</v>
      </c>
      <c r="CF740" s="123">
        <f t="shared" ref="CF740" si="14212">X740/X746</f>
        <v>2.5085968769378207E-2</v>
      </c>
      <c r="CG740" s="124">
        <f t="shared" ref="CG740" si="14213">Y740/Y746</f>
        <v>3.9904441691735973E-2</v>
      </c>
      <c r="CH740" s="125">
        <f t="shared" ref="CH740" si="14214">Z740/Z746</f>
        <v>3.4427517833393782E-2</v>
      </c>
      <c r="CI740" s="123">
        <f t="shared" ref="CI740" si="14215">AA740/AA746</f>
        <v>4.4926369075011505E-2</v>
      </c>
      <c r="CJ740" s="129">
        <f t="shared" ref="CJ740" si="14216">AB740/AB746</f>
        <v>3.4399655178875957E-2</v>
      </c>
      <c r="CK740" s="130">
        <f t="shared" ref="CK740" si="14217">AC740/AC746</f>
        <v>4.2614287700940764E-2</v>
      </c>
    </row>
    <row r="741" spans="1:89" x14ac:dyDescent="0.2">
      <c r="A741" s="131" t="s">
        <v>35</v>
      </c>
      <c r="B741" s="184">
        <v>0</v>
      </c>
      <c r="C741" s="168">
        <v>360</v>
      </c>
      <c r="D741" s="169">
        <v>6</v>
      </c>
      <c r="E741" s="170">
        <v>290</v>
      </c>
      <c r="F741" s="167">
        <v>14</v>
      </c>
      <c r="G741" s="171">
        <v>625</v>
      </c>
      <c r="H741" s="169">
        <v>77</v>
      </c>
      <c r="I741" s="170">
        <v>717</v>
      </c>
      <c r="J741" s="167">
        <v>38</v>
      </c>
      <c r="K741" s="168">
        <v>33</v>
      </c>
      <c r="L741" s="169">
        <v>543</v>
      </c>
      <c r="M741" s="167">
        <v>83</v>
      </c>
      <c r="N741" s="172">
        <v>444</v>
      </c>
      <c r="O741" s="185">
        <v>192</v>
      </c>
      <c r="P741" s="167">
        <v>92</v>
      </c>
      <c r="Q741" s="168">
        <v>146</v>
      </c>
      <c r="R741" s="169">
        <v>138</v>
      </c>
      <c r="S741" s="170">
        <v>80</v>
      </c>
      <c r="T741" s="167">
        <v>12</v>
      </c>
      <c r="U741" s="171">
        <v>22</v>
      </c>
      <c r="V741" s="169">
        <v>128</v>
      </c>
      <c r="W741" s="186">
        <v>27</v>
      </c>
      <c r="X741" s="167">
        <v>57</v>
      </c>
      <c r="Y741" s="171">
        <v>7</v>
      </c>
      <c r="Z741" s="169">
        <v>58</v>
      </c>
      <c r="AA741" s="167">
        <v>64</v>
      </c>
      <c r="AB741" s="149">
        <f t="shared" si="13726"/>
        <v>1607</v>
      </c>
      <c r="AC741" s="150">
        <f t="shared" si="13727"/>
        <v>2646</v>
      </c>
      <c r="BI741" s="131" t="s">
        <v>35</v>
      </c>
      <c r="BJ741" s="123">
        <f>B741/B746</f>
        <v>0</v>
      </c>
      <c r="BK741" s="124">
        <f t="shared" ref="BK741" si="14218">C741/C746</f>
        <v>1.6544877981524885E-2</v>
      </c>
      <c r="BL741" s="125">
        <f t="shared" ref="BL741" si="14219">D741/D746</f>
        <v>5.9447141583275534E-4</v>
      </c>
      <c r="BM741" s="126">
        <f t="shared" ref="BM741" si="14220">E741/E746</f>
        <v>2.9242714530604012E-2</v>
      </c>
      <c r="BN741" s="123">
        <f t="shared" ref="BN741" si="14221">F741/F746</f>
        <v>6.4317544907428672E-4</v>
      </c>
      <c r="BO741" s="124">
        <f t="shared" ref="BO741" si="14222">G741/G746</f>
        <v>3.1674437461990675E-2</v>
      </c>
      <c r="BP741" s="125">
        <f t="shared" ref="BP741" si="14223">H741/H746</f>
        <v>2.2750103409560954E-3</v>
      </c>
      <c r="BQ741" s="126">
        <f t="shared" ref="BQ741" si="14224">I741/I746</f>
        <v>1.9662690250925544E-2</v>
      </c>
      <c r="BR741" s="123">
        <f t="shared" ref="BR741" si="14225">J741/J746</f>
        <v>8.2073434125269976E-3</v>
      </c>
      <c r="BS741" s="124">
        <f t="shared" ref="BS741" si="14226">K741/K746</f>
        <v>6.2429057888762768E-3</v>
      </c>
      <c r="BT741" s="125">
        <f t="shared" ref="BT741" si="14227">L741/L746</f>
        <v>2.8713447200042302E-2</v>
      </c>
      <c r="BU741" s="123">
        <f t="shared" ref="BU741" si="14228">M741/M746</f>
        <v>4.1857884916032071E-3</v>
      </c>
      <c r="BV741" s="127">
        <f t="shared" ref="BV741" si="14229">N741/N746</f>
        <v>1.2315885828409753E-2</v>
      </c>
      <c r="BW741" s="128">
        <f t="shared" ref="BW741" si="14230">O741/O746</f>
        <v>5.3997806339117476E-3</v>
      </c>
      <c r="BX741" s="123">
        <f t="shared" ref="BX741" si="14231">P741/P746</f>
        <v>4.8273690838493023E-3</v>
      </c>
      <c r="BY741" s="124">
        <f t="shared" ref="BY741" si="14232">Q741/Q746</f>
        <v>7.6612268457784544E-3</v>
      </c>
      <c r="BZ741" s="125">
        <f t="shared" ref="BZ741" si="14233">R741/R746</f>
        <v>6.4338663807170498E-3</v>
      </c>
      <c r="CA741" s="126">
        <f t="shared" ref="CA741" si="14234">S741/S746</f>
        <v>3.6651853209327895E-3</v>
      </c>
      <c r="CB741" s="123">
        <f t="shared" ref="CB741" si="14235">T741/T746</f>
        <v>1.9376715646697885E-3</v>
      </c>
      <c r="CC741" s="124">
        <f t="shared" ref="CC741" si="14236">U741/U746</f>
        <v>3.3177499622982958E-3</v>
      </c>
      <c r="CD741" s="125">
        <f t="shared" ref="CD741" si="14237">V741/V746</f>
        <v>5.9593090926020765E-3</v>
      </c>
      <c r="CE741" s="126">
        <f t="shared" ref="CE741" si="14238">W741/W746</f>
        <v>1.1282437006393381E-3</v>
      </c>
      <c r="CF741" s="123">
        <f t="shared" ref="CF741" si="14239">X741/X746</f>
        <v>3.2132589210214779E-3</v>
      </c>
      <c r="CG741" s="124">
        <f t="shared" ref="CG741" si="14240">Y741/Y746</f>
        <v>6.1935940541497079E-4</v>
      </c>
      <c r="CH741" s="125">
        <f t="shared" ref="CH741" si="14241">Z741/Z746</f>
        <v>1.7531132873896747E-3</v>
      </c>
      <c r="CI741" s="123">
        <f t="shared" ref="CI741" si="14242">AA741/AA746</f>
        <v>1.8407731247123793E-3</v>
      </c>
      <c r="CJ741" s="129">
        <f t="shared" ref="CJ741" si="14243">AB741/AB746</f>
        <v>6.0231255036449841E-3</v>
      </c>
      <c r="CK741" s="130">
        <f t="shared" ref="CK741" si="14244">AC741/AC746</f>
        <v>9.9450877806217374E-3</v>
      </c>
    </row>
    <row r="742" spans="1:89" x14ac:dyDescent="0.2">
      <c r="A742" s="139" t="s">
        <v>36</v>
      </c>
      <c r="B742" s="181">
        <v>0</v>
      </c>
      <c r="C742" s="175">
        <v>0</v>
      </c>
      <c r="D742" s="176">
        <v>0</v>
      </c>
      <c r="E742" s="177">
        <v>0</v>
      </c>
      <c r="F742" s="174">
        <v>0</v>
      </c>
      <c r="G742" s="178">
        <v>0</v>
      </c>
      <c r="H742" s="176">
        <v>0</v>
      </c>
      <c r="I742" s="177">
        <v>0</v>
      </c>
      <c r="J742" s="174">
        <v>0</v>
      </c>
      <c r="K742" s="178">
        <v>0</v>
      </c>
      <c r="L742" s="176">
        <v>0</v>
      </c>
      <c r="M742" s="174">
        <v>0</v>
      </c>
      <c r="N742" s="179">
        <v>0</v>
      </c>
      <c r="O742" s="182">
        <v>0</v>
      </c>
      <c r="P742" s="174">
        <v>0</v>
      </c>
      <c r="Q742" s="178">
        <v>0</v>
      </c>
      <c r="R742" s="176">
        <v>0</v>
      </c>
      <c r="S742" s="177">
        <v>0</v>
      </c>
      <c r="T742" s="174">
        <v>0</v>
      </c>
      <c r="U742" s="178">
        <v>0</v>
      </c>
      <c r="V742" s="176">
        <v>0</v>
      </c>
      <c r="W742" s="177">
        <v>0</v>
      </c>
      <c r="X742" s="174">
        <v>0</v>
      </c>
      <c r="Y742" s="178">
        <v>0</v>
      </c>
      <c r="Z742" s="176">
        <v>0</v>
      </c>
      <c r="AA742" s="174">
        <v>0</v>
      </c>
      <c r="AB742" s="149">
        <f t="shared" si="13726"/>
        <v>0</v>
      </c>
      <c r="AC742" s="150">
        <f t="shared" si="13727"/>
        <v>0</v>
      </c>
      <c r="BI742" s="139" t="s">
        <v>36</v>
      </c>
      <c r="BJ742" s="123">
        <f>B742/B746</f>
        <v>0</v>
      </c>
      <c r="BK742" s="124">
        <f t="shared" ref="BK742" si="14245">C742/C746</f>
        <v>0</v>
      </c>
      <c r="BL742" s="125">
        <f t="shared" ref="BL742" si="14246">D742/D746</f>
        <v>0</v>
      </c>
      <c r="BM742" s="126">
        <f t="shared" ref="BM742" si="14247">E742/E746</f>
        <v>0</v>
      </c>
      <c r="BN742" s="123">
        <f t="shared" ref="BN742" si="14248">F742/F746</f>
        <v>0</v>
      </c>
      <c r="BO742" s="124">
        <f t="shared" ref="BO742" si="14249">G742/G746</f>
        <v>0</v>
      </c>
      <c r="BP742" s="125">
        <f t="shared" ref="BP742" si="14250">H742/H746</f>
        <v>0</v>
      </c>
      <c r="BQ742" s="126">
        <f t="shared" ref="BQ742" si="14251">I742/I746</f>
        <v>0</v>
      </c>
      <c r="BR742" s="123">
        <f t="shared" ref="BR742" si="14252">J742/J746</f>
        <v>0</v>
      </c>
      <c r="BS742" s="124">
        <f t="shared" ref="BS742" si="14253">K742/K746</f>
        <v>0</v>
      </c>
      <c r="BT742" s="125">
        <f t="shared" ref="BT742" si="14254">L742/L746</f>
        <v>0</v>
      </c>
      <c r="BU742" s="123">
        <f t="shared" ref="BU742" si="14255">M742/M746</f>
        <v>0</v>
      </c>
      <c r="BV742" s="127">
        <f t="shared" ref="BV742" si="14256">N742/N746</f>
        <v>0</v>
      </c>
      <c r="BW742" s="128">
        <f t="shared" ref="BW742" si="14257">O742/O746</f>
        <v>0</v>
      </c>
      <c r="BX742" s="123">
        <f t="shared" ref="BX742" si="14258">P742/P746</f>
        <v>0</v>
      </c>
      <c r="BY742" s="124">
        <f t="shared" ref="BY742" si="14259">Q742/Q746</f>
        <v>0</v>
      </c>
      <c r="BZ742" s="125">
        <f t="shared" ref="BZ742" si="14260">R742/R746</f>
        <v>0</v>
      </c>
      <c r="CA742" s="126">
        <f t="shared" ref="CA742" si="14261">S742/S746</f>
        <v>0</v>
      </c>
      <c r="CB742" s="123">
        <f t="shared" ref="CB742" si="14262">T742/T746</f>
        <v>0</v>
      </c>
      <c r="CC742" s="124">
        <f t="shared" ref="CC742" si="14263">U742/U746</f>
        <v>0</v>
      </c>
      <c r="CD742" s="125">
        <f t="shared" ref="CD742" si="14264">V742/V746</f>
        <v>0</v>
      </c>
      <c r="CE742" s="126">
        <f t="shared" ref="CE742" si="14265">W742/W746</f>
        <v>0</v>
      </c>
      <c r="CF742" s="123">
        <f t="shared" ref="CF742" si="14266">X742/X746</f>
        <v>0</v>
      </c>
      <c r="CG742" s="124">
        <f t="shared" ref="CG742" si="14267">Y742/Y746</f>
        <v>0</v>
      </c>
      <c r="CH742" s="125">
        <f t="shared" ref="CH742" si="14268">Z742/Z746</f>
        <v>0</v>
      </c>
      <c r="CI742" s="123">
        <f t="shared" ref="CI742" si="14269">AA742/AA746</f>
        <v>0</v>
      </c>
      <c r="CJ742" s="129">
        <f t="shared" ref="CJ742" si="14270">AB742/AB746</f>
        <v>0</v>
      </c>
      <c r="CK742" s="130">
        <f t="shared" ref="CK742" si="14271">AC742/AC746</f>
        <v>0</v>
      </c>
    </row>
    <row r="743" spans="1:89" x14ac:dyDescent="0.2">
      <c r="A743" s="131" t="s">
        <v>37</v>
      </c>
      <c r="B743" s="56">
        <v>0</v>
      </c>
      <c r="C743" s="57">
        <v>0</v>
      </c>
      <c r="D743" s="133">
        <v>0</v>
      </c>
      <c r="E743" s="134">
        <v>0</v>
      </c>
      <c r="F743" s="132">
        <v>0</v>
      </c>
      <c r="G743" s="135">
        <v>0</v>
      </c>
      <c r="H743" s="133">
        <v>0</v>
      </c>
      <c r="I743" s="134">
        <v>0</v>
      </c>
      <c r="J743" s="132">
        <v>0</v>
      </c>
      <c r="K743" s="135">
        <v>0</v>
      </c>
      <c r="L743" s="133"/>
      <c r="M743" s="132">
        <v>0</v>
      </c>
      <c r="N743" s="136">
        <v>0</v>
      </c>
      <c r="O743" s="137">
        <v>0</v>
      </c>
      <c r="P743" s="132">
        <v>0</v>
      </c>
      <c r="Q743" s="135">
        <v>0</v>
      </c>
      <c r="R743" s="133"/>
      <c r="S743" s="134">
        <v>0</v>
      </c>
      <c r="T743" s="132">
        <v>0</v>
      </c>
      <c r="U743" s="135">
        <v>0</v>
      </c>
      <c r="V743" s="133">
        <v>0</v>
      </c>
      <c r="W743" s="134">
        <v>0</v>
      </c>
      <c r="X743" s="132">
        <v>0</v>
      </c>
      <c r="Y743" s="135">
        <v>0</v>
      </c>
      <c r="Z743" s="138">
        <v>0</v>
      </c>
      <c r="AA743" s="2">
        <v>0</v>
      </c>
      <c r="AB743" s="151">
        <f t="shared" ref="AB743:AB745" si="14272">SUM(B743,D743,F743,H743,J743,L743,N743,P743,R743,T743,V743,X743,Z743)</f>
        <v>0</v>
      </c>
      <c r="AC743" s="152">
        <f t="shared" ref="AC743:AC745" si="14273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4">C743/C746</f>
        <v>0</v>
      </c>
      <c r="BL743" s="125">
        <f t="shared" ref="BL743" si="14275">D743/D746</f>
        <v>0</v>
      </c>
      <c r="BM743" s="126">
        <f t="shared" ref="BM743" si="14276">E743/E746</f>
        <v>0</v>
      </c>
      <c r="BN743" s="123">
        <f t="shared" ref="BN743" si="14277">F743/F746</f>
        <v>0</v>
      </c>
      <c r="BO743" s="124">
        <f t="shared" ref="BO743" si="14278">G743/G746</f>
        <v>0</v>
      </c>
      <c r="BP743" s="125">
        <f t="shared" ref="BP743" si="14279">H743/H746</f>
        <v>0</v>
      </c>
      <c r="BQ743" s="126">
        <f t="shared" ref="BQ743" si="14280">I743/I746</f>
        <v>0</v>
      </c>
      <c r="BR743" s="123">
        <f t="shared" ref="BR743" si="14281">J743/J746</f>
        <v>0</v>
      </c>
      <c r="BS743" s="124">
        <f t="shared" ref="BS743" si="14282">K743/K746</f>
        <v>0</v>
      </c>
      <c r="BT743" s="125">
        <f t="shared" ref="BT743" si="14283">L743/L746</f>
        <v>0</v>
      </c>
      <c r="BU743" s="123">
        <f t="shared" ref="BU743" si="14284">M743/M746</f>
        <v>0</v>
      </c>
      <c r="BV743" s="127">
        <f t="shared" ref="BV743" si="14285">N743/N746</f>
        <v>0</v>
      </c>
      <c r="BW743" s="128">
        <f t="shared" ref="BW743" si="14286">O743/O746</f>
        <v>0</v>
      </c>
      <c r="BX743" s="123">
        <f t="shared" ref="BX743" si="14287">P743/P746</f>
        <v>0</v>
      </c>
      <c r="BY743" s="124">
        <f t="shared" ref="BY743" si="14288">Q743/Q746</f>
        <v>0</v>
      </c>
      <c r="BZ743" s="125">
        <f t="shared" ref="BZ743" si="14289">R743/R746</f>
        <v>0</v>
      </c>
      <c r="CA743" s="126">
        <f t="shared" ref="CA743" si="14290">S743/S746</f>
        <v>0</v>
      </c>
      <c r="CB743" s="123">
        <f t="shared" ref="CB743" si="14291">T743/T746</f>
        <v>0</v>
      </c>
      <c r="CC743" s="124">
        <f t="shared" ref="CC743" si="14292">U743/U746</f>
        <v>0</v>
      </c>
      <c r="CD743" s="125">
        <f t="shared" ref="CD743" si="14293">V743/V746</f>
        <v>0</v>
      </c>
      <c r="CE743" s="126">
        <f t="shared" ref="CE743" si="14294">W743/W746</f>
        <v>0</v>
      </c>
      <c r="CF743" s="123">
        <f t="shared" ref="CF743" si="14295">X743/X746</f>
        <v>0</v>
      </c>
      <c r="CG743" s="124">
        <f t="shared" ref="CG743" si="14296">Y743/Y746</f>
        <v>0</v>
      </c>
      <c r="CH743" s="125">
        <f t="shared" ref="CH743" si="14297">Z743/Z746</f>
        <v>0</v>
      </c>
      <c r="CI743" s="123">
        <f t="shared" ref="CI743" si="14298">AA743/AA746</f>
        <v>0</v>
      </c>
      <c r="CJ743" s="129">
        <f t="shared" ref="CJ743" si="14299">AB743/AB746</f>
        <v>0</v>
      </c>
      <c r="CK743" s="130">
        <f t="shared" ref="CK743" si="14300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72"/>
        <v>0</v>
      </c>
      <c r="AC744" s="152">
        <f t="shared" si="14273"/>
        <v>0</v>
      </c>
      <c r="BI744" s="139" t="s">
        <v>38</v>
      </c>
      <c r="BJ744" s="123">
        <f>B744/B746</f>
        <v>0</v>
      </c>
      <c r="BK744" s="124">
        <f t="shared" ref="BK744" si="14301">C744/C746</f>
        <v>0</v>
      </c>
      <c r="BL744" s="125">
        <f t="shared" ref="BL744" si="14302">D744/D746</f>
        <v>0</v>
      </c>
      <c r="BM744" s="126">
        <f t="shared" ref="BM744" si="14303">E744/E746</f>
        <v>0</v>
      </c>
      <c r="BN744" s="123">
        <f t="shared" ref="BN744" si="14304">F744/F746</f>
        <v>0</v>
      </c>
      <c r="BO744" s="124">
        <f t="shared" ref="BO744" si="14305">G744/G746</f>
        <v>0</v>
      </c>
      <c r="BP744" s="125">
        <f t="shared" ref="BP744" si="14306">H744/H746</f>
        <v>0</v>
      </c>
      <c r="BQ744" s="126">
        <f t="shared" ref="BQ744" si="14307">I744/I746</f>
        <v>0</v>
      </c>
      <c r="BR744" s="123">
        <f t="shared" ref="BR744" si="14308">J744/J746</f>
        <v>0</v>
      </c>
      <c r="BS744" s="124">
        <f t="shared" ref="BS744" si="14309">K744/K746</f>
        <v>0</v>
      </c>
      <c r="BT744" s="125">
        <f t="shared" ref="BT744" si="14310">L744/L746</f>
        <v>0</v>
      </c>
      <c r="BU744" s="123">
        <f t="shared" ref="BU744" si="14311">M744/M746</f>
        <v>0</v>
      </c>
      <c r="BV744" s="127">
        <f t="shared" ref="BV744" si="14312">N744/N746</f>
        <v>0</v>
      </c>
      <c r="BW744" s="128">
        <f t="shared" ref="BW744" si="14313">O744/O746</f>
        <v>0</v>
      </c>
      <c r="BX744" s="123">
        <f t="shared" ref="BX744" si="14314">P744/P746</f>
        <v>0</v>
      </c>
      <c r="BY744" s="124">
        <f t="shared" ref="BY744" si="14315">Q744/Q746</f>
        <v>0</v>
      </c>
      <c r="BZ744" s="125">
        <f t="shared" ref="BZ744" si="14316">R744/R746</f>
        <v>0</v>
      </c>
      <c r="CA744" s="126">
        <f t="shared" ref="CA744" si="14317">S744/S746</f>
        <v>0</v>
      </c>
      <c r="CB744" s="123">
        <f t="shared" ref="CB744" si="14318">T744/T746</f>
        <v>0</v>
      </c>
      <c r="CC744" s="124">
        <f t="shared" ref="CC744" si="14319">U744/U746</f>
        <v>0</v>
      </c>
      <c r="CD744" s="125">
        <f t="shared" ref="CD744" si="14320">V744/V746</f>
        <v>0</v>
      </c>
      <c r="CE744" s="126">
        <f t="shared" ref="CE744" si="14321">W744/W746</f>
        <v>0</v>
      </c>
      <c r="CF744" s="123">
        <f t="shared" ref="CF744" si="14322">X744/X746</f>
        <v>0</v>
      </c>
      <c r="CG744" s="124">
        <f t="shared" ref="CG744" si="14323">Y744/Y746</f>
        <v>0</v>
      </c>
      <c r="CH744" s="125">
        <f t="shared" ref="CH744" si="14324">Z744/Z746</f>
        <v>0</v>
      </c>
      <c r="CI744" s="123">
        <f t="shared" ref="CI744" si="14325">AA744/AA746</f>
        <v>0</v>
      </c>
      <c r="CJ744" s="129">
        <f t="shared" ref="CJ744" si="14326">AB744/AB746</f>
        <v>0</v>
      </c>
      <c r="CK744" s="130">
        <f t="shared" ref="CK744" si="14327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72"/>
        <v>0</v>
      </c>
      <c r="AC745" s="152">
        <f t="shared" si="14273"/>
        <v>0</v>
      </c>
      <c r="BI745" s="131" t="s">
        <v>39</v>
      </c>
      <c r="BJ745" s="123">
        <f>B745/B746</f>
        <v>0</v>
      </c>
      <c r="BK745" s="124">
        <f t="shared" ref="BK745" si="14328">C745/C746</f>
        <v>0</v>
      </c>
      <c r="BL745" s="125">
        <f t="shared" ref="BL745" si="14329">D745/D746</f>
        <v>0</v>
      </c>
      <c r="BM745" s="126">
        <f t="shared" ref="BM745" si="14330">E745/E746</f>
        <v>0</v>
      </c>
      <c r="BN745" s="123">
        <f t="shared" ref="BN745" si="14331">F745/F746</f>
        <v>0</v>
      </c>
      <c r="BO745" s="124">
        <f t="shared" ref="BO745" si="14332">G745/G746</f>
        <v>0</v>
      </c>
      <c r="BP745" s="125">
        <f t="shared" ref="BP745" si="14333">H745/H746</f>
        <v>0</v>
      </c>
      <c r="BQ745" s="126">
        <f t="shared" ref="BQ745" si="14334">I745/I746</f>
        <v>0</v>
      </c>
      <c r="BR745" s="123">
        <f t="shared" ref="BR745" si="14335">J745/J746</f>
        <v>0</v>
      </c>
      <c r="BS745" s="124">
        <f t="shared" ref="BS745" si="14336">K745/K746</f>
        <v>0</v>
      </c>
      <c r="BT745" s="125">
        <f t="shared" ref="BT745" si="14337">L745/L746</f>
        <v>0</v>
      </c>
      <c r="BU745" s="123">
        <f t="shared" ref="BU745" si="14338">M745/M746</f>
        <v>0</v>
      </c>
      <c r="BV745" s="127">
        <f t="shared" ref="BV745" si="14339">N745/N746</f>
        <v>0</v>
      </c>
      <c r="BW745" s="128">
        <f t="shared" ref="BW745" si="14340">O745/O746</f>
        <v>0</v>
      </c>
      <c r="BX745" s="123">
        <f t="shared" ref="BX745" si="14341">P745/P746</f>
        <v>0</v>
      </c>
      <c r="BY745" s="124">
        <f t="shared" ref="BY745" si="14342">Q745/Q746</f>
        <v>0</v>
      </c>
      <c r="BZ745" s="125">
        <f t="shared" ref="BZ745" si="14343">R745/R746</f>
        <v>0</v>
      </c>
      <c r="CA745" s="126">
        <f t="shared" ref="CA745" si="14344">S745/S746</f>
        <v>0</v>
      </c>
      <c r="CB745" s="123">
        <f t="shared" ref="CB745" si="14345">T745/T746</f>
        <v>0</v>
      </c>
      <c r="CC745" s="124">
        <f t="shared" ref="CC745" si="14346">U745/U746</f>
        <v>0</v>
      </c>
      <c r="CD745" s="125">
        <f t="shared" ref="CD745" si="14347">V745/V746</f>
        <v>0</v>
      </c>
      <c r="CE745" s="126">
        <f t="shared" ref="CE745" si="14348">W745/W746</f>
        <v>0</v>
      </c>
      <c r="CF745" s="123">
        <f t="shared" ref="CF745" si="14349">X745/X746</f>
        <v>0</v>
      </c>
      <c r="CG745" s="124">
        <f t="shared" ref="CG745" si="14350">Y745/Y746</f>
        <v>0</v>
      </c>
      <c r="CH745" s="125">
        <f t="shared" ref="CH745" si="14351">Z745/Z746</f>
        <v>0</v>
      </c>
      <c r="CI745" s="123">
        <f t="shared" ref="CI745" si="14352">AA745/AA746</f>
        <v>0</v>
      </c>
      <c r="CJ745" s="129">
        <f t="shared" ref="CJ745" si="14353">AB745/AB746</f>
        <v>0</v>
      </c>
      <c r="CK745" s="130">
        <f t="shared" ref="CK745" si="14354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5">SUM(B723:B745)</f>
        <v>22505</v>
      </c>
      <c r="C746" s="1">
        <f t="shared" si="14355"/>
        <v>21759</v>
      </c>
      <c r="D746" s="14">
        <f t="shared" si="14355"/>
        <v>10093</v>
      </c>
      <c r="E746" s="1">
        <f t="shared" si="14355"/>
        <v>9917</v>
      </c>
      <c r="F746" s="14">
        <f t="shared" si="14355"/>
        <v>21767</v>
      </c>
      <c r="G746" s="1">
        <f t="shared" si="14355"/>
        <v>19732</v>
      </c>
      <c r="H746" s="14">
        <f t="shared" si="14355"/>
        <v>33846</v>
      </c>
      <c r="I746" s="1">
        <f t="shared" si="14355"/>
        <v>36465</v>
      </c>
      <c r="J746" s="14">
        <f t="shared" si="14355"/>
        <v>4630</v>
      </c>
      <c r="K746" s="1">
        <f t="shared" si="14355"/>
        <v>5286</v>
      </c>
      <c r="L746" s="14">
        <f t="shared" si="14355"/>
        <v>18911</v>
      </c>
      <c r="M746" s="1">
        <f t="shared" si="14355"/>
        <v>19829</v>
      </c>
      <c r="N746" s="14">
        <f t="shared" si="14355"/>
        <v>36051</v>
      </c>
      <c r="O746" s="1">
        <f t="shared" si="14355"/>
        <v>35557</v>
      </c>
      <c r="P746" s="14">
        <f t="shared" si="14355"/>
        <v>19058</v>
      </c>
      <c r="Q746" s="1">
        <f t="shared" si="14355"/>
        <v>19057</v>
      </c>
      <c r="R746" s="14">
        <f t="shared" si="14355"/>
        <v>21449</v>
      </c>
      <c r="S746" s="1">
        <f t="shared" si="14355"/>
        <v>21827</v>
      </c>
      <c r="T746" s="14">
        <f t="shared" si="14355"/>
        <v>6193</v>
      </c>
      <c r="U746" s="1">
        <f t="shared" si="14355"/>
        <v>6631</v>
      </c>
      <c r="V746" s="14">
        <f t="shared" si="14355"/>
        <v>21479</v>
      </c>
      <c r="W746" s="1">
        <f t="shared" si="14355"/>
        <v>23931</v>
      </c>
      <c r="X746" s="14">
        <f t="shared" si="14355"/>
        <v>17739</v>
      </c>
      <c r="Y746" s="1">
        <f t="shared" si="14355"/>
        <v>11302</v>
      </c>
      <c r="Z746" s="14">
        <f t="shared" si="14355"/>
        <v>33084</v>
      </c>
      <c r="AA746" s="1">
        <f t="shared" si="14355"/>
        <v>34768</v>
      </c>
      <c r="AB746" s="153">
        <f>SUM(AB722:AB745)</f>
        <v>266805</v>
      </c>
      <c r="AC746" s="154">
        <f t="shared" ref="AC746" si="14356">SUM(AC722:AC745)</f>
        <v>266061</v>
      </c>
      <c r="BI746" s="221" t="s">
        <v>13</v>
      </c>
      <c r="BJ746" s="147">
        <f>SUM(BJ722:BJ745)</f>
        <v>1</v>
      </c>
      <c r="BK746" s="148">
        <f t="shared" ref="BK746:CK746" si="14357">SUM(BK722:BK745)</f>
        <v>1</v>
      </c>
      <c r="BL746" s="147">
        <f t="shared" si="14357"/>
        <v>1.0000000000000002</v>
      </c>
      <c r="BM746" s="148">
        <f t="shared" si="14357"/>
        <v>1</v>
      </c>
      <c r="BN746" s="147">
        <f t="shared" si="14357"/>
        <v>1.0000000000000002</v>
      </c>
      <c r="BO746" s="148">
        <f t="shared" si="14357"/>
        <v>1</v>
      </c>
      <c r="BP746" s="147">
        <f t="shared" si="14357"/>
        <v>1</v>
      </c>
      <c r="BQ746" s="148">
        <f t="shared" si="14357"/>
        <v>1</v>
      </c>
      <c r="BR746" s="147">
        <f t="shared" si="14357"/>
        <v>1</v>
      </c>
      <c r="BS746" s="148">
        <f t="shared" si="14357"/>
        <v>0.99999999999999978</v>
      </c>
      <c r="BT746" s="147">
        <f t="shared" si="14357"/>
        <v>0.99999999999999978</v>
      </c>
      <c r="BU746" s="148">
        <f t="shared" si="14357"/>
        <v>1</v>
      </c>
      <c r="BV746" s="147">
        <f t="shared" si="14357"/>
        <v>0.99999999999999989</v>
      </c>
      <c r="BW746" s="148">
        <f t="shared" si="14357"/>
        <v>0.99999999999999978</v>
      </c>
      <c r="BX746" s="147">
        <f t="shared" si="14357"/>
        <v>1.0000000000000002</v>
      </c>
      <c r="BY746" s="148">
        <f t="shared" si="14357"/>
        <v>1</v>
      </c>
      <c r="BZ746" s="147">
        <f t="shared" si="14357"/>
        <v>1</v>
      </c>
      <c r="CA746" s="148">
        <f t="shared" si="14357"/>
        <v>1</v>
      </c>
      <c r="CB746" s="147">
        <f t="shared" si="14357"/>
        <v>0.99999999999999989</v>
      </c>
      <c r="CC746" s="148">
        <f t="shared" si="14357"/>
        <v>0.99999999999999967</v>
      </c>
      <c r="CD746" s="147">
        <f t="shared" si="14357"/>
        <v>0.99999999999999989</v>
      </c>
      <c r="CE746" s="148">
        <f t="shared" si="14357"/>
        <v>1</v>
      </c>
      <c r="CF746" s="147">
        <f t="shared" si="14357"/>
        <v>1</v>
      </c>
      <c r="CG746" s="148">
        <f t="shared" si="14357"/>
        <v>1.0000000000000002</v>
      </c>
      <c r="CH746" s="147">
        <f t="shared" si="14357"/>
        <v>1.0000000000000002</v>
      </c>
      <c r="CI746" s="148">
        <f t="shared" si="14357"/>
        <v>1</v>
      </c>
      <c r="CJ746" s="147">
        <f t="shared" si="14357"/>
        <v>1</v>
      </c>
      <c r="CK746" s="148">
        <f t="shared" si="14357"/>
        <v>1</v>
      </c>
    </row>
    <row r="747" spans="1:89" ht="13.5" thickTop="1" x14ac:dyDescent="0.2">
      <c r="A747" s="165"/>
    </row>
    <row r="749" spans="1:89" x14ac:dyDescent="0.2">
      <c r="A749" s="278">
        <f>+A718+1</f>
        <v>44798</v>
      </c>
      <c r="B749" s="278"/>
      <c r="C749" s="278"/>
      <c r="D749" s="278"/>
      <c r="BI749" s="277">
        <f>+BI687+2</f>
        <v>44798</v>
      </c>
      <c r="BJ749" s="277"/>
      <c r="BK749" s="277"/>
      <c r="BL749" s="277"/>
    </row>
    <row r="750" spans="1:89" ht="13.5" thickBot="1" x14ac:dyDescent="0.25">
      <c r="AE750" t="s">
        <v>84</v>
      </c>
    </row>
    <row r="751" spans="1:89" ht="14.25" thickTop="1" thickBot="1" x14ac:dyDescent="0.25">
      <c r="A751" s="275" t="s">
        <v>0</v>
      </c>
      <c r="B751" s="269" t="s">
        <v>1</v>
      </c>
      <c r="C751" s="270"/>
      <c r="D751" s="269" t="s">
        <v>2</v>
      </c>
      <c r="E751" s="270"/>
      <c r="F751" s="269" t="s">
        <v>3</v>
      </c>
      <c r="G751" s="270"/>
      <c r="H751" s="269" t="s">
        <v>4</v>
      </c>
      <c r="I751" s="270"/>
      <c r="J751" s="269" t="s">
        <v>5</v>
      </c>
      <c r="K751" s="270"/>
      <c r="L751" s="269" t="s">
        <v>6</v>
      </c>
      <c r="M751" s="270"/>
      <c r="N751" s="269" t="s">
        <v>7</v>
      </c>
      <c r="O751" s="270"/>
      <c r="P751" s="269" t="s">
        <v>8</v>
      </c>
      <c r="Q751" s="270"/>
      <c r="R751" s="269" t="s">
        <v>9</v>
      </c>
      <c r="S751" s="270"/>
      <c r="T751" s="269" t="s">
        <v>10</v>
      </c>
      <c r="U751" s="270"/>
      <c r="V751" s="269" t="s">
        <v>11</v>
      </c>
      <c r="W751" s="270"/>
      <c r="X751" s="269" t="s">
        <v>12</v>
      </c>
      <c r="Y751" s="270"/>
      <c r="Z751" s="271" t="s">
        <v>40</v>
      </c>
      <c r="AA751" s="272"/>
      <c r="AB751" s="273" t="s">
        <v>41</v>
      </c>
      <c r="AC751" s="274"/>
      <c r="AE751" s="275" t="s">
        <v>0</v>
      </c>
      <c r="AF751" s="269" t="s">
        <v>1</v>
      </c>
      <c r="AG751" s="270"/>
      <c r="AH751" s="269" t="s">
        <v>2</v>
      </c>
      <c r="AI751" s="270"/>
      <c r="AJ751" s="269" t="s">
        <v>3</v>
      </c>
      <c r="AK751" s="270"/>
      <c r="AL751" s="269" t="s">
        <v>4</v>
      </c>
      <c r="AM751" s="270"/>
      <c r="AN751" s="269" t="s">
        <v>5</v>
      </c>
      <c r="AO751" s="270"/>
      <c r="AP751" s="269" t="s">
        <v>6</v>
      </c>
      <c r="AQ751" s="270"/>
      <c r="AR751" s="269" t="s">
        <v>7</v>
      </c>
      <c r="AS751" s="270"/>
      <c r="AT751" s="269" t="s">
        <v>8</v>
      </c>
      <c r="AU751" s="270"/>
      <c r="AV751" s="269" t="s">
        <v>9</v>
      </c>
      <c r="AW751" s="270"/>
      <c r="AX751" s="269" t="s">
        <v>10</v>
      </c>
      <c r="AY751" s="270"/>
      <c r="AZ751" s="269" t="s">
        <v>11</v>
      </c>
      <c r="BA751" s="270"/>
      <c r="BB751" s="269" t="s">
        <v>12</v>
      </c>
      <c r="BC751" s="270"/>
      <c r="BD751" s="271" t="s">
        <v>40</v>
      </c>
      <c r="BE751" s="272"/>
      <c r="BF751" s="273" t="s">
        <v>41</v>
      </c>
      <c r="BG751" s="274"/>
      <c r="BI751" s="275" t="s">
        <v>0</v>
      </c>
      <c r="BJ751" s="269" t="s">
        <v>1</v>
      </c>
      <c r="BK751" s="270"/>
      <c r="BL751" s="269" t="s">
        <v>2</v>
      </c>
      <c r="BM751" s="270"/>
      <c r="BN751" s="269" t="s">
        <v>3</v>
      </c>
      <c r="BO751" s="270"/>
      <c r="BP751" s="269" t="s">
        <v>4</v>
      </c>
      <c r="BQ751" s="270"/>
      <c r="BR751" s="269" t="s">
        <v>5</v>
      </c>
      <c r="BS751" s="270"/>
      <c r="BT751" s="269" t="s">
        <v>6</v>
      </c>
      <c r="BU751" s="270"/>
      <c r="BV751" s="269" t="s">
        <v>7</v>
      </c>
      <c r="BW751" s="270"/>
      <c r="BX751" s="269" t="s">
        <v>8</v>
      </c>
      <c r="BY751" s="270"/>
      <c r="BZ751" s="269" t="s">
        <v>9</v>
      </c>
      <c r="CA751" s="270"/>
      <c r="CB751" s="269" t="s">
        <v>10</v>
      </c>
      <c r="CC751" s="270"/>
      <c r="CD751" s="269" t="s">
        <v>11</v>
      </c>
      <c r="CE751" s="270"/>
      <c r="CF751" s="269" t="s">
        <v>12</v>
      </c>
      <c r="CG751" s="270"/>
      <c r="CH751" s="271" t="s">
        <v>40</v>
      </c>
      <c r="CI751" s="272"/>
      <c r="CJ751" s="269" t="s">
        <v>41</v>
      </c>
      <c r="CK751" s="270"/>
    </row>
    <row r="752" spans="1:89" ht="15" thickTop="1" thickBot="1" x14ac:dyDescent="0.3">
      <c r="A752" s="276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76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76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3450</v>
      </c>
      <c r="AG753" s="164">
        <f t="shared" ref="AG753:AV755" si="14358">SUMIF($A$9:$A$32,$AE753,C$753:C$776)</f>
        <v>1207</v>
      </c>
      <c r="AH753" s="121">
        <f t="shared" si="14358"/>
        <v>1194</v>
      </c>
      <c r="AI753" s="159">
        <f t="shared" si="14358"/>
        <v>1250</v>
      </c>
      <c r="AJ753" s="120">
        <f t="shared" si="14358"/>
        <v>2259</v>
      </c>
      <c r="AK753" s="122">
        <f t="shared" si="14358"/>
        <v>1507</v>
      </c>
      <c r="AL753" s="121">
        <f t="shared" si="14358"/>
        <v>4147</v>
      </c>
      <c r="AM753" s="159">
        <f t="shared" si="14358"/>
        <v>2365</v>
      </c>
      <c r="AN753" s="120">
        <f t="shared" si="14358"/>
        <v>257</v>
      </c>
      <c r="AO753" s="122">
        <f t="shared" si="14358"/>
        <v>1086</v>
      </c>
      <c r="AP753" s="121">
        <f t="shared" si="14358"/>
        <v>1152</v>
      </c>
      <c r="AQ753" s="120">
        <f t="shared" si="14358"/>
        <v>3363</v>
      </c>
      <c r="AR753" s="158">
        <f t="shared" si="14358"/>
        <v>3076</v>
      </c>
      <c r="AS753" s="160">
        <f t="shared" si="14358"/>
        <v>4070</v>
      </c>
      <c r="AT753" s="120">
        <f t="shared" si="14358"/>
        <v>2213</v>
      </c>
      <c r="AU753" s="122">
        <f t="shared" si="14358"/>
        <v>2211</v>
      </c>
      <c r="AV753" s="121">
        <f t="shared" si="14358"/>
        <v>2546</v>
      </c>
      <c r="AW753" s="159">
        <f t="shared" ref="AW753:BE755" si="14359">SUMIF($A$9:$A$32,$AE753,S$753:S$776)</f>
        <v>1970</v>
      </c>
      <c r="AX753" s="120">
        <f t="shared" si="14359"/>
        <v>371</v>
      </c>
      <c r="AY753" s="122">
        <f t="shared" si="14359"/>
        <v>1464</v>
      </c>
      <c r="AZ753" s="121">
        <f t="shared" si="14359"/>
        <v>1050</v>
      </c>
      <c r="BA753" s="159">
        <f t="shared" si="14359"/>
        <v>2988</v>
      </c>
      <c r="BB753" s="120">
        <f t="shared" si="14359"/>
        <v>1813</v>
      </c>
      <c r="BC753" s="122">
        <f t="shared" si="14359"/>
        <v>1806</v>
      </c>
      <c r="BD753" s="21">
        <f t="shared" si="14359"/>
        <v>3929</v>
      </c>
      <c r="BE753" s="163">
        <f t="shared" si="14359"/>
        <v>2686</v>
      </c>
      <c r="BF753" s="149">
        <f>AF753+AH753+AJ753+AL753+AN753+AP753+AR753+AT753+AV753+AX753+AZ753+BB753+BD753</f>
        <v>27457</v>
      </c>
      <c r="BG753" s="150">
        <f>AG753+AI753+AK753+AM753+AO753+AQ753+AS753+AU753+AW753+AY753+BA753+BC753+BE753</f>
        <v>27973</v>
      </c>
      <c r="BI753" s="119" t="s">
        <v>16</v>
      </c>
      <c r="BJ753" s="123">
        <f>B753/B777</f>
        <v>0</v>
      </c>
      <c r="BK753" s="124">
        <f t="shared" ref="BK753" si="14360">C753/C777</f>
        <v>0</v>
      </c>
      <c r="BL753" s="125">
        <f t="shared" ref="BL753" si="14361">D753/D777</f>
        <v>0</v>
      </c>
      <c r="BM753" s="126">
        <f t="shared" ref="BM753" si="14362">E753/E777</f>
        <v>0</v>
      </c>
      <c r="BN753" s="123">
        <f t="shared" ref="BN753" si="14363">F753/F777</f>
        <v>0</v>
      </c>
      <c r="BO753" s="124">
        <f t="shared" ref="BO753" si="14364">G753/G777</f>
        <v>0</v>
      </c>
      <c r="BP753" s="125">
        <f t="shared" ref="BP753" si="14365">H753/H777</f>
        <v>0</v>
      </c>
      <c r="BQ753" s="126">
        <f t="shared" ref="BQ753" si="14366">I753/I777</f>
        <v>0</v>
      </c>
      <c r="BR753" s="123">
        <f t="shared" ref="BR753" si="14367">J753/J777</f>
        <v>0</v>
      </c>
      <c r="BS753" s="124">
        <f t="shared" ref="BS753" si="14368">K753/K777</f>
        <v>0</v>
      </c>
      <c r="BT753" s="125">
        <f t="shared" ref="BT753" si="14369">L753/L777</f>
        <v>0</v>
      </c>
      <c r="BU753" s="123">
        <f t="shared" ref="BU753" si="14370">M753/M777</f>
        <v>0</v>
      </c>
      <c r="BV753" s="127">
        <f t="shared" ref="BV753" si="14371">N753/N777</f>
        <v>0</v>
      </c>
      <c r="BW753" s="128">
        <f t="shared" ref="BW753" si="14372">O753/O777</f>
        <v>0</v>
      </c>
      <c r="BX753" s="123">
        <f t="shared" ref="BX753" si="14373">P753/P777</f>
        <v>0</v>
      </c>
      <c r="BY753" s="124">
        <f t="shared" ref="BY753" si="14374">Q753/Q777</f>
        <v>0</v>
      </c>
      <c r="BZ753" s="125">
        <f t="shared" ref="BZ753" si="14375">R753/R777</f>
        <v>0</v>
      </c>
      <c r="CA753" s="126">
        <f t="shared" ref="CA753" si="14376">S753/S777</f>
        <v>0</v>
      </c>
      <c r="CB753" s="123">
        <f t="shared" ref="CB753" si="14377">T753/T777</f>
        <v>0</v>
      </c>
      <c r="CC753" s="124">
        <f t="shared" ref="CC753" si="14378">U753/U777</f>
        <v>0</v>
      </c>
      <c r="CD753" s="125">
        <f t="shared" ref="CD753" si="14379">V753/V777</f>
        <v>0</v>
      </c>
      <c r="CE753" s="126">
        <f t="shared" ref="CE753" si="14380">W753/W777</f>
        <v>0</v>
      </c>
      <c r="CF753" s="123">
        <f t="shared" ref="CF753" si="14381">X753/X777</f>
        <v>0</v>
      </c>
      <c r="CG753" s="124">
        <f t="shared" ref="CG753" si="14382">Y753/Y777</f>
        <v>0</v>
      </c>
      <c r="CH753" s="125">
        <f t="shared" ref="CH753" si="14383">Z753/Z777</f>
        <v>0</v>
      </c>
      <c r="CI753" s="123">
        <f t="shared" ref="CI753" si="14384">AA753/AA777</f>
        <v>0</v>
      </c>
      <c r="CJ753" s="129">
        <f t="shared" ref="CJ753" si="14385">AB753/AB777</f>
        <v>0</v>
      </c>
      <c r="CK753" s="130">
        <f t="shared" ref="CK753" si="14386">AC753/AC777</f>
        <v>0</v>
      </c>
    </row>
    <row r="754" spans="1:89" x14ac:dyDescent="0.2">
      <c r="A754" s="131" t="s">
        <v>17</v>
      </c>
      <c r="B754" s="167">
        <v>314</v>
      </c>
      <c r="C754" s="168">
        <v>0</v>
      </c>
      <c r="D754" s="169">
        <v>218</v>
      </c>
      <c r="E754" s="170">
        <v>6</v>
      </c>
      <c r="F754" s="167">
        <v>641</v>
      </c>
      <c r="G754" s="171">
        <v>10</v>
      </c>
      <c r="H754" s="169">
        <v>506</v>
      </c>
      <c r="I754" s="170">
        <v>51</v>
      </c>
      <c r="J754" s="167">
        <v>13</v>
      </c>
      <c r="K754" s="171">
        <v>31</v>
      </c>
      <c r="L754" s="169">
        <v>78</v>
      </c>
      <c r="M754" s="167">
        <v>76</v>
      </c>
      <c r="N754" s="172">
        <v>182</v>
      </c>
      <c r="O754" s="173">
        <v>169</v>
      </c>
      <c r="P754" s="167">
        <v>66</v>
      </c>
      <c r="Q754" s="171">
        <v>75</v>
      </c>
      <c r="R754" s="169">
        <v>34</v>
      </c>
      <c r="S754" s="170">
        <v>102</v>
      </c>
      <c r="T754" s="167">
        <v>3</v>
      </c>
      <c r="U754" s="171">
        <v>28</v>
      </c>
      <c r="V754" s="169">
        <v>11</v>
      </c>
      <c r="W754" s="170">
        <v>106</v>
      </c>
      <c r="X754" s="167">
        <v>5</v>
      </c>
      <c r="Y754" s="171">
        <v>0</v>
      </c>
      <c r="Z754" s="169">
        <v>0</v>
      </c>
      <c r="AA754" s="167">
        <v>0</v>
      </c>
      <c r="AB754" s="149">
        <f t="shared" ref="AB754:AB773" si="14387">B754+D754+F754+H754+J754+L754+N754+P754+R754+T754+V754+X754+Z754</f>
        <v>2071</v>
      </c>
      <c r="AC754" s="150">
        <f t="shared" ref="AC754:AC773" si="14388">C754+E754+G754+I754+K754+M754+O754+Q754+S754+U754+W754+Y754+AA754</f>
        <v>654</v>
      </c>
      <c r="AE754" s="226" t="str">
        <f>$AE$10</f>
        <v>08:00 - 08:59</v>
      </c>
      <c r="AF754" s="120">
        <f>SUMIF($A$9:$A$32,$AE754,B$753:B$776)</f>
        <v>2515</v>
      </c>
      <c r="AG754" s="168">
        <f t="shared" si="14358"/>
        <v>919</v>
      </c>
      <c r="AH754" s="169">
        <f t="shared" si="14358"/>
        <v>1007</v>
      </c>
      <c r="AI754" s="170">
        <f t="shared" si="14358"/>
        <v>793</v>
      </c>
      <c r="AJ754" s="167">
        <f t="shared" si="14358"/>
        <v>2231</v>
      </c>
      <c r="AK754" s="171">
        <f t="shared" si="14358"/>
        <v>1052</v>
      </c>
      <c r="AL754" s="169">
        <f t="shared" si="14358"/>
        <v>3180</v>
      </c>
      <c r="AM754" s="170">
        <f t="shared" si="14358"/>
        <v>2012</v>
      </c>
      <c r="AN754" s="167">
        <f t="shared" si="14358"/>
        <v>207</v>
      </c>
      <c r="AO754" s="171">
        <f t="shared" si="14358"/>
        <v>794</v>
      </c>
      <c r="AP754" s="169">
        <f t="shared" si="14358"/>
        <v>901</v>
      </c>
      <c r="AQ754" s="167">
        <f t="shared" si="14358"/>
        <v>2908</v>
      </c>
      <c r="AR754" s="172">
        <f t="shared" si="14358"/>
        <v>2290</v>
      </c>
      <c r="AS754" s="173">
        <f t="shared" si="14358"/>
        <v>3655</v>
      </c>
      <c r="AT754" s="167">
        <f t="shared" si="14358"/>
        <v>1613</v>
      </c>
      <c r="AU754" s="171">
        <f t="shared" si="14358"/>
        <v>1689</v>
      </c>
      <c r="AV754" s="169">
        <f t="shared" si="14358"/>
        <v>2097</v>
      </c>
      <c r="AW754" s="170">
        <f t="shared" si="14359"/>
        <v>1576</v>
      </c>
      <c r="AX754" s="167">
        <f t="shared" si="14359"/>
        <v>240</v>
      </c>
      <c r="AY754" s="171">
        <f t="shared" si="14359"/>
        <v>1143</v>
      </c>
      <c r="AZ754" s="169">
        <f t="shared" si="14359"/>
        <v>839</v>
      </c>
      <c r="BA754" s="170">
        <f t="shared" si="14359"/>
        <v>2404</v>
      </c>
      <c r="BB754" s="167">
        <f t="shared" si="14359"/>
        <v>1470</v>
      </c>
      <c r="BC754" s="171">
        <f t="shared" si="14359"/>
        <v>1530</v>
      </c>
      <c r="BD754" s="169">
        <f t="shared" si="14359"/>
        <v>3336</v>
      </c>
      <c r="BE754" s="167">
        <f t="shared" si="14359"/>
        <v>2336</v>
      </c>
      <c r="BF754" s="151">
        <f>SUM(AF754,AH754,AJ754,AL754,AN754,AP754,AR754,AT754,AV754,AX754,AZ754,BB754,BD754)</f>
        <v>21926</v>
      </c>
      <c r="BG754" s="152">
        <f>SUM(AG754,AI754,AK754,AM754,AO754,AQ754,AS754,AU754,AW754,AY754,BA754,BC754,BE754)</f>
        <v>22811</v>
      </c>
      <c r="BI754" s="131" t="s">
        <v>17</v>
      </c>
      <c r="BJ754" s="123">
        <f>B754/B777</f>
        <v>1.1841460195346381E-2</v>
      </c>
      <c r="BK754" s="124">
        <f t="shared" ref="BK754" si="14389">C754/C777</f>
        <v>0</v>
      </c>
      <c r="BL754" s="125">
        <f t="shared" ref="BL754" si="14390">D754/D777</f>
        <v>1.718023484908188E-2</v>
      </c>
      <c r="BM754" s="126">
        <f t="shared" ref="BM754" si="14391">E754/E777</f>
        <v>4.7210638130458732E-4</v>
      </c>
      <c r="BN754" s="123">
        <f t="shared" ref="BN754" si="14392">F754/F777</f>
        <v>2.4304239023280504E-2</v>
      </c>
      <c r="BO754" s="124">
        <f t="shared" ref="BO754" si="14393">G754/G777</f>
        <v>4.2326250740709387E-4</v>
      </c>
      <c r="BP754" s="125">
        <f t="shared" ref="BP754" si="14394">H754/H777</f>
        <v>1.2963722074195532E-2</v>
      </c>
      <c r="BQ754" s="126">
        <f t="shared" ref="BQ754" si="14395">I754/I777</f>
        <v>1.1995201919232307E-3</v>
      </c>
      <c r="BR754" s="123">
        <f t="shared" ref="BR754" si="14396">J754/J777</f>
        <v>2.1760964178105121E-3</v>
      </c>
      <c r="BS754" s="124">
        <f t="shared" ref="BS754" si="14397">K754/K777</f>
        <v>4.6035046035046035E-3</v>
      </c>
      <c r="BT754" s="125">
        <f t="shared" ref="BT754" si="14398">L754/L777</f>
        <v>3.2191498142798182E-3</v>
      </c>
      <c r="BU754" s="123">
        <f t="shared" ref="BU754" si="14399">M754/M777</f>
        <v>3.1678546121462216E-3</v>
      </c>
      <c r="BV754" s="127">
        <f t="shared" ref="BV754" si="14400">N754/N777</f>
        <v>4.4188700318061524E-3</v>
      </c>
      <c r="BW754" s="128">
        <f t="shared" ref="BW754" si="14401">O754/O777</f>
        <v>4.1461200657491228E-3</v>
      </c>
      <c r="BX754" s="123">
        <f t="shared" ref="BX754" si="14402">P754/P777</f>
        <v>2.9146793852676206E-3</v>
      </c>
      <c r="BY754" s="124">
        <f t="shared" ref="BY754" si="14403">Q754/Q777</f>
        <v>3.3626255380200861E-3</v>
      </c>
      <c r="BZ754" s="125">
        <f t="shared" ref="BZ754" si="14404">R754/R777</f>
        <v>1.3249678500448152E-3</v>
      </c>
      <c r="CA754" s="126">
        <f t="shared" ref="CA754" si="14405">S754/S777</f>
        <v>3.872290345848677E-3</v>
      </c>
      <c r="CB754" s="123">
        <f t="shared" ref="CB754" si="14406">T754/T777</f>
        <v>3.8600102933607824E-4</v>
      </c>
      <c r="CC754" s="124">
        <f t="shared" ref="CC754" si="14407">U754/U777</f>
        <v>3.4632034632034632E-3</v>
      </c>
      <c r="CD754" s="125">
        <f t="shared" ref="CD754" si="14408">V754/V777</f>
        <v>4.3416482475528892E-4</v>
      </c>
      <c r="CE754" s="126">
        <f t="shared" ref="CE754" si="14409">W754/W777</f>
        <v>3.7579324281206794E-3</v>
      </c>
      <c r="CF754" s="123">
        <f t="shared" ref="CF754" si="14410">X754/X777</f>
        <v>2.3667518697339772E-4</v>
      </c>
      <c r="CG754" s="124">
        <f t="shared" ref="CG754" si="14411">Y754/Y777</f>
        <v>0</v>
      </c>
      <c r="CH754" s="125">
        <f t="shared" ref="CH754" si="14412">Z754/Z777</f>
        <v>0</v>
      </c>
      <c r="CI754" s="123">
        <f t="shared" ref="CI754" si="14413">AA754/AA777</f>
        <v>0</v>
      </c>
      <c r="CJ754" s="129">
        <f t="shared" ref="CJ754" si="14414">AB754/AB777</f>
        <v>6.4917763518787279E-3</v>
      </c>
      <c r="CK754" s="130">
        <f t="shared" ref="CK754" si="14415">AC754/AC777</f>
        <v>2.0563774427342901E-3</v>
      </c>
    </row>
    <row r="755" spans="1:89" ht="13.5" thickBot="1" x14ac:dyDescent="0.25">
      <c r="A755" s="139" t="s">
        <v>18</v>
      </c>
      <c r="B755" s="174">
        <v>1553</v>
      </c>
      <c r="C755" s="175">
        <v>245</v>
      </c>
      <c r="D755" s="176">
        <v>831</v>
      </c>
      <c r="E755" s="177">
        <v>233</v>
      </c>
      <c r="F755" s="174">
        <v>2084</v>
      </c>
      <c r="G755" s="178">
        <v>465</v>
      </c>
      <c r="H755" s="176">
        <v>1920</v>
      </c>
      <c r="I755" s="177">
        <v>827</v>
      </c>
      <c r="J755" s="174">
        <v>97</v>
      </c>
      <c r="K755" s="178">
        <v>267</v>
      </c>
      <c r="L755" s="176">
        <v>587</v>
      </c>
      <c r="M755" s="174">
        <v>1057</v>
      </c>
      <c r="N755" s="179">
        <v>1641</v>
      </c>
      <c r="O755" s="180">
        <v>1884</v>
      </c>
      <c r="P755" s="174">
        <v>903</v>
      </c>
      <c r="Q755" s="178">
        <v>961</v>
      </c>
      <c r="R755" s="176">
        <v>1034</v>
      </c>
      <c r="S755" s="177">
        <v>1013</v>
      </c>
      <c r="T755" s="174">
        <v>167</v>
      </c>
      <c r="U755" s="178">
        <v>510</v>
      </c>
      <c r="V755" s="176">
        <v>726</v>
      </c>
      <c r="W755" s="177">
        <v>1225</v>
      </c>
      <c r="X755" s="174">
        <v>863</v>
      </c>
      <c r="Y755" s="178">
        <v>780</v>
      </c>
      <c r="Z755" s="176">
        <v>1758</v>
      </c>
      <c r="AA755" s="174">
        <v>1171</v>
      </c>
      <c r="AB755" s="149">
        <f t="shared" si="14387"/>
        <v>14164</v>
      </c>
      <c r="AC755" s="150">
        <f t="shared" si="14388"/>
        <v>10638</v>
      </c>
      <c r="AE755" s="224">
        <f>$AE$11</f>
        <v>0</v>
      </c>
      <c r="AF755" s="120">
        <f>SUMIF($A$9:$A$32,$AE755,B$753:B$776)</f>
        <v>0</v>
      </c>
      <c r="AG755" s="175">
        <f t="shared" si="14358"/>
        <v>0</v>
      </c>
      <c r="AH755" s="176">
        <f t="shared" si="14358"/>
        <v>0</v>
      </c>
      <c r="AI755" s="177">
        <f t="shared" si="14358"/>
        <v>0</v>
      </c>
      <c r="AJ755" s="174">
        <f t="shared" si="14358"/>
        <v>0</v>
      </c>
      <c r="AK755" s="178">
        <f t="shared" si="14358"/>
        <v>0</v>
      </c>
      <c r="AL755" s="176">
        <f t="shared" si="14358"/>
        <v>0</v>
      </c>
      <c r="AM755" s="177">
        <f t="shared" si="14358"/>
        <v>0</v>
      </c>
      <c r="AN755" s="174">
        <f t="shared" si="14358"/>
        <v>0</v>
      </c>
      <c r="AO755" s="178">
        <f t="shared" si="14358"/>
        <v>0</v>
      </c>
      <c r="AP755" s="176">
        <f t="shared" si="14358"/>
        <v>0</v>
      </c>
      <c r="AQ755" s="174">
        <f t="shared" si="14358"/>
        <v>0</v>
      </c>
      <c r="AR755" s="179">
        <f t="shared" si="14358"/>
        <v>0</v>
      </c>
      <c r="AS755" s="180">
        <f t="shared" si="14358"/>
        <v>0</v>
      </c>
      <c r="AT755" s="174">
        <f t="shared" si="14358"/>
        <v>0</v>
      </c>
      <c r="AU755" s="178">
        <f t="shared" si="14358"/>
        <v>0</v>
      </c>
      <c r="AV755" s="176">
        <f t="shared" si="14358"/>
        <v>0</v>
      </c>
      <c r="AW755" s="177">
        <f t="shared" si="14359"/>
        <v>0</v>
      </c>
      <c r="AX755" s="174">
        <f t="shared" si="14359"/>
        <v>0</v>
      </c>
      <c r="AY755" s="178">
        <f t="shared" si="14359"/>
        <v>0</v>
      </c>
      <c r="AZ755" s="176">
        <f t="shared" si="14359"/>
        <v>0</v>
      </c>
      <c r="BA755" s="177">
        <f t="shared" si="14359"/>
        <v>0</v>
      </c>
      <c r="BB755" s="174">
        <f t="shared" si="14359"/>
        <v>0</v>
      </c>
      <c r="BC755" s="178">
        <f t="shared" si="14359"/>
        <v>0</v>
      </c>
      <c r="BD755" s="176">
        <f t="shared" si="14359"/>
        <v>0</v>
      </c>
      <c r="BE755" s="174">
        <f t="shared" si="14359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5.8566202813289586E-2</v>
      </c>
      <c r="BK755" s="124">
        <f t="shared" ref="BK755" si="14416">C755/C777</f>
        <v>9.1904869082451799E-3</v>
      </c>
      <c r="BL755" s="125">
        <f t="shared" ref="BL755" si="14417">D755/D777</f>
        <v>6.5489794310032309E-2</v>
      </c>
      <c r="BM755" s="126">
        <f t="shared" ref="BM755" si="14418">E755/E777</f>
        <v>1.8333464473994806E-2</v>
      </c>
      <c r="BN755" s="123">
        <f t="shared" ref="BN755" si="14419">F755/F777</f>
        <v>7.9017213922802754E-2</v>
      </c>
      <c r="BO755" s="124">
        <f t="shared" ref="BO755" si="14420">G755/G777</f>
        <v>1.9681706594429867E-2</v>
      </c>
      <c r="BP755" s="125">
        <f t="shared" ref="BP755" si="14421">H755/H777</f>
        <v>4.9190407870465261E-2</v>
      </c>
      <c r="BQ755" s="126">
        <f t="shared" ref="BQ755" si="14422">I755/I777</f>
        <v>1.9451043112166898E-2</v>
      </c>
      <c r="BR755" s="123">
        <f t="shared" ref="BR755" si="14423">J755/J777</f>
        <v>1.6237027117509205E-2</v>
      </c>
      <c r="BS755" s="124">
        <f t="shared" ref="BS755" si="14424">K755/K777</f>
        <v>3.9649539649539649E-2</v>
      </c>
      <c r="BT755" s="125">
        <f t="shared" ref="BT755" si="14425">L755/L777</f>
        <v>2.422616591002889E-2</v>
      </c>
      <c r="BU755" s="123">
        <f t="shared" ref="BU755" si="14426">M755/M777</f>
        <v>4.4058188487349423E-2</v>
      </c>
      <c r="BV755" s="127">
        <f t="shared" ref="BV755" si="14427">N755/N777</f>
        <v>3.9842668803263169E-2</v>
      </c>
      <c r="BW755" s="128">
        <f t="shared" ref="BW755" si="14428">O755/O777</f>
        <v>4.6220652093913302E-2</v>
      </c>
      <c r="BX755" s="123">
        <f t="shared" ref="BX755" si="14429">P755/P777</f>
        <v>3.9878113407525173E-2</v>
      </c>
      <c r="BY755" s="124">
        <f t="shared" ref="BY755" si="14430">Q755/Q777</f>
        <v>4.30864418938307E-2</v>
      </c>
      <c r="BZ755" s="125">
        <f t="shared" ref="BZ755" si="14431">R755/R777</f>
        <v>4.0294610498421729E-2</v>
      </c>
      <c r="CA755" s="126">
        <f t="shared" ref="CA755" si="14432">S755/S777</f>
        <v>3.8457158042595196E-2</v>
      </c>
      <c r="CB755" s="123">
        <f t="shared" ref="CB755" si="14433">T755/T777</f>
        <v>2.1487390633041687E-2</v>
      </c>
      <c r="CC755" s="124">
        <f t="shared" ref="CC755" si="14434">U755/U777</f>
        <v>6.3079777365491654E-2</v>
      </c>
      <c r="CD755" s="125">
        <f t="shared" ref="CD755" si="14435">V755/V777</f>
        <v>2.8654878433849069E-2</v>
      </c>
      <c r="CE755" s="126">
        <f t="shared" ref="CE755" si="14436">W755/W777</f>
        <v>4.3428936079696528E-2</v>
      </c>
      <c r="CF755" s="123">
        <f t="shared" ref="CF755" si="14437">X755/X777</f>
        <v>4.0850137271608446E-2</v>
      </c>
      <c r="CG755" s="124">
        <f t="shared" ref="CG755" si="14438">Y755/Y777</f>
        <v>5.966039467645709E-2</v>
      </c>
      <c r="CH755" s="125">
        <f t="shared" ref="CH755" si="14439">Z755/Z777</f>
        <v>4.3432072535019885E-2</v>
      </c>
      <c r="CI755" s="123">
        <f t="shared" ref="CI755" si="14440">AA755/AA777</f>
        <v>2.7214836850422981E-2</v>
      </c>
      <c r="CJ755" s="129">
        <f t="shared" ref="CJ755" si="14441">AB755/AB777</f>
        <v>4.4398609487209223E-2</v>
      </c>
      <c r="CK755" s="130">
        <f t="shared" ref="CK755" si="14442">AC755/AC777</f>
        <v>3.3449148678604559E-2</v>
      </c>
    </row>
    <row r="756" spans="1:89" ht="14.25" thickTop="1" thickBot="1" x14ac:dyDescent="0.25">
      <c r="A756" s="131" t="s">
        <v>19</v>
      </c>
      <c r="B756" s="167">
        <v>2648</v>
      </c>
      <c r="C756" s="168">
        <v>1149</v>
      </c>
      <c r="D756" s="169">
        <v>1183</v>
      </c>
      <c r="E756" s="170">
        <v>723</v>
      </c>
      <c r="F756" s="167">
        <v>2342</v>
      </c>
      <c r="G756" s="171">
        <v>1406</v>
      </c>
      <c r="H756" s="169">
        <v>3320</v>
      </c>
      <c r="I756" s="170">
        <v>2001</v>
      </c>
      <c r="J756" s="167">
        <v>183</v>
      </c>
      <c r="K756" s="171">
        <v>617</v>
      </c>
      <c r="L756" s="169">
        <v>1091</v>
      </c>
      <c r="M756" s="167">
        <v>2169</v>
      </c>
      <c r="N756" s="172">
        <v>2990</v>
      </c>
      <c r="O756" s="173">
        <v>3430</v>
      </c>
      <c r="P756" s="167">
        <v>1947</v>
      </c>
      <c r="Q756" s="171">
        <v>1737</v>
      </c>
      <c r="R756" s="169">
        <v>2137</v>
      </c>
      <c r="S756" s="170">
        <v>1597</v>
      </c>
      <c r="T756" s="167">
        <v>324</v>
      </c>
      <c r="U756" s="171">
        <v>1067</v>
      </c>
      <c r="V756" s="169">
        <v>1347</v>
      </c>
      <c r="W756" s="170">
        <v>2610</v>
      </c>
      <c r="X756" s="167">
        <v>1926</v>
      </c>
      <c r="Y756" s="171">
        <v>1388</v>
      </c>
      <c r="Z756" s="169">
        <v>3248</v>
      </c>
      <c r="AA756" s="167">
        <v>2071</v>
      </c>
      <c r="AB756" s="149">
        <f t="shared" si="14387"/>
        <v>24686</v>
      </c>
      <c r="AC756" s="150">
        <f t="shared" si="14388"/>
        <v>21965</v>
      </c>
      <c r="AE756" s="221" t="s">
        <v>13</v>
      </c>
      <c r="AF756" s="14">
        <f t="shared" ref="AF756:BG756" si="14443">SUM(AF753:AF755)</f>
        <v>5965</v>
      </c>
      <c r="AG756" s="1">
        <f t="shared" si="14443"/>
        <v>2126</v>
      </c>
      <c r="AH756" s="14">
        <f t="shared" si="14443"/>
        <v>2201</v>
      </c>
      <c r="AI756" s="1">
        <f t="shared" si="14443"/>
        <v>2043</v>
      </c>
      <c r="AJ756" s="14">
        <f t="shared" si="14443"/>
        <v>4490</v>
      </c>
      <c r="AK756" s="1">
        <f t="shared" si="14443"/>
        <v>2559</v>
      </c>
      <c r="AL756" s="14">
        <f t="shared" si="14443"/>
        <v>7327</v>
      </c>
      <c r="AM756" s="1">
        <f t="shared" si="14443"/>
        <v>4377</v>
      </c>
      <c r="AN756" s="14">
        <f t="shared" si="14443"/>
        <v>464</v>
      </c>
      <c r="AO756" s="1">
        <f t="shared" si="14443"/>
        <v>1880</v>
      </c>
      <c r="AP756" s="14">
        <f t="shared" si="14443"/>
        <v>2053</v>
      </c>
      <c r="AQ756" s="1">
        <f t="shared" si="14443"/>
        <v>6271</v>
      </c>
      <c r="AR756" s="14">
        <f t="shared" si="14443"/>
        <v>5366</v>
      </c>
      <c r="AS756" s="1">
        <f t="shared" si="14443"/>
        <v>7725</v>
      </c>
      <c r="AT756" s="14">
        <f t="shared" si="14443"/>
        <v>3826</v>
      </c>
      <c r="AU756" s="1">
        <f t="shared" si="14443"/>
        <v>3900</v>
      </c>
      <c r="AV756" s="14">
        <f t="shared" si="14443"/>
        <v>4643</v>
      </c>
      <c r="AW756" s="1">
        <f t="shared" si="14443"/>
        <v>3546</v>
      </c>
      <c r="AX756" s="14">
        <f t="shared" si="14443"/>
        <v>611</v>
      </c>
      <c r="AY756" s="1">
        <f t="shared" si="14443"/>
        <v>2607</v>
      </c>
      <c r="AZ756" s="14">
        <f t="shared" si="14443"/>
        <v>1889</v>
      </c>
      <c r="BA756" s="1">
        <f t="shared" si="14443"/>
        <v>5392</v>
      </c>
      <c r="BB756" s="14">
        <f t="shared" si="14443"/>
        <v>3283</v>
      </c>
      <c r="BC756" s="1">
        <f t="shared" si="14443"/>
        <v>3336</v>
      </c>
      <c r="BD756" s="14">
        <f t="shared" si="14443"/>
        <v>7265</v>
      </c>
      <c r="BE756" s="1">
        <f t="shared" si="14443"/>
        <v>5022</v>
      </c>
      <c r="BF756" s="153">
        <f t="shared" si="14443"/>
        <v>49383</v>
      </c>
      <c r="BG756" s="154">
        <f t="shared" si="14443"/>
        <v>50784</v>
      </c>
      <c r="BI756" s="131" t="s">
        <v>19</v>
      </c>
      <c r="BJ756" s="123">
        <f>B756/B777</f>
        <v>9.9860466870309611E-2</v>
      </c>
      <c r="BK756" s="124">
        <f t="shared" ref="BK756" si="14444">C756/C777</f>
        <v>4.310150799009678E-2</v>
      </c>
      <c r="BL756" s="125">
        <f t="shared" ref="BL756" si="14445">D756/D777</f>
        <v>9.3230357002127826E-2</v>
      </c>
      <c r="BM756" s="126">
        <f t="shared" ref="BM756" si="14446">E756/E777</f>
        <v>5.6888818947202768E-2</v>
      </c>
      <c r="BN756" s="123">
        <f t="shared" ref="BN756" si="14447">F756/F777</f>
        <v>8.879957533934936E-2</v>
      </c>
      <c r="BO756" s="124">
        <f t="shared" ref="BO756" si="14448">G756/G777</f>
        <v>5.9510708541437397E-2</v>
      </c>
      <c r="BP756" s="125">
        <f t="shared" ref="BP756" si="14449">H756/H777</f>
        <v>8.5058413609346184E-2</v>
      </c>
      <c r="BQ756" s="126">
        <f t="shared" ref="BQ756" si="14450">I756/I777</f>
        <v>4.7063527530164406E-2</v>
      </c>
      <c r="BR756" s="123">
        <f t="shared" ref="BR756" si="14451">J756/J777</f>
        <v>3.0632741881486441E-2</v>
      </c>
      <c r="BS756" s="124">
        <f t="shared" ref="BS756" si="14452">K756/K777</f>
        <v>9.162459162459162E-2</v>
      </c>
      <c r="BT756" s="125">
        <f t="shared" ref="BT756" si="14453">L756/L777</f>
        <v>4.5026826248452334E-2</v>
      </c>
      <c r="BU756" s="123">
        <f t="shared" ref="BU756" si="14454">M756/M777</f>
        <v>9.0408903338752025E-2</v>
      </c>
      <c r="BV756" s="127">
        <f t="shared" ref="BV756" si="14455">N756/N777</f>
        <v>7.2595721951101075E-2</v>
      </c>
      <c r="BW756" s="128">
        <f t="shared" ref="BW756" si="14456">O756/O777</f>
        <v>8.4149064056328354E-2</v>
      </c>
      <c r="BX756" s="123">
        <f t="shared" ref="BX756" si="14457">P756/P777</f>
        <v>8.5983041865394808E-2</v>
      </c>
      <c r="BY756" s="124">
        <f t="shared" ref="BY756" si="14458">Q756/Q777</f>
        <v>7.7878407460545196E-2</v>
      </c>
      <c r="BZ756" s="125">
        <f t="shared" ref="BZ756" si="14459">R756/R777</f>
        <v>8.3278126339581468E-2</v>
      </c>
      <c r="CA756" s="126">
        <f t="shared" ref="CA756" si="14460">S756/S777</f>
        <v>6.0627918454120952E-2</v>
      </c>
      <c r="CB756" s="123">
        <f t="shared" ref="CB756" si="14461">T756/T777</f>
        <v>4.1688111168296446E-2</v>
      </c>
      <c r="CC756" s="124">
        <f t="shared" ref="CC756" si="14462">U756/U777</f>
        <v>0.13197278911564625</v>
      </c>
      <c r="CD756" s="125">
        <f t="shared" ref="CD756" si="14463">V756/V777</f>
        <v>5.3165456267761285E-2</v>
      </c>
      <c r="CE756" s="126">
        <f t="shared" ref="CE756" si="14464">W756/W777</f>
        <v>9.2530222994292199E-2</v>
      </c>
      <c r="CF756" s="123">
        <f t="shared" ref="CF756" si="14465">X756/X777</f>
        <v>9.1167282022152796E-2</v>
      </c>
      <c r="CG756" s="124">
        <f t="shared" ref="CG756" si="14466">Y756/Y777</f>
        <v>0.10616490744990056</v>
      </c>
      <c r="CH756" s="125">
        <f t="shared" ref="CH756" si="14467">Z756/Z777</f>
        <v>8.0243101020332538E-2</v>
      </c>
      <c r="CI756" s="123">
        <f t="shared" ref="CI756" si="14468">AA756/AA777</f>
        <v>4.8131449288835178E-2</v>
      </c>
      <c r="CJ756" s="129">
        <f t="shared" ref="CJ756" si="14469">AB756/AB777</f>
        <v>7.738097103934248E-2</v>
      </c>
      <c r="CK756" s="130">
        <f t="shared" ref="CK756" si="14470">AC756/AC777</f>
        <v>6.9064725580517863E-2</v>
      </c>
    </row>
    <row r="757" spans="1:89" ht="13.5" thickTop="1" x14ac:dyDescent="0.2">
      <c r="A757" s="139" t="s">
        <v>20</v>
      </c>
      <c r="B757" s="174">
        <v>3450</v>
      </c>
      <c r="C757" s="175">
        <v>1207</v>
      </c>
      <c r="D757" s="176">
        <v>1194</v>
      </c>
      <c r="E757" s="177">
        <v>1250</v>
      </c>
      <c r="F757" s="174">
        <v>2259</v>
      </c>
      <c r="G757" s="178">
        <v>1507</v>
      </c>
      <c r="H757" s="176">
        <v>4147</v>
      </c>
      <c r="I757" s="177">
        <v>2365</v>
      </c>
      <c r="J757" s="174">
        <v>257</v>
      </c>
      <c r="K757" s="178">
        <v>1086</v>
      </c>
      <c r="L757" s="176">
        <v>1152</v>
      </c>
      <c r="M757" s="174">
        <v>3363</v>
      </c>
      <c r="N757" s="179">
        <v>3076</v>
      </c>
      <c r="O757" s="180">
        <v>4070</v>
      </c>
      <c r="P757" s="174">
        <v>2213</v>
      </c>
      <c r="Q757" s="178">
        <v>2211</v>
      </c>
      <c r="R757" s="176">
        <v>2546</v>
      </c>
      <c r="S757" s="177">
        <v>1970</v>
      </c>
      <c r="T757" s="174">
        <v>371</v>
      </c>
      <c r="U757" s="178">
        <v>1464</v>
      </c>
      <c r="V757" s="176">
        <v>1050</v>
      </c>
      <c r="W757" s="177">
        <v>2988</v>
      </c>
      <c r="X757" s="174">
        <v>1813</v>
      </c>
      <c r="Y757" s="178">
        <v>1806</v>
      </c>
      <c r="Z757" s="176">
        <v>3929</v>
      </c>
      <c r="AA757" s="174">
        <v>2686</v>
      </c>
      <c r="AB757" s="149">
        <f t="shared" si="14387"/>
        <v>27457</v>
      </c>
      <c r="AC757" s="150">
        <f t="shared" si="14388"/>
        <v>27973</v>
      </c>
      <c r="BI757" s="139" t="s">
        <v>20</v>
      </c>
      <c r="BJ757" s="123">
        <f>B757/B777</f>
        <v>0.13010521552211787</v>
      </c>
      <c r="BK757" s="124">
        <f t="shared" ref="BK757" si="14471">C757/C777</f>
        <v>4.5277215094905843E-2</v>
      </c>
      <c r="BL757" s="125">
        <f t="shared" ref="BL757" si="14472">D757/D777</f>
        <v>9.4097249586255816E-2</v>
      </c>
      <c r="BM757" s="126">
        <f t="shared" ref="BM757" si="14473">E757/E777</f>
        <v>9.8355496105122356E-2</v>
      </c>
      <c r="BN757" s="123">
        <f t="shared" ref="BN757" si="14474">F757/F777</f>
        <v>8.5652536589064993E-2</v>
      </c>
      <c r="BO757" s="124">
        <f t="shared" ref="BO757" si="14475">G757/G777</f>
        <v>6.3785659866249053E-2</v>
      </c>
      <c r="BP757" s="125">
        <f t="shared" ref="BP757" si="14476">H757/H777</f>
        <v>0.10624615699938512</v>
      </c>
      <c r="BQ757" s="126">
        <f t="shared" ref="BQ757" si="14477">I757/I777</f>
        <v>5.5624808899969423E-2</v>
      </c>
      <c r="BR757" s="123">
        <f t="shared" ref="BR757" si="14478">J757/J777</f>
        <v>4.3019752259792432E-2</v>
      </c>
      <c r="BS757" s="124">
        <f t="shared" ref="BS757" si="14479">K757/K777</f>
        <v>0.16127116127116128</v>
      </c>
      <c r="BT757" s="125">
        <f t="shared" ref="BT757" si="14480">L757/L777</f>
        <v>4.7544366487825007E-2</v>
      </c>
      <c r="BU757" s="123">
        <f t="shared" ref="BU757" si="14481">M757/M777</f>
        <v>0.1401775665874703</v>
      </c>
      <c r="BV757" s="127">
        <f t="shared" ref="BV757" si="14482">N757/N777</f>
        <v>7.4683759438657835E-2</v>
      </c>
      <c r="BW757" s="128">
        <f t="shared" ref="BW757" si="14483">O757/O777</f>
        <v>9.9850347145555796E-2</v>
      </c>
      <c r="BX757" s="123">
        <f t="shared" ref="BX757" si="14484">P757/P777</f>
        <v>9.7730083024200665E-2</v>
      </c>
      <c r="BY757" s="124">
        <f t="shared" ref="BY757" si="14485">Q757/Q777</f>
        <v>9.9130200860832143E-2</v>
      </c>
      <c r="BZ757" s="125">
        <f t="shared" ref="BZ757" si="14486">R757/R777</f>
        <v>9.921671018276762E-2</v>
      </c>
      <c r="CA757" s="126">
        <f t="shared" ref="CA757" si="14487">S757/S777</f>
        <v>7.4788352758057786E-2</v>
      </c>
      <c r="CB757" s="123">
        <f t="shared" ref="CB757" si="14488">T757/T777</f>
        <v>4.7735460627895007E-2</v>
      </c>
      <c r="CC757" s="124">
        <f t="shared" ref="CC757" si="14489">U757/U777</f>
        <v>0.18107606679035251</v>
      </c>
      <c r="CD757" s="125">
        <f t="shared" ref="CD757" si="14490">V757/V777</f>
        <v>4.1443005999368489E-2</v>
      </c>
      <c r="CE757" s="126">
        <f t="shared" ref="CE757" si="14491">W757/W777</f>
        <v>0.10593115184174141</v>
      </c>
      <c r="CF757" s="123">
        <f t="shared" ref="CF757" si="14492">X757/X777</f>
        <v>8.5818422796554009E-2</v>
      </c>
      <c r="CG757" s="124">
        <f t="shared" ref="CG757" si="14493">Y757/Y777</f>
        <v>0.13813675998164296</v>
      </c>
      <c r="CH757" s="125">
        <f t="shared" ref="CH757" si="14494">Z757/Z777</f>
        <v>9.7067470415297577E-2</v>
      </c>
      <c r="CI757" s="123">
        <f t="shared" ref="CI757" si="14495">AA757/AA777</f>
        <v>6.2424467788416843E-2</v>
      </c>
      <c r="CJ757" s="129">
        <f t="shared" ref="CJ757" si="14496">AB757/AB777</f>
        <v>8.6066974067375304E-2</v>
      </c>
      <c r="CK757" s="130">
        <f t="shared" ref="CK757" si="14497">AC757/AC777</f>
        <v>8.7955728143128895E-2</v>
      </c>
    </row>
    <row r="758" spans="1:89" ht="13.5" thickBot="1" x14ac:dyDescent="0.25">
      <c r="A758" s="131" t="s">
        <v>21</v>
      </c>
      <c r="B758" s="167">
        <v>2515</v>
      </c>
      <c r="C758" s="168">
        <v>919</v>
      </c>
      <c r="D758" s="169">
        <v>1007</v>
      </c>
      <c r="E758" s="170">
        <v>793</v>
      </c>
      <c r="F758" s="167">
        <v>2231</v>
      </c>
      <c r="G758" s="171">
        <v>1052</v>
      </c>
      <c r="H758" s="169">
        <v>3180</v>
      </c>
      <c r="I758" s="170">
        <v>2012</v>
      </c>
      <c r="J758" s="167">
        <v>207</v>
      </c>
      <c r="K758" s="171">
        <v>794</v>
      </c>
      <c r="L758" s="169">
        <v>901</v>
      </c>
      <c r="M758" s="167">
        <v>2908</v>
      </c>
      <c r="N758" s="172">
        <v>2290</v>
      </c>
      <c r="O758" s="173">
        <v>3655</v>
      </c>
      <c r="P758" s="167">
        <v>1613</v>
      </c>
      <c r="Q758" s="171">
        <v>1689</v>
      </c>
      <c r="R758" s="169">
        <v>2097</v>
      </c>
      <c r="S758" s="170">
        <v>1576</v>
      </c>
      <c r="T758" s="167">
        <v>240</v>
      </c>
      <c r="U758" s="171">
        <v>1143</v>
      </c>
      <c r="V758" s="169">
        <v>839</v>
      </c>
      <c r="W758" s="170">
        <v>2404</v>
      </c>
      <c r="X758" s="167">
        <v>1470</v>
      </c>
      <c r="Y758" s="171">
        <v>1530</v>
      </c>
      <c r="Z758" s="169">
        <v>3336</v>
      </c>
      <c r="AA758" s="167">
        <v>2336</v>
      </c>
      <c r="AB758" s="149">
        <f t="shared" si="14387"/>
        <v>21926</v>
      </c>
      <c r="AC758" s="150">
        <f t="shared" si="14388"/>
        <v>22811</v>
      </c>
      <c r="AE758" t="s">
        <v>85</v>
      </c>
      <c r="BI758" s="131" t="s">
        <v>21</v>
      </c>
      <c r="BJ758" s="123">
        <f>B758/B777</f>
        <v>9.4844816532790283E-2</v>
      </c>
      <c r="BK758" s="124">
        <f t="shared" ref="BK758" si="14498">C758/C777</f>
        <v>3.4473703953784983E-2</v>
      </c>
      <c r="BL758" s="125">
        <f t="shared" ref="BL758" si="14499">D758/D777</f>
        <v>7.9360075656080067E-2</v>
      </c>
      <c r="BM758" s="126">
        <f t="shared" ref="BM758" si="14500">E758/E777</f>
        <v>6.2396726729089622E-2</v>
      </c>
      <c r="BN758" s="123">
        <f t="shared" ref="BN758" si="14501">F758/F777</f>
        <v>8.4590884962463031E-2</v>
      </c>
      <c r="BO758" s="124">
        <f t="shared" ref="BO758" si="14502">G758/G777</f>
        <v>4.4527215779226276E-2</v>
      </c>
      <c r="BP758" s="125">
        <f t="shared" ref="BP758" si="14503">H758/H777</f>
        <v>8.1471613035458079E-2</v>
      </c>
      <c r="BQ758" s="126">
        <f t="shared" ref="BQ758" si="14504">I758/I777</f>
        <v>4.732224757155961E-2</v>
      </c>
      <c r="BR758" s="123">
        <f t="shared" ref="BR758" si="14505">J758/J777</f>
        <v>3.4650150652828927E-2</v>
      </c>
      <c r="BS758" s="124">
        <f t="shared" ref="BS758" si="14506">K758/K777</f>
        <v>0.11790911790911791</v>
      </c>
      <c r="BT758" s="125">
        <f t="shared" ref="BT758" si="14507">L758/L777</f>
        <v>3.7185307470078414E-2</v>
      </c>
      <c r="BU758" s="123">
        <f t="shared" ref="BU758" si="14508">M758/M777</f>
        <v>0.12121212121212122</v>
      </c>
      <c r="BV758" s="127">
        <f t="shared" ref="BV758" si="14509">N758/N777</f>
        <v>5.5600067982615874E-2</v>
      </c>
      <c r="BW758" s="128">
        <f t="shared" ref="BW758" si="14510">O758/O777</f>
        <v>8.9669046392384877E-2</v>
      </c>
      <c r="BX758" s="123">
        <f t="shared" ref="BX758" si="14511">P758/P777</f>
        <v>7.1232997703585946E-2</v>
      </c>
      <c r="BY758" s="124">
        <f t="shared" ref="BY758" si="14512">Q758/Q777</f>
        <v>7.5726327116212341E-2</v>
      </c>
      <c r="BZ758" s="125">
        <f t="shared" ref="BZ758" si="14513">R758/R777</f>
        <v>8.1719340633646387E-2</v>
      </c>
      <c r="CA758" s="126">
        <f t="shared" ref="CA758" si="14514">S758/S777</f>
        <v>5.9830682206446224E-2</v>
      </c>
      <c r="CB758" s="123">
        <f t="shared" ref="CB758" si="14515">T758/T777</f>
        <v>3.0880082346886259E-2</v>
      </c>
      <c r="CC758" s="124">
        <f t="shared" ref="CC758" si="14516">U758/U777</f>
        <v>0.14137291280148423</v>
      </c>
      <c r="CD758" s="125">
        <f t="shared" ref="CD758" si="14517">V758/V777</f>
        <v>3.3114935269971585E-2</v>
      </c>
      <c r="CE758" s="126">
        <f t="shared" ref="CE758" si="14518">W758/W777</f>
        <v>8.5227071294359552E-2</v>
      </c>
      <c r="CF758" s="123">
        <f t="shared" ref="CF758" si="14519">X758/X777</f>
        <v>6.9582504970178927E-2</v>
      </c>
      <c r="CG758" s="124">
        <f t="shared" ref="CG758" si="14520">Y758/Y777</f>
        <v>0.11702615878843506</v>
      </c>
      <c r="CH758" s="125">
        <f t="shared" ref="CH758" si="14521">Z758/Z777</f>
        <v>8.2417175185908048E-2</v>
      </c>
      <c r="CI758" s="123">
        <f t="shared" ref="CI758" si="14522">AA758/AA777</f>
        <v>5.4290229617923215E-2</v>
      </c>
      <c r="CJ758" s="129">
        <f t="shared" ref="CJ758" si="14523">AB758/AB777</f>
        <v>6.8729448716220665E-2</v>
      </c>
      <c r="CK758" s="130">
        <f t="shared" ref="CK758" si="14524">AC758/AC777</f>
        <v>7.1724810162403507E-2</v>
      </c>
    </row>
    <row r="759" spans="1:89" ht="14.25" thickTop="1" thickBot="1" x14ac:dyDescent="0.25">
      <c r="A759" s="139" t="s">
        <v>22</v>
      </c>
      <c r="B759" s="174">
        <v>1860</v>
      </c>
      <c r="C759" s="175">
        <v>1188</v>
      </c>
      <c r="D759" s="176">
        <v>774</v>
      </c>
      <c r="E759" s="177">
        <v>716</v>
      </c>
      <c r="F759" s="174">
        <v>2694</v>
      </c>
      <c r="G759" s="178">
        <v>939</v>
      </c>
      <c r="H759" s="176">
        <v>2676</v>
      </c>
      <c r="I759" s="177">
        <v>1739</v>
      </c>
      <c r="J759" s="174">
        <v>186</v>
      </c>
      <c r="K759" s="178">
        <v>731</v>
      </c>
      <c r="L759" s="176">
        <v>812</v>
      </c>
      <c r="M759" s="174">
        <v>2405</v>
      </c>
      <c r="N759" s="179">
        <v>1934</v>
      </c>
      <c r="O759" s="180">
        <v>3249</v>
      </c>
      <c r="P759" s="174">
        <v>1148</v>
      </c>
      <c r="Q759" s="178">
        <v>1281</v>
      </c>
      <c r="R759" s="176">
        <v>1708</v>
      </c>
      <c r="S759" s="177">
        <v>1407</v>
      </c>
      <c r="T759" s="174">
        <v>227</v>
      </c>
      <c r="U759" s="178">
        <v>573</v>
      </c>
      <c r="V759" s="176">
        <v>691</v>
      </c>
      <c r="W759" s="177">
        <v>1893</v>
      </c>
      <c r="X759" s="174">
        <v>1144</v>
      </c>
      <c r="Y759" s="178">
        <v>900</v>
      </c>
      <c r="Z759" s="176">
        <v>2582</v>
      </c>
      <c r="AA759" s="174">
        <v>2012</v>
      </c>
      <c r="AB759" s="149">
        <f t="shared" si="14387"/>
        <v>18436</v>
      </c>
      <c r="AC759" s="150">
        <f t="shared" si="14388"/>
        <v>19033</v>
      </c>
      <c r="AE759" s="275" t="s">
        <v>0</v>
      </c>
      <c r="AF759" s="269" t="s">
        <v>1</v>
      </c>
      <c r="AG759" s="270"/>
      <c r="AH759" s="269" t="s">
        <v>2</v>
      </c>
      <c r="AI759" s="270"/>
      <c r="AJ759" s="269" t="s">
        <v>3</v>
      </c>
      <c r="AK759" s="270"/>
      <c r="AL759" s="269" t="s">
        <v>4</v>
      </c>
      <c r="AM759" s="270"/>
      <c r="AN759" s="269" t="s">
        <v>5</v>
      </c>
      <c r="AO759" s="270"/>
      <c r="AP759" s="269" t="s">
        <v>6</v>
      </c>
      <c r="AQ759" s="270"/>
      <c r="AR759" s="269" t="s">
        <v>7</v>
      </c>
      <c r="AS759" s="270"/>
      <c r="AT759" s="269" t="s">
        <v>8</v>
      </c>
      <c r="AU759" s="270"/>
      <c r="AV759" s="269" t="s">
        <v>9</v>
      </c>
      <c r="AW759" s="270"/>
      <c r="AX759" s="269" t="s">
        <v>10</v>
      </c>
      <c r="AY759" s="270"/>
      <c r="AZ759" s="269" t="s">
        <v>11</v>
      </c>
      <c r="BA759" s="270"/>
      <c r="BB759" s="269" t="s">
        <v>12</v>
      </c>
      <c r="BC759" s="270"/>
      <c r="BD759" s="271" t="s">
        <v>40</v>
      </c>
      <c r="BE759" s="272"/>
      <c r="BF759" s="273" t="s">
        <v>41</v>
      </c>
      <c r="BG759" s="274"/>
      <c r="BI759" s="139" t="s">
        <v>22</v>
      </c>
      <c r="BJ759" s="123">
        <f>B759/B777</f>
        <v>7.0143681411924425E-2</v>
      </c>
      <c r="BK759" s="124">
        <f t="shared" ref="BK759" si="14525">C759/C777</f>
        <v>4.4564483457123563E-2</v>
      </c>
      <c r="BL759" s="125">
        <f t="shared" ref="BL759" si="14526">D759/D777</f>
        <v>6.0997714555914573E-2</v>
      </c>
      <c r="BM759" s="126">
        <f t="shared" ref="BM759" si="14527">E759/E777</f>
        <v>5.6338028169014086E-2</v>
      </c>
      <c r="BN759" s="123">
        <f t="shared" ref="BN759" si="14528">F759/F777</f>
        <v>0.10214605293091682</v>
      </c>
      <c r="BO759" s="124">
        <f t="shared" ref="BO759" si="14529">G759/G777</f>
        <v>3.9744349445526114E-2</v>
      </c>
      <c r="BP759" s="125">
        <f t="shared" ref="BP759" si="14530">H759/H777</f>
        <v>6.8559130969460952E-2</v>
      </c>
      <c r="BQ759" s="126">
        <f t="shared" ref="BQ759" si="14531">I759/I777</f>
        <v>4.0901286544205849E-2</v>
      </c>
      <c r="BR759" s="123">
        <f t="shared" ref="BR759" si="14532">J759/J777</f>
        <v>3.1134917977904252E-2</v>
      </c>
      <c r="BS759" s="124">
        <f t="shared" ref="BS759" si="14533">K759/K777</f>
        <v>0.10855360855360856</v>
      </c>
      <c r="BT759" s="125">
        <f t="shared" ref="BT759" si="14534">L759/L777</f>
        <v>3.351217498968221E-2</v>
      </c>
      <c r="BU759" s="123">
        <f t="shared" ref="BU759" si="14535">M759/M777</f>
        <v>0.10024592555541662</v>
      </c>
      <c r="BV759" s="127">
        <f t="shared" ref="BV759" si="14536">N759/N777</f>
        <v>4.6956563964357684E-2</v>
      </c>
      <c r="BW759" s="128">
        <f t="shared" ref="BW759" si="14537">O759/O777</f>
        <v>7.9708544932656222E-2</v>
      </c>
      <c r="BX759" s="123">
        <f t="shared" ref="BX759" si="14538">P759/P777</f>
        <v>5.069775658010952E-2</v>
      </c>
      <c r="BY759" s="124">
        <f t="shared" ref="BY759" si="14539">Q759/Q777</f>
        <v>5.7433644189383071E-2</v>
      </c>
      <c r="BZ759" s="125">
        <f t="shared" ref="BZ759" si="14540">R759/R777</f>
        <v>6.6560149643427768E-2</v>
      </c>
      <c r="CA759" s="126">
        <f t="shared" ref="CA759" si="14541">S759/S777</f>
        <v>5.3414828594206751E-2</v>
      </c>
      <c r="CB759" s="123">
        <f t="shared" ref="CB759" si="14542">T759/T777</f>
        <v>2.9207411219763252E-2</v>
      </c>
      <c r="CC759" s="124">
        <f t="shared" ref="CC759" si="14543">U759/U777</f>
        <v>7.0871985157699449E-2</v>
      </c>
      <c r="CD759" s="125">
        <f t="shared" ref="CD759" si="14544">V759/V777</f>
        <v>2.7273444900536785E-2</v>
      </c>
      <c r="CE759" s="126">
        <f t="shared" ref="CE759" si="14545">W759/W777</f>
        <v>6.7111000815400432E-2</v>
      </c>
      <c r="CF759" s="123">
        <f t="shared" ref="CF759" si="14546">X759/X777</f>
        <v>5.4151282779513393E-2</v>
      </c>
      <c r="CG759" s="124">
        <f t="shared" ref="CG759" si="14547">Y759/Y777</f>
        <v>6.8838916934373565E-2</v>
      </c>
      <c r="CH759" s="125">
        <f t="shared" ref="CH759" si="14548">Z759/Z777</f>
        <v>6.3789312449045135E-2</v>
      </c>
      <c r="CI759" s="123">
        <f t="shared" ref="CI759" si="14549">AA759/AA777</f>
        <v>4.6760249140094821E-2</v>
      </c>
      <c r="CJ759" s="129">
        <f t="shared" ref="CJ759" si="14550">AB759/AB777</f>
        <v>5.7789661430823869E-2</v>
      </c>
      <c r="CK759" s="130">
        <f t="shared" ref="CK759" si="14551">AC759/AC777</f>
        <v>5.984561447639411E-2</v>
      </c>
    </row>
    <row r="760" spans="1:89" ht="15" thickTop="1" thickBot="1" x14ac:dyDescent="0.3">
      <c r="A760" s="131" t="s">
        <v>23</v>
      </c>
      <c r="B760" s="167">
        <v>1313</v>
      </c>
      <c r="C760" s="168">
        <v>1045</v>
      </c>
      <c r="D760" s="169">
        <v>581</v>
      </c>
      <c r="E760" s="170">
        <v>555</v>
      </c>
      <c r="F760" s="167">
        <v>1803</v>
      </c>
      <c r="G760" s="171">
        <v>755</v>
      </c>
      <c r="H760" s="169">
        <v>2091</v>
      </c>
      <c r="I760" s="170">
        <v>1852</v>
      </c>
      <c r="J760" s="167">
        <v>228</v>
      </c>
      <c r="K760" s="171">
        <v>627</v>
      </c>
      <c r="L760" s="169">
        <v>761</v>
      </c>
      <c r="M760" s="167">
        <v>1540</v>
      </c>
      <c r="N760" s="172">
        <v>1669</v>
      </c>
      <c r="O760" s="173">
        <v>2268</v>
      </c>
      <c r="P760" s="167">
        <v>999</v>
      </c>
      <c r="Q760" s="171">
        <v>970</v>
      </c>
      <c r="R760" s="169">
        <v>1329</v>
      </c>
      <c r="S760" s="170">
        <v>1276</v>
      </c>
      <c r="T760" s="167">
        <v>265</v>
      </c>
      <c r="U760" s="171">
        <v>426</v>
      </c>
      <c r="V760" s="169">
        <v>692</v>
      </c>
      <c r="W760" s="170">
        <v>1682</v>
      </c>
      <c r="X760" s="167">
        <v>861</v>
      </c>
      <c r="Y760" s="171">
        <v>691</v>
      </c>
      <c r="Z760" s="169">
        <v>2127</v>
      </c>
      <c r="AA760" s="167">
        <v>2264</v>
      </c>
      <c r="AB760" s="149">
        <f t="shared" si="14387"/>
        <v>14719</v>
      </c>
      <c r="AC760" s="150">
        <f t="shared" si="14388"/>
        <v>15951</v>
      </c>
      <c r="AE760" s="276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4.9515405211750955E-2</v>
      </c>
      <c r="BK760" s="124">
        <f t="shared" ref="BK760" si="14552">C760/C777</f>
        <v>3.9200240078025361E-2</v>
      </c>
      <c r="BL760" s="125">
        <f t="shared" ref="BL760" si="14553">D760/D777</f>
        <v>4.5787690125305383E-2</v>
      </c>
      <c r="BM760" s="126">
        <f t="shared" ref="BM760" si="14554">E760/E777</f>
        <v>4.3669840270674325E-2</v>
      </c>
      <c r="BN760" s="123">
        <f t="shared" ref="BN760" si="14555">F760/F777</f>
        <v>6.8362781527261704E-2</v>
      </c>
      <c r="BO760" s="124">
        <f t="shared" ref="BO760" si="14556">G760/G777</f>
        <v>3.1956319309235585E-2</v>
      </c>
      <c r="BP760" s="125">
        <f t="shared" ref="BP760" si="14557">H760/H777</f>
        <v>5.3571428571428568E-2</v>
      </c>
      <c r="BQ760" s="126">
        <f t="shared" ref="BQ760" si="14558">I760/I777</f>
        <v>4.3559046969447512E-2</v>
      </c>
      <c r="BR760" s="123">
        <f t="shared" ref="BR760" si="14559">J760/J777</f>
        <v>3.8165383327753599E-2</v>
      </c>
      <c r="BS760" s="124">
        <f t="shared" ref="BS760" si="14560">K760/K777</f>
        <v>9.3109593109593103E-2</v>
      </c>
      <c r="BT760" s="125">
        <f t="shared" ref="BT760" si="14561">L760/L777</f>
        <v>3.1407346264960792E-2</v>
      </c>
      <c r="BU760" s="123">
        <f t="shared" ref="BU760" si="14562">M760/M777</f>
        <v>6.4190738193489222E-2</v>
      </c>
      <c r="BV760" s="127">
        <f t="shared" ref="BV760" si="14563">N760/N777</f>
        <v>4.0522494962002574E-2</v>
      </c>
      <c r="BW760" s="128">
        <f t="shared" ref="BW760" si="14564">O760/O777</f>
        <v>5.5641421947449768E-2</v>
      </c>
      <c r="BX760" s="123">
        <f t="shared" ref="BX760" si="14565">P760/P777</f>
        <v>4.4117647058823532E-2</v>
      </c>
      <c r="BY760" s="124">
        <f t="shared" ref="BY760" si="14566">Q760/Q777</f>
        <v>4.3489956958393111E-2</v>
      </c>
      <c r="BZ760" s="125">
        <f t="shared" ref="BZ760" si="14567">R760/R777</f>
        <v>5.1790655079692917E-2</v>
      </c>
      <c r="CA760" s="126">
        <f t="shared" ref="CA760" si="14568">S760/S777</f>
        <v>4.8441592953950119E-2</v>
      </c>
      <c r="CB760" s="123">
        <f t="shared" ref="CB760" si="14569">T760/T777</f>
        <v>3.4096757591353576E-2</v>
      </c>
      <c r="CC760" s="124">
        <f t="shared" ref="CC760" si="14570">U760/U777</f>
        <v>5.2690166975881261E-2</v>
      </c>
      <c r="CD760" s="125">
        <f t="shared" ref="CD760" si="14571">V760/V777</f>
        <v>2.7312914430059995E-2</v>
      </c>
      <c r="CE760" s="126">
        <f t="shared" ref="CE760" si="14572">W760/W777</f>
        <v>5.9630588151877197E-2</v>
      </c>
      <c r="CF760" s="123">
        <f t="shared" ref="CF760" si="14573">X760/X777</f>
        <v>4.0755467196819085E-2</v>
      </c>
      <c r="CG760" s="124">
        <f t="shared" ref="CG760" si="14574">Y760/Y777</f>
        <v>5.2852990668502374E-2</v>
      </c>
      <c r="CH760" s="125">
        <f t="shared" ref="CH760" si="14575">Z760/Z777</f>
        <v>5.2548360797489931E-2</v>
      </c>
      <c r="CI760" s="123">
        <f t="shared" ref="CI760" si="14576">AA760/AA777</f>
        <v>5.2616900622850238E-2</v>
      </c>
      <c r="CJ760" s="129">
        <f t="shared" ref="CJ760" si="14577">AB760/AB777</f>
        <v>4.6138317780445678E-2</v>
      </c>
      <c r="CK760" s="130">
        <f t="shared" ref="CK760" si="14578">AC760/AC777</f>
        <v>5.0154857169808352E-2</v>
      </c>
    </row>
    <row r="761" spans="1:89" ht="13.5" thickTop="1" x14ac:dyDescent="0.2">
      <c r="A761" s="139" t="s">
        <v>24</v>
      </c>
      <c r="B761" s="181">
        <v>1148</v>
      </c>
      <c r="C761" s="175">
        <v>1162</v>
      </c>
      <c r="D761" s="176">
        <v>593</v>
      </c>
      <c r="E761" s="177">
        <v>491</v>
      </c>
      <c r="F761" s="174">
        <v>1409</v>
      </c>
      <c r="G761" s="178">
        <v>648</v>
      </c>
      <c r="H761" s="176">
        <v>2022</v>
      </c>
      <c r="I761" s="177">
        <v>1539</v>
      </c>
      <c r="J761" s="174">
        <v>272</v>
      </c>
      <c r="K761" s="178">
        <v>310</v>
      </c>
      <c r="L761" s="176">
        <v>802</v>
      </c>
      <c r="M761" s="174">
        <v>1404</v>
      </c>
      <c r="N761" s="179">
        <v>1509</v>
      </c>
      <c r="O761" s="182">
        <v>1994</v>
      </c>
      <c r="P761" s="174">
        <v>927</v>
      </c>
      <c r="Q761" s="178">
        <v>808</v>
      </c>
      <c r="R761" s="176">
        <v>1329</v>
      </c>
      <c r="S761" s="177">
        <v>1066</v>
      </c>
      <c r="T761" s="174">
        <v>252</v>
      </c>
      <c r="U761" s="178">
        <v>289</v>
      </c>
      <c r="V761" s="176">
        <v>684</v>
      </c>
      <c r="W761" s="183">
        <v>1484</v>
      </c>
      <c r="X761" s="174">
        <v>809</v>
      </c>
      <c r="Y761" s="178">
        <v>464</v>
      </c>
      <c r="Z761" s="176">
        <v>1956</v>
      </c>
      <c r="AA761" s="174">
        <v>2125</v>
      </c>
      <c r="AB761" s="149">
        <f t="shared" si="14387"/>
        <v>13712</v>
      </c>
      <c r="AC761" s="150">
        <f t="shared" si="14388"/>
        <v>13784</v>
      </c>
      <c r="AE761" s="224" t="str">
        <f>$AE$17</f>
        <v>17:00 - 17:59</v>
      </c>
      <c r="AF761" s="120">
        <f t="shared" ref="AF761:AU763" si="14579">SUMIF($A$9:$A$32,$AE761,B$753:B$776)</f>
        <v>1410</v>
      </c>
      <c r="AG761" s="164">
        <f t="shared" si="14579"/>
        <v>3301</v>
      </c>
      <c r="AH761" s="121">
        <f t="shared" si="14579"/>
        <v>1166</v>
      </c>
      <c r="AI761" s="159">
        <f t="shared" si="14579"/>
        <v>1146</v>
      </c>
      <c r="AJ761" s="120">
        <f t="shared" si="14579"/>
        <v>1439</v>
      </c>
      <c r="AK761" s="122">
        <f t="shared" si="14579"/>
        <v>2627</v>
      </c>
      <c r="AL761" s="121">
        <f t="shared" si="14579"/>
        <v>2438</v>
      </c>
      <c r="AM761" s="159">
        <f t="shared" si="14579"/>
        <v>4609</v>
      </c>
      <c r="AN761" s="120">
        <f t="shared" si="14579"/>
        <v>1075</v>
      </c>
      <c r="AO761" s="122">
        <f t="shared" si="14579"/>
        <v>265</v>
      </c>
      <c r="AP761" s="121">
        <f t="shared" si="14579"/>
        <v>3028</v>
      </c>
      <c r="AQ761" s="120">
        <f t="shared" si="14579"/>
        <v>887</v>
      </c>
      <c r="AR761" s="158">
        <f t="shared" si="14579"/>
        <v>4136</v>
      </c>
      <c r="AS761" s="160">
        <f t="shared" si="14579"/>
        <v>2529</v>
      </c>
      <c r="AT761" s="120">
        <f t="shared" si="14579"/>
        <v>2186</v>
      </c>
      <c r="AU761" s="122">
        <f t="shared" si="14579"/>
        <v>1685</v>
      </c>
      <c r="AV761" s="121">
        <f t="shared" ref="AP761:BE763" si="14580">SUMIF($A$9:$A$32,$AE761,R$753:R$776)</f>
        <v>1840</v>
      </c>
      <c r="AW761" s="159">
        <f t="shared" si="14580"/>
        <v>2519</v>
      </c>
      <c r="AX761" s="120">
        <f t="shared" si="14580"/>
        <v>1306</v>
      </c>
      <c r="AY761" s="122">
        <f t="shared" si="14580"/>
        <v>261</v>
      </c>
      <c r="AZ761" s="121">
        <f t="shared" si="14580"/>
        <v>3207</v>
      </c>
      <c r="BA761" s="159">
        <f t="shared" si="14580"/>
        <v>1585</v>
      </c>
      <c r="BB761" s="120">
        <f t="shared" si="14580"/>
        <v>2267</v>
      </c>
      <c r="BC761" s="122">
        <f t="shared" si="14580"/>
        <v>803</v>
      </c>
      <c r="BD761" s="21">
        <f t="shared" si="14580"/>
        <v>3049</v>
      </c>
      <c r="BE761" s="163">
        <f t="shared" si="14580"/>
        <v>4785</v>
      </c>
      <c r="BF761" s="149">
        <f>AF761+AH761+AJ761+AL761+AN761+AP761+AR761+AT761+AV761+AX761+AZ761+BB761+BD761</f>
        <v>28547</v>
      </c>
      <c r="BG761" s="150">
        <f>AG761+AI761+AK761+AM761+AO761+AQ761+AS761+AU761+AW761+AY761+BA761+BC761+BE761</f>
        <v>27002</v>
      </c>
      <c r="BI761" s="139" t="s">
        <v>24</v>
      </c>
      <c r="BJ761" s="123">
        <f>B761/B777</f>
        <v>4.3292981860693143E-2</v>
      </c>
      <c r="BK761" s="124">
        <f t="shared" ref="BK761" si="14581">C761/C777</f>
        <v>4.3589166479105712E-2</v>
      </c>
      <c r="BL761" s="125">
        <f t="shared" ref="BL761" si="14582">D761/D777</f>
        <v>4.6733391126172273E-2</v>
      </c>
      <c r="BM761" s="126">
        <f t="shared" ref="BM761" si="14583">E761/E777</f>
        <v>3.8634038870092063E-2</v>
      </c>
      <c r="BN761" s="123">
        <f t="shared" ref="BN761" si="14584">F761/F777</f>
        <v>5.3423826495791311E-2</v>
      </c>
      <c r="BO761" s="124">
        <f t="shared" ref="BO761" si="14585">G761/G777</f>
        <v>2.7427410479979684E-2</v>
      </c>
      <c r="BP761" s="125">
        <f t="shared" ref="BP761" si="14586">H761/H777</f>
        <v>5.1803648288583727E-2</v>
      </c>
      <c r="BQ761" s="126">
        <f t="shared" ref="BQ761" si="14587">I761/I777</f>
        <v>3.6197285791565725E-2</v>
      </c>
      <c r="BR761" s="123">
        <f t="shared" ref="BR761" si="14588">J761/J777</f>
        <v>4.5530632741881488E-2</v>
      </c>
      <c r="BS761" s="124">
        <f t="shared" ref="BS761" si="14589">K761/K777</f>
        <v>4.6035046035046032E-2</v>
      </c>
      <c r="BT761" s="125">
        <f t="shared" ref="BT761" si="14590">L761/L777</f>
        <v>3.3099463475030955E-2</v>
      </c>
      <c r="BU761" s="123">
        <f t="shared" ref="BU761" si="14591">M761/M777</f>
        <v>5.8521945729648618E-2</v>
      </c>
      <c r="BV761" s="127">
        <f t="shared" ref="BV761" si="14592">N761/N777</f>
        <v>3.663777405492024E-2</v>
      </c>
      <c r="BW761" s="128">
        <f t="shared" ref="BW761" si="14593">O761/O777</f>
        <v>4.8919310124874264E-2</v>
      </c>
      <c r="BX761" s="123">
        <f t="shared" ref="BX761" si="14594">P761/P777</f>
        <v>4.0937996820349765E-2</v>
      </c>
      <c r="BY761" s="124">
        <f t="shared" ref="BY761" si="14595">Q761/Q777</f>
        <v>3.6226685796269725E-2</v>
      </c>
      <c r="BZ761" s="125">
        <f t="shared" ref="BZ761" si="14596">R761/R777</f>
        <v>5.1790655079692917E-2</v>
      </c>
      <c r="CA761" s="126">
        <f t="shared" ref="CA761" si="14597">S761/S777</f>
        <v>4.0469230477202842E-2</v>
      </c>
      <c r="CB761" s="123">
        <f t="shared" ref="CB761" si="14598">T761/T777</f>
        <v>3.2424086464230568E-2</v>
      </c>
      <c r="CC761" s="124">
        <f t="shared" ref="CC761" si="14599">U761/U777</f>
        <v>3.5745207173778604E-2</v>
      </c>
      <c r="CD761" s="125">
        <f t="shared" ref="CD761" si="14600">V761/V777</f>
        <v>2.699715819387433E-2</v>
      </c>
      <c r="CE761" s="126">
        <f t="shared" ref="CE761" si="14601">W761/W777</f>
        <v>5.2611053993689511E-2</v>
      </c>
      <c r="CF761" s="123">
        <f t="shared" ref="CF761" si="14602">X761/X777</f>
        <v>3.8294045252295753E-2</v>
      </c>
      <c r="CG761" s="124">
        <f t="shared" ref="CG761" si="14603">Y761/Y777</f>
        <v>3.5490286063943707E-2</v>
      </c>
      <c r="CH761" s="125">
        <f t="shared" ref="CH761" si="14604">Z761/Z777</f>
        <v>4.8323739407564792E-2</v>
      </c>
      <c r="CI761" s="123">
        <f t="shared" ref="CI761" si="14605">AA761/AA777</f>
        <v>4.9386446035139912E-2</v>
      </c>
      <c r="CJ761" s="129">
        <f t="shared" ref="CJ761" si="14606">AB761/AB777</f>
        <v>4.2981765976321161E-2</v>
      </c>
      <c r="CK761" s="130">
        <f t="shared" ref="CK761" si="14607">AC761/AC777</f>
        <v>4.3341141698240757E-2</v>
      </c>
    </row>
    <row r="762" spans="1:89" x14ac:dyDescent="0.2">
      <c r="A762" s="131" t="s">
        <v>25</v>
      </c>
      <c r="B762" s="184">
        <v>1124</v>
      </c>
      <c r="C762" s="168">
        <v>1086</v>
      </c>
      <c r="D762" s="169">
        <v>539</v>
      </c>
      <c r="E762" s="170">
        <v>471</v>
      </c>
      <c r="F762" s="167">
        <v>1416</v>
      </c>
      <c r="G762" s="171">
        <v>722</v>
      </c>
      <c r="H762" s="169">
        <v>1927</v>
      </c>
      <c r="I762" s="170">
        <v>1749</v>
      </c>
      <c r="J762" s="167">
        <v>245</v>
      </c>
      <c r="K762" s="168">
        <v>287</v>
      </c>
      <c r="L762" s="169">
        <v>796</v>
      </c>
      <c r="M762" s="167">
        <v>1203</v>
      </c>
      <c r="N762" s="172">
        <v>1547</v>
      </c>
      <c r="O762" s="185">
        <v>1782</v>
      </c>
      <c r="P762" s="167">
        <v>977</v>
      </c>
      <c r="Q762" s="168">
        <v>781</v>
      </c>
      <c r="R762" s="169">
        <v>1175</v>
      </c>
      <c r="S762" s="170">
        <v>1067</v>
      </c>
      <c r="T762" s="176">
        <v>196</v>
      </c>
      <c r="U762" s="167">
        <v>304</v>
      </c>
      <c r="V762" s="169">
        <v>693</v>
      </c>
      <c r="W762" s="186">
        <v>1478</v>
      </c>
      <c r="X762" s="167">
        <v>742</v>
      </c>
      <c r="Y762" s="171">
        <v>401</v>
      </c>
      <c r="Z762" s="169">
        <v>1977</v>
      </c>
      <c r="AA762" s="167">
        <v>1833</v>
      </c>
      <c r="AB762" s="149">
        <f t="shared" si="14387"/>
        <v>13354</v>
      </c>
      <c r="AC762" s="150">
        <f t="shared" si="14388"/>
        <v>13164</v>
      </c>
      <c r="AE762" s="226" t="str">
        <f>$AE$18</f>
        <v>18:00 - 18:59</v>
      </c>
      <c r="AF762" s="120">
        <f t="shared" si="14579"/>
        <v>1537</v>
      </c>
      <c r="AG762" s="168">
        <f t="shared" si="14579"/>
        <v>3550</v>
      </c>
      <c r="AH762" s="169">
        <f t="shared" si="14579"/>
        <v>906</v>
      </c>
      <c r="AI762" s="170">
        <f t="shared" si="14579"/>
        <v>1209</v>
      </c>
      <c r="AJ762" s="167">
        <f t="shared" si="14579"/>
        <v>1096</v>
      </c>
      <c r="AK762" s="171">
        <f t="shared" si="14579"/>
        <v>2530</v>
      </c>
      <c r="AL762" s="169">
        <f t="shared" si="14579"/>
        <v>2438</v>
      </c>
      <c r="AM762" s="170">
        <f t="shared" si="14579"/>
        <v>5224</v>
      </c>
      <c r="AN762" s="167">
        <f t="shared" si="14579"/>
        <v>703</v>
      </c>
      <c r="AO762" s="171">
        <f t="shared" si="14579"/>
        <v>307</v>
      </c>
      <c r="AP762" s="169">
        <f t="shared" si="14580"/>
        <v>3166</v>
      </c>
      <c r="AQ762" s="167">
        <f t="shared" si="14580"/>
        <v>779</v>
      </c>
      <c r="AR762" s="172">
        <f t="shared" si="14580"/>
        <v>4161</v>
      </c>
      <c r="AS762" s="173">
        <f t="shared" si="14580"/>
        <v>2471</v>
      </c>
      <c r="AT762" s="167">
        <f t="shared" si="14580"/>
        <v>1940</v>
      </c>
      <c r="AU762" s="171">
        <f t="shared" si="14580"/>
        <v>1916</v>
      </c>
      <c r="AV762" s="169">
        <f t="shared" si="14580"/>
        <v>1732</v>
      </c>
      <c r="AW762" s="170">
        <f t="shared" si="14580"/>
        <v>2642</v>
      </c>
      <c r="AX762" s="167">
        <f t="shared" si="14580"/>
        <v>1401</v>
      </c>
      <c r="AY762" s="171">
        <f t="shared" si="14580"/>
        <v>258</v>
      </c>
      <c r="AZ762" s="169">
        <f t="shared" si="14580"/>
        <v>3582</v>
      </c>
      <c r="BA762" s="170">
        <f t="shared" si="14580"/>
        <v>1596</v>
      </c>
      <c r="BB762" s="167">
        <f t="shared" si="14580"/>
        <v>2150</v>
      </c>
      <c r="BC762" s="171">
        <f t="shared" si="14580"/>
        <v>852</v>
      </c>
      <c r="BD762" s="169">
        <f t="shared" si="14580"/>
        <v>2733</v>
      </c>
      <c r="BE762" s="167">
        <f t="shared" si="14580"/>
        <v>4183</v>
      </c>
      <c r="BF762" s="151">
        <f>SUM(AF762,AH762,AJ762,AL762,AN762,AP762,AR762,AT762,AV762,AX762,AZ762,BB762,BD762)</f>
        <v>27545</v>
      </c>
      <c r="BG762" s="152">
        <f>SUM(AG762,AI762,AK762,AM762,AO762,AQ762,AS762,AU762,AW762,AY762,BA762,BC762,BE762)</f>
        <v>27517</v>
      </c>
      <c r="BI762" s="131" t="s">
        <v>25</v>
      </c>
      <c r="BJ762" s="123">
        <f>B762/B777</f>
        <v>4.2387902100539276E-2</v>
      </c>
      <c r="BK762" s="124">
        <f t="shared" ref="BK762" si="14608">C762/C777</f>
        <v>4.0738239927976594E-2</v>
      </c>
      <c r="BL762" s="125">
        <f t="shared" ref="BL762" si="14609">D762/D777</f>
        <v>4.2477736622271257E-2</v>
      </c>
      <c r="BM762" s="126">
        <f t="shared" ref="BM762" si="14610">E762/E777</f>
        <v>3.7060350932410106E-2</v>
      </c>
      <c r="BN762" s="123">
        <f t="shared" ref="BN762" si="14611">F762/F777</f>
        <v>5.3689239402441802E-2</v>
      </c>
      <c r="BO762" s="124">
        <f t="shared" ref="BO762" si="14612">G762/G777</f>
        <v>3.0559553034792179E-2</v>
      </c>
      <c r="BP762" s="125">
        <f t="shared" ref="BP762" si="14613">H762/H777</f>
        <v>4.9369747899159662E-2</v>
      </c>
      <c r="BQ762" s="126">
        <f t="shared" ref="BQ762" si="14614">I762/I777</f>
        <v>4.1136486581837856E-2</v>
      </c>
      <c r="BR762" s="123">
        <f t="shared" ref="BR762" si="14615">J762/J777</f>
        <v>4.1011047874121194E-2</v>
      </c>
      <c r="BS762" s="124">
        <f t="shared" ref="BS762" si="14616">K762/K777</f>
        <v>4.2619542619542622E-2</v>
      </c>
      <c r="BT762" s="125">
        <f t="shared" ref="BT762" si="14617">L762/L777</f>
        <v>3.2851836566240196E-2</v>
      </c>
      <c r="BU762" s="123">
        <f t="shared" ref="BU762" si="14618">M762/M777</f>
        <v>5.0143803926472427E-2</v>
      </c>
      <c r="BV762" s="127">
        <f t="shared" ref="BV762" si="14619">N762/N777</f>
        <v>3.7560395270352293E-2</v>
      </c>
      <c r="BW762" s="128">
        <f t="shared" ref="BW762" si="14620">O762/O777</f>
        <v>4.3718260101567673E-2</v>
      </c>
      <c r="BX762" s="123">
        <f t="shared" ref="BX762" si="14621">P762/P777</f>
        <v>4.3146087263734326E-2</v>
      </c>
      <c r="BY762" s="124">
        <f t="shared" ref="BY762" si="14622">Q762/Q777</f>
        <v>3.5016140602582499E-2</v>
      </c>
      <c r="BZ762" s="125">
        <f t="shared" ref="BZ762" si="14623">R762/R777</f>
        <v>4.5789330111842871E-2</v>
      </c>
      <c r="CA762" s="126">
        <f t="shared" ref="CA762" si="14624">S762/S777</f>
        <v>4.0507194108044493E-2</v>
      </c>
      <c r="CB762" s="123">
        <f t="shared" ref="CB762" si="14625">T762/T777</f>
        <v>2.5218733916623777E-2</v>
      </c>
      <c r="CC762" s="124">
        <f t="shared" ref="CC762" si="14626">U762/U777</f>
        <v>3.7600494743351885E-2</v>
      </c>
      <c r="CD762" s="125">
        <f t="shared" ref="CD762" si="14627">V762/V777</f>
        <v>2.7352383959583202E-2</v>
      </c>
      <c r="CE762" s="126">
        <f t="shared" ref="CE762" si="14628">W762/W777</f>
        <v>5.2398340837380791E-2</v>
      </c>
      <c r="CF762" s="123">
        <f t="shared" ref="CF762" si="14629">X762/X777</f>
        <v>3.5122597746852217E-2</v>
      </c>
      <c r="CG762" s="124">
        <f t="shared" ref="CG762" si="14630">Y762/Y777</f>
        <v>3.0671561878537555E-2</v>
      </c>
      <c r="CH762" s="125">
        <f t="shared" ref="CH762" si="14631">Z762/Z777</f>
        <v>4.8842552560713494E-2</v>
      </c>
      <c r="CI762" s="123">
        <f t="shared" ref="CI762" si="14632">AA762/AA777</f>
        <v>4.2600167332899508E-2</v>
      </c>
      <c r="CJ762" s="129">
        <f t="shared" ref="CJ762" si="14633">AB762/AB777</f>
        <v>4.1859575761945211E-2</v>
      </c>
      <c r="CK762" s="130">
        <f t="shared" ref="CK762" si="14634">AC762/AC777</f>
        <v>4.1391670728064524E-2</v>
      </c>
    </row>
    <row r="763" spans="1:89" ht="13.5" thickBot="1" x14ac:dyDescent="0.25">
      <c r="A763" s="139" t="s">
        <v>26</v>
      </c>
      <c r="B763" s="181">
        <v>1043</v>
      </c>
      <c r="C763" s="175">
        <v>973</v>
      </c>
      <c r="D763" s="176">
        <v>505</v>
      </c>
      <c r="E763" s="177">
        <v>482</v>
      </c>
      <c r="F763" s="174">
        <v>1033</v>
      </c>
      <c r="G763" s="178">
        <v>839</v>
      </c>
      <c r="H763" s="176">
        <v>1673</v>
      </c>
      <c r="I763" s="177">
        <v>1778</v>
      </c>
      <c r="J763" s="174">
        <v>238</v>
      </c>
      <c r="K763" s="175">
        <v>240</v>
      </c>
      <c r="L763" s="176">
        <v>867</v>
      </c>
      <c r="M763" s="174">
        <v>1069</v>
      </c>
      <c r="N763" s="179">
        <v>1425</v>
      </c>
      <c r="O763" s="182">
        <v>1564</v>
      </c>
      <c r="P763" s="174">
        <v>933</v>
      </c>
      <c r="Q763" s="175">
        <v>775</v>
      </c>
      <c r="R763" s="176">
        <v>1140</v>
      </c>
      <c r="S763" s="177">
        <v>1004</v>
      </c>
      <c r="T763" s="174">
        <v>219</v>
      </c>
      <c r="U763" s="178">
        <v>265</v>
      </c>
      <c r="V763" s="176">
        <v>702</v>
      </c>
      <c r="W763" s="183">
        <v>1241</v>
      </c>
      <c r="X763" s="174">
        <v>679</v>
      </c>
      <c r="Y763" s="178">
        <v>381</v>
      </c>
      <c r="Z763" s="176">
        <v>1771</v>
      </c>
      <c r="AA763" s="174">
        <v>2210</v>
      </c>
      <c r="AB763" s="149">
        <f t="shared" si="14387"/>
        <v>12228</v>
      </c>
      <c r="AC763" s="150">
        <f t="shared" si="14388"/>
        <v>12821</v>
      </c>
      <c r="AE763" s="224">
        <f>$AE$19</f>
        <v>0</v>
      </c>
      <c r="AF763" s="120">
        <f t="shared" si="14579"/>
        <v>0</v>
      </c>
      <c r="AG763" s="175">
        <f t="shared" si="14579"/>
        <v>0</v>
      </c>
      <c r="AH763" s="176">
        <f t="shared" si="14579"/>
        <v>0</v>
      </c>
      <c r="AI763" s="177">
        <f t="shared" si="14579"/>
        <v>0</v>
      </c>
      <c r="AJ763" s="174">
        <f t="shared" si="14579"/>
        <v>0</v>
      </c>
      <c r="AK763" s="178">
        <f t="shared" si="14579"/>
        <v>0</v>
      </c>
      <c r="AL763" s="176">
        <f t="shared" si="14579"/>
        <v>0</v>
      </c>
      <c r="AM763" s="177">
        <f t="shared" si="14579"/>
        <v>0</v>
      </c>
      <c r="AN763" s="174">
        <f t="shared" si="14579"/>
        <v>0</v>
      </c>
      <c r="AO763" s="178">
        <f t="shared" si="14579"/>
        <v>0</v>
      </c>
      <c r="AP763" s="176">
        <f t="shared" si="14580"/>
        <v>0</v>
      </c>
      <c r="AQ763" s="174">
        <f t="shared" si="14580"/>
        <v>0</v>
      </c>
      <c r="AR763" s="179">
        <f t="shared" si="14580"/>
        <v>0</v>
      </c>
      <c r="AS763" s="180">
        <f t="shared" si="14580"/>
        <v>0</v>
      </c>
      <c r="AT763" s="174">
        <f t="shared" si="14580"/>
        <v>0</v>
      </c>
      <c r="AU763" s="178">
        <f t="shared" si="14580"/>
        <v>0</v>
      </c>
      <c r="AV763" s="176">
        <f t="shared" si="14580"/>
        <v>0</v>
      </c>
      <c r="AW763" s="177">
        <f t="shared" si="14580"/>
        <v>0</v>
      </c>
      <c r="AX763" s="174">
        <f t="shared" si="14580"/>
        <v>0</v>
      </c>
      <c r="AY763" s="178">
        <f t="shared" si="14580"/>
        <v>0</v>
      </c>
      <c r="AZ763" s="176">
        <f t="shared" si="14580"/>
        <v>0</v>
      </c>
      <c r="BA763" s="177">
        <f t="shared" si="14580"/>
        <v>0</v>
      </c>
      <c r="BB763" s="174">
        <f t="shared" si="14580"/>
        <v>0</v>
      </c>
      <c r="BC763" s="178">
        <f t="shared" si="14580"/>
        <v>0</v>
      </c>
      <c r="BD763" s="176">
        <f t="shared" si="14580"/>
        <v>0</v>
      </c>
      <c r="BE763" s="174">
        <f t="shared" si="14580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3.9333257910019986E-2</v>
      </c>
      <c r="BK763" s="124">
        <f t="shared" ref="BK763" si="14635">C763/C777</f>
        <v>3.6499362292745141E-2</v>
      </c>
      <c r="BL763" s="125">
        <f t="shared" ref="BL763" si="14636">D763/D777</f>
        <v>3.9798250453148394E-2</v>
      </c>
      <c r="BM763" s="126">
        <f t="shared" ref="BM763" si="14637">E763/E777</f>
        <v>3.7925879298135179E-2</v>
      </c>
      <c r="BN763" s="123">
        <f t="shared" ref="BN763" si="14638">F763/F777</f>
        <v>3.9167361795707893E-2</v>
      </c>
      <c r="BO763" s="124">
        <f t="shared" ref="BO763" si="14639">G763/G777</f>
        <v>3.5511724371455174E-2</v>
      </c>
      <c r="BP763" s="125">
        <f t="shared" ref="BP763" si="14640">H763/H777</f>
        <v>4.2862266857962697E-2</v>
      </c>
      <c r="BQ763" s="126">
        <f t="shared" ref="BQ763" si="14641">I763/I777</f>
        <v>4.1818566690970671E-2</v>
      </c>
      <c r="BR763" s="123">
        <f t="shared" ref="BR763" si="14642">J763/J777</f>
        <v>3.9839303649146299E-2</v>
      </c>
      <c r="BS763" s="124">
        <f t="shared" ref="BS763" si="14643">K763/K777</f>
        <v>3.5640035640035643E-2</v>
      </c>
      <c r="BT763" s="125">
        <f t="shared" ref="BT763" si="14644">L763/L777</f>
        <v>3.5782088320264138E-2</v>
      </c>
      <c r="BU763" s="123">
        <f t="shared" ref="BU763" si="14645">M763/M777</f>
        <v>4.4558376057688302E-2</v>
      </c>
      <c r="BV763" s="127">
        <f t="shared" ref="BV763" si="14646">N763/N777</f>
        <v>3.4598295578702018E-2</v>
      </c>
      <c r="BW763" s="128">
        <f t="shared" ref="BW763" si="14647">O763/O777</f>
        <v>3.8370010549299574E-2</v>
      </c>
      <c r="BX763" s="123">
        <f t="shared" ref="BX763" si="14648">P763/P777</f>
        <v>4.1202967673555906E-2</v>
      </c>
      <c r="BY763" s="124">
        <f t="shared" ref="BY763" si="14649">Q763/Q777</f>
        <v>3.4747130559540887E-2</v>
      </c>
      <c r="BZ763" s="125">
        <f t="shared" ref="BZ763" si="14650">R763/R777</f>
        <v>4.4425392619149684E-2</v>
      </c>
      <c r="CA763" s="126">
        <f t="shared" ref="CA763" si="14651">S763/S777</f>
        <v>3.811548536502031E-2</v>
      </c>
      <c r="CB763" s="123">
        <f t="shared" ref="CB763" si="14652">T763/T777</f>
        <v>2.8178075141533712E-2</v>
      </c>
      <c r="CC763" s="124">
        <f t="shared" ref="CC763" si="14653">U763/U777</f>
        <v>3.2776747062461351E-2</v>
      </c>
      <c r="CD763" s="125">
        <f t="shared" ref="CD763" si="14654">V763/V777</f>
        <v>2.7707609725292074E-2</v>
      </c>
      <c r="CE763" s="126">
        <f t="shared" ref="CE763" si="14655">W763/W777</f>
        <v>4.3996171163186444E-2</v>
      </c>
      <c r="CF763" s="123">
        <f t="shared" ref="CF763" si="14656">X763/X777</f>
        <v>3.214049039098741E-2</v>
      </c>
      <c r="CG763" s="124">
        <f t="shared" ref="CG763" si="14657">Y763/Y777</f>
        <v>2.9141808168884811E-2</v>
      </c>
      <c r="CH763" s="125">
        <f t="shared" ref="CH763" si="14658">Z763/Z777</f>
        <v>4.3753242582207176E-2</v>
      </c>
      <c r="CI763" s="123">
        <f t="shared" ref="CI763" si="14659">AA763/AA777</f>
        <v>5.1361903876545503E-2</v>
      </c>
      <c r="CJ763" s="129">
        <f t="shared" ref="CJ763" si="14660">AB763/AB777</f>
        <v>3.83300054228745E-2</v>
      </c>
      <c r="CK763" s="130">
        <f t="shared" ref="CK763" si="14661">AC763/AC777</f>
        <v>4.0313173078434766E-2</v>
      </c>
    </row>
    <row r="764" spans="1:89" ht="14.25" thickTop="1" thickBot="1" x14ac:dyDescent="0.25">
      <c r="A764" s="131" t="s">
        <v>27</v>
      </c>
      <c r="B764" s="184">
        <v>974</v>
      </c>
      <c r="C764" s="168">
        <v>1207</v>
      </c>
      <c r="D764" s="169">
        <v>523</v>
      </c>
      <c r="E764" s="170">
        <v>495</v>
      </c>
      <c r="F764" s="167">
        <v>916</v>
      </c>
      <c r="G764" s="171">
        <v>911</v>
      </c>
      <c r="H764" s="169">
        <v>1721</v>
      </c>
      <c r="I764" s="170">
        <v>1721</v>
      </c>
      <c r="J764" s="167">
        <v>301</v>
      </c>
      <c r="K764" s="168">
        <v>273</v>
      </c>
      <c r="L764" s="169">
        <v>1029</v>
      </c>
      <c r="M764" s="167">
        <v>898</v>
      </c>
      <c r="N764" s="172">
        <v>1664</v>
      </c>
      <c r="O764" s="185">
        <v>1453</v>
      </c>
      <c r="P764" s="167">
        <v>983</v>
      </c>
      <c r="Q764" s="168">
        <v>681</v>
      </c>
      <c r="R764" s="169">
        <v>1007</v>
      </c>
      <c r="S764" s="170">
        <v>962</v>
      </c>
      <c r="T764" s="167">
        <v>281</v>
      </c>
      <c r="U764" s="171">
        <v>227</v>
      </c>
      <c r="V764" s="169">
        <v>884</v>
      </c>
      <c r="W764" s="186">
        <v>1185</v>
      </c>
      <c r="X764" s="167">
        <v>733</v>
      </c>
      <c r="Y764" s="171">
        <v>418</v>
      </c>
      <c r="Z764" s="169">
        <v>1888</v>
      </c>
      <c r="AA764" s="167">
        <v>2180</v>
      </c>
      <c r="AB764" s="149">
        <f t="shared" si="14387"/>
        <v>12904</v>
      </c>
      <c r="AC764" s="150">
        <f t="shared" si="14388"/>
        <v>12611</v>
      </c>
      <c r="AE764" s="221" t="s">
        <v>13</v>
      </c>
      <c r="AF764" s="14">
        <f t="shared" ref="AF764:BG764" si="14662">SUM(AF761:AF763)</f>
        <v>2947</v>
      </c>
      <c r="AG764" s="1">
        <f t="shared" si="14662"/>
        <v>6851</v>
      </c>
      <c r="AH764" s="14">
        <f t="shared" si="14662"/>
        <v>2072</v>
      </c>
      <c r="AI764" s="1">
        <f t="shared" si="14662"/>
        <v>2355</v>
      </c>
      <c r="AJ764" s="14">
        <f t="shared" si="14662"/>
        <v>2535</v>
      </c>
      <c r="AK764" s="1">
        <f t="shared" si="14662"/>
        <v>5157</v>
      </c>
      <c r="AL764" s="14">
        <f t="shared" si="14662"/>
        <v>4876</v>
      </c>
      <c r="AM764" s="1">
        <f t="shared" si="14662"/>
        <v>9833</v>
      </c>
      <c r="AN764" s="14">
        <f t="shared" si="14662"/>
        <v>1778</v>
      </c>
      <c r="AO764" s="1">
        <f t="shared" si="14662"/>
        <v>572</v>
      </c>
      <c r="AP764" s="14">
        <f t="shared" si="14662"/>
        <v>6194</v>
      </c>
      <c r="AQ764" s="1">
        <f t="shared" si="14662"/>
        <v>1666</v>
      </c>
      <c r="AR764" s="14">
        <f t="shared" si="14662"/>
        <v>8297</v>
      </c>
      <c r="AS764" s="1">
        <f t="shared" si="14662"/>
        <v>5000</v>
      </c>
      <c r="AT764" s="14">
        <f t="shared" si="14662"/>
        <v>4126</v>
      </c>
      <c r="AU764" s="1">
        <f t="shared" si="14662"/>
        <v>3601</v>
      </c>
      <c r="AV764" s="14">
        <f t="shared" si="14662"/>
        <v>3572</v>
      </c>
      <c r="AW764" s="1">
        <f t="shared" si="14662"/>
        <v>5161</v>
      </c>
      <c r="AX764" s="14">
        <f t="shared" si="14662"/>
        <v>2707</v>
      </c>
      <c r="AY764" s="1">
        <f t="shared" si="14662"/>
        <v>519</v>
      </c>
      <c r="AZ764" s="14">
        <f t="shared" si="14662"/>
        <v>6789</v>
      </c>
      <c r="BA764" s="1">
        <f t="shared" si="14662"/>
        <v>3181</v>
      </c>
      <c r="BB764" s="14">
        <f t="shared" si="14662"/>
        <v>4417</v>
      </c>
      <c r="BC764" s="1">
        <f t="shared" si="14662"/>
        <v>1655</v>
      </c>
      <c r="BD764" s="14">
        <f t="shared" si="14662"/>
        <v>5782</v>
      </c>
      <c r="BE764" s="1">
        <f t="shared" si="14662"/>
        <v>8968</v>
      </c>
      <c r="BF764" s="153">
        <f t="shared" si="14662"/>
        <v>56092</v>
      </c>
      <c r="BG764" s="154">
        <f t="shared" si="14662"/>
        <v>54519</v>
      </c>
      <c r="BI764" s="131" t="s">
        <v>27</v>
      </c>
      <c r="BJ764" s="123">
        <f>B764/B777</f>
        <v>3.6731153599577626E-2</v>
      </c>
      <c r="BK764" s="124">
        <f t="shared" ref="BK764" si="14663">C764/C777</f>
        <v>4.5277215094905843E-2</v>
      </c>
      <c r="BL764" s="125">
        <f t="shared" ref="BL764" si="14664">D764/D777</f>
        <v>4.1216801954448733E-2</v>
      </c>
      <c r="BM764" s="126">
        <f t="shared" ref="BM764" si="14665">E764/E777</f>
        <v>3.8948776457628453E-2</v>
      </c>
      <c r="BN764" s="123">
        <f t="shared" ref="BN764" si="14666">F764/F777</f>
        <v>3.4731174641692578E-2</v>
      </c>
      <c r="BO764" s="124">
        <f t="shared" ref="BO764" si="14667">G764/G777</f>
        <v>3.8559214424786249E-2</v>
      </c>
      <c r="BP764" s="125">
        <f t="shared" ref="BP764" si="14668">H764/H777</f>
        <v>4.4092027054724328E-2</v>
      </c>
      <c r="BQ764" s="126">
        <f t="shared" ref="BQ764" si="14669">I764/I777</f>
        <v>4.0477926476468237E-2</v>
      </c>
      <c r="BR764" s="123">
        <f t="shared" ref="BR764" si="14670">J764/J777</f>
        <v>5.0385001673920321E-2</v>
      </c>
      <c r="BS764" s="124">
        <f t="shared" ref="BS764" si="14671">K764/K777</f>
        <v>4.0540540540540543E-2</v>
      </c>
      <c r="BT764" s="125">
        <f t="shared" ref="BT764" si="14672">L764/L777</f>
        <v>4.2468014857614526E-2</v>
      </c>
      <c r="BU764" s="123">
        <f t="shared" ref="BU764" si="14673">M764/M777</f>
        <v>3.74307031803593E-2</v>
      </c>
      <c r="BV764" s="127">
        <f t="shared" ref="BV764" si="14674">N764/N777</f>
        <v>4.0401097433656254E-2</v>
      </c>
      <c r="BW764" s="128">
        <f t="shared" ref="BW764" si="14675">O764/O777</f>
        <v>3.5646819263511688E-2</v>
      </c>
      <c r="BX764" s="123">
        <f t="shared" ref="BX764" si="14676">P764/P777</f>
        <v>4.3411058116940467E-2</v>
      </c>
      <c r="BY764" s="124">
        <f t="shared" ref="BY764" si="14677">Q764/Q777</f>
        <v>3.0532639885222382E-2</v>
      </c>
      <c r="BZ764" s="125">
        <f t="shared" ref="BZ764" si="14678">R764/R777</f>
        <v>3.9242430146915551E-2</v>
      </c>
      <c r="CA764" s="126">
        <f t="shared" ref="CA764" si="14679">S764/S777</f>
        <v>3.6521012869670855E-2</v>
      </c>
      <c r="CB764" s="123">
        <f t="shared" ref="CB764" si="14680">T764/T777</f>
        <v>3.6155429747812662E-2</v>
      </c>
      <c r="CC764" s="124">
        <f t="shared" ref="CC764" si="14681">U764/U777</f>
        <v>2.8076685219542364E-2</v>
      </c>
      <c r="CD764" s="125">
        <f t="shared" ref="CD764" si="14682">V764/V777</f>
        <v>3.4891064098515945E-2</v>
      </c>
      <c r="CE764" s="126">
        <f t="shared" ref="CE764" si="14683">W764/W777</f>
        <v>4.2010848370971743E-2</v>
      </c>
      <c r="CF764" s="123">
        <f t="shared" ref="CF764" si="14684">X764/X777</f>
        <v>3.4696582410300103E-2</v>
      </c>
      <c r="CG764" s="124">
        <f t="shared" ref="CG764" si="14685">Y764/Y777</f>
        <v>3.1971852531742388E-2</v>
      </c>
      <c r="CH764" s="125">
        <f t="shared" ref="CH764" si="14686">Z764/Z777</f>
        <v>4.6643773006892805E-2</v>
      </c>
      <c r="CI764" s="123">
        <f t="shared" ref="CI764" si="14687">AA764/AA777</f>
        <v>5.0664683461931766E-2</v>
      </c>
      <c r="CJ764" s="129">
        <f t="shared" ref="CJ764" si="14688">AB764/AB777</f>
        <v>4.0449001470131876E-2</v>
      </c>
      <c r="CK764" s="130">
        <f t="shared" ref="CK764" si="14689">AC764/AC777</f>
        <v>3.9652868394987974E-2</v>
      </c>
    </row>
    <row r="765" spans="1:89" ht="13.5" thickTop="1" x14ac:dyDescent="0.2">
      <c r="A765" s="139" t="s">
        <v>28</v>
      </c>
      <c r="B765" s="181">
        <v>991</v>
      </c>
      <c r="C765" s="175">
        <v>1681</v>
      </c>
      <c r="D765" s="176">
        <v>569</v>
      </c>
      <c r="E765" s="177">
        <v>575</v>
      </c>
      <c r="F765" s="174">
        <v>978</v>
      </c>
      <c r="G765" s="178">
        <v>1308</v>
      </c>
      <c r="H765" s="176">
        <v>1823</v>
      </c>
      <c r="I765" s="177">
        <v>2442</v>
      </c>
      <c r="J765" s="174">
        <v>372</v>
      </c>
      <c r="K765" s="175">
        <v>230</v>
      </c>
      <c r="L765" s="176">
        <v>1597</v>
      </c>
      <c r="M765" s="174">
        <v>831</v>
      </c>
      <c r="N765" s="179">
        <v>2187</v>
      </c>
      <c r="O765" s="182">
        <v>1655</v>
      </c>
      <c r="P765" s="174">
        <v>1171</v>
      </c>
      <c r="Q765" s="175">
        <v>892</v>
      </c>
      <c r="R765" s="176">
        <v>1179</v>
      </c>
      <c r="S765" s="177">
        <v>1320</v>
      </c>
      <c r="T765" s="174">
        <v>445</v>
      </c>
      <c r="U765" s="178">
        <v>192</v>
      </c>
      <c r="V765" s="176">
        <v>1445</v>
      </c>
      <c r="W765" s="183">
        <v>1130</v>
      </c>
      <c r="X765" s="174">
        <v>1111</v>
      </c>
      <c r="Y765" s="178">
        <v>430</v>
      </c>
      <c r="Z765" s="176">
        <v>2240</v>
      </c>
      <c r="AA765" s="174">
        <v>2355</v>
      </c>
      <c r="AB765" s="149">
        <f t="shared" si="14387"/>
        <v>16108</v>
      </c>
      <c r="AC765" s="150">
        <f t="shared" si="14388"/>
        <v>15041</v>
      </c>
      <c r="BI765" s="139" t="s">
        <v>28</v>
      </c>
      <c r="BJ765" s="123">
        <f>B765/B777</f>
        <v>3.7372251763019948E-2</v>
      </c>
      <c r="BK765" s="124">
        <f t="shared" ref="BK765" si="14690">C765/C777</f>
        <v>6.3057993848000607E-2</v>
      </c>
      <c r="BL765" s="125">
        <f t="shared" ref="BL765" si="14691">D765/D777</f>
        <v>4.4841989124438493E-2</v>
      </c>
      <c r="BM765" s="126">
        <f t="shared" ref="BM765" si="14692">E765/E777</f>
        <v>4.5243528208356282E-2</v>
      </c>
      <c r="BN765" s="123">
        <f t="shared" ref="BN765" si="14693">F765/F777</f>
        <v>3.7081974672025481E-2</v>
      </c>
      <c r="BO765" s="124">
        <f t="shared" ref="BO765" si="14694">G765/G777</f>
        <v>5.536273596884788E-2</v>
      </c>
      <c r="BP765" s="125">
        <f t="shared" ref="BP765" si="14695">H765/H777</f>
        <v>4.6705267472842794E-2</v>
      </c>
      <c r="BQ765" s="126">
        <f t="shared" ref="BQ765" si="14696">I765/I777</f>
        <v>5.743584918973587E-2</v>
      </c>
      <c r="BR765" s="123">
        <f t="shared" ref="BR765" si="14697">J765/J777</f>
        <v>6.2269835955808504E-2</v>
      </c>
      <c r="BS765" s="124">
        <f t="shared" ref="BS765" si="14698">K765/K777</f>
        <v>3.4155034155034153E-2</v>
      </c>
      <c r="BT765" s="125">
        <f t="shared" ref="BT765" si="14699">L765/L777</f>
        <v>6.591002888980603E-2</v>
      </c>
      <c r="BU765" s="123">
        <f t="shared" ref="BU765" si="14700">M765/M777</f>
        <v>3.4637989245967241E-2</v>
      </c>
      <c r="BV765" s="127">
        <f t="shared" ref="BV765" si="14701">N765/N777</f>
        <v>5.3099278898681622E-2</v>
      </c>
      <c r="BW765" s="128">
        <f t="shared" ref="BW765" si="14702">O765/O777</f>
        <v>4.0602536738549105E-2</v>
      </c>
      <c r="BX765" s="123">
        <f t="shared" ref="BX765" si="14703">P765/P777</f>
        <v>5.1713478184066422E-2</v>
      </c>
      <c r="BY765" s="124">
        <f t="shared" ref="BY765" si="14704">Q765/Q777</f>
        <v>3.9992826398852224E-2</v>
      </c>
      <c r="BZ765" s="125">
        <f t="shared" ref="BZ765" si="14705">R765/R777</f>
        <v>4.594520868243638E-2</v>
      </c>
      <c r="CA765" s="126">
        <f t="shared" ref="CA765" si="14706">S765/S777</f>
        <v>5.0111992710982878E-2</v>
      </c>
      <c r="CB765" s="123">
        <f t="shared" ref="CB765" si="14707">T765/T777</f>
        <v>5.7256819351518273E-2</v>
      </c>
      <c r="CC765" s="124">
        <f t="shared" ref="CC765" si="14708">U765/U777</f>
        <v>2.3747680890538032E-2</v>
      </c>
      <c r="CD765" s="125">
        <f t="shared" ref="CD765" si="14709">V765/V777</f>
        <v>5.7033470161035681E-2</v>
      </c>
      <c r="CE765" s="126">
        <f t="shared" ref="CE765" si="14710">W765/W777</f>
        <v>4.0060977771475166E-2</v>
      </c>
      <c r="CF765" s="123">
        <f t="shared" ref="CF765" si="14711">X765/X777</f>
        <v>5.2589226545488969E-2</v>
      </c>
      <c r="CG765" s="124">
        <f t="shared" ref="CG765" si="14712">Y765/Y777</f>
        <v>3.2889704757534034E-2</v>
      </c>
      <c r="CH765" s="125">
        <f t="shared" ref="CH765" si="14713">Z765/Z777</f>
        <v>5.5340069669194851E-2</v>
      </c>
      <c r="CI765" s="123">
        <f t="shared" ref="CI765" si="14714">AA765/AA777</f>
        <v>5.4731802547178583E-2</v>
      </c>
      <c r="CJ765" s="129">
        <f t="shared" ref="CJ765" si="14715">AB765/AB777</f>
        <v>5.0492290427842854E-2</v>
      </c>
      <c r="CK765" s="130">
        <f t="shared" ref="CK765" si="14716">AC765/AC777</f>
        <v>4.7293536874872262E-2</v>
      </c>
    </row>
    <row r="766" spans="1:89" x14ac:dyDescent="0.2">
      <c r="A766" s="131" t="s">
        <v>29</v>
      </c>
      <c r="B766" s="184">
        <v>1147</v>
      </c>
      <c r="C766" s="168">
        <v>2176</v>
      </c>
      <c r="D766" s="169">
        <v>878</v>
      </c>
      <c r="E766" s="170">
        <v>789</v>
      </c>
      <c r="F766" s="167">
        <v>1316</v>
      </c>
      <c r="G766" s="171">
        <v>1977</v>
      </c>
      <c r="H766" s="169">
        <v>2031</v>
      </c>
      <c r="I766" s="170">
        <v>3267</v>
      </c>
      <c r="J766" s="167">
        <v>620</v>
      </c>
      <c r="K766" s="168">
        <v>219</v>
      </c>
      <c r="L766" s="169">
        <v>2525</v>
      </c>
      <c r="M766" s="167">
        <v>784</v>
      </c>
      <c r="N766" s="172">
        <v>3199</v>
      </c>
      <c r="O766" s="185">
        <v>1994</v>
      </c>
      <c r="P766" s="167">
        <v>1707</v>
      </c>
      <c r="Q766" s="168">
        <v>1194</v>
      </c>
      <c r="R766" s="169">
        <v>1579</v>
      </c>
      <c r="S766" s="170">
        <v>1970</v>
      </c>
      <c r="T766" s="167">
        <v>930</v>
      </c>
      <c r="U766" s="171">
        <v>199</v>
      </c>
      <c r="V766" s="169">
        <v>2211</v>
      </c>
      <c r="W766" s="186">
        <v>1362</v>
      </c>
      <c r="X766" s="167">
        <v>1808</v>
      </c>
      <c r="Y766" s="171">
        <v>524</v>
      </c>
      <c r="Z766" s="169">
        <v>2295</v>
      </c>
      <c r="AA766" s="167">
        <v>3207</v>
      </c>
      <c r="AB766" s="149">
        <f t="shared" si="14387"/>
        <v>22246</v>
      </c>
      <c r="AC766" s="150">
        <f t="shared" si="14388"/>
        <v>19662</v>
      </c>
      <c r="BI766" s="131" t="s">
        <v>29</v>
      </c>
      <c r="BJ766" s="123">
        <f>B766/B777</f>
        <v>4.3255270204020063E-2</v>
      </c>
      <c r="BK766" s="124">
        <f t="shared" ref="BK766" si="14717">C766/C777</f>
        <v>8.1626528621802086E-2</v>
      </c>
      <c r="BL766" s="125">
        <f t="shared" ref="BL766" si="14718">D766/D777</f>
        <v>6.9193789896760977E-2</v>
      </c>
      <c r="BM766" s="126">
        <f t="shared" ref="BM766" si="14719">E766/E777</f>
        <v>6.2081989141553232E-2</v>
      </c>
      <c r="BN766" s="123">
        <f t="shared" ref="BN766" si="14720">F766/F777</f>
        <v>4.9897626450291957E-2</v>
      </c>
      <c r="BO766" s="124">
        <f t="shared" ref="BO766" si="14721">G766/G777</f>
        <v>8.3678997714382461E-2</v>
      </c>
      <c r="BP766" s="125">
        <f t="shared" ref="BP766" si="14722">H766/H777</f>
        <v>5.2034228325476529E-2</v>
      </c>
      <c r="BQ766" s="126">
        <f t="shared" ref="BQ766" si="14723">I766/I777</f>
        <v>7.6839852294376371E-2</v>
      </c>
      <c r="BR766" s="123">
        <f t="shared" ref="BR766" si="14724">J766/J777</f>
        <v>0.10378305992634751</v>
      </c>
      <c r="BS766" s="124">
        <f t="shared" ref="BS766" si="14725">K766/K777</f>
        <v>3.2521532521532524E-2</v>
      </c>
      <c r="BT766" s="125">
        <f t="shared" ref="BT766" si="14726">L766/L777</f>
        <v>0.10420965744944284</v>
      </c>
      <c r="BU766" s="123">
        <f t="shared" ref="BU766" si="14727">M766/M777</f>
        <v>3.2678921262139969E-2</v>
      </c>
      <c r="BV766" s="127">
        <f t="shared" ref="BV766" si="14728">N766/N777</f>
        <v>7.7670138635977368E-2</v>
      </c>
      <c r="BW766" s="128">
        <f t="shared" ref="BW766" si="14729">O766/O777</f>
        <v>4.8919310124874264E-2</v>
      </c>
      <c r="BX766" s="123">
        <f t="shared" ref="BX766" si="14730">P766/P777</f>
        <v>7.538420773714892E-2</v>
      </c>
      <c r="BY766" s="124">
        <f t="shared" ref="BY766" si="14731">Q766/Q777</f>
        <v>5.3532998565279773E-2</v>
      </c>
      <c r="BZ766" s="125">
        <f t="shared" ref="BZ766" si="14732">R766/R777</f>
        <v>6.153306574178715E-2</v>
      </c>
      <c r="CA766" s="126">
        <f t="shared" ref="CA766" si="14733">S766/S777</f>
        <v>7.4788352758057786E-2</v>
      </c>
      <c r="CB766" s="123">
        <f t="shared" ref="CB766" si="14734">T766/T777</f>
        <v>0.11966031909418424</v>
      </c>
      <c r="CC766" s="124">
        <f t="shared" ref="CC766" si="14735">U766/U777</f>
        <v>2.4613481756338901E-2</v>
      </c>
      <c r="CD766" s="125">
        <f t="shared" ref="CD766" si="14736">V766/V777</f>
        <v>8.7267129775813065E-2</v>
      </c>
      <c r="CE766" s="126">
        <f t="shared" ref="CE766" si="14737">W766/W777</f>
        <v>4.8285886482078919E-2</v>
      </c>
      <c r="CF766" s="123">
        <f t="shared" ref="CF766" si="14738">X766/X777</f>
        <v>8.5581747609580608E-2</v>
      </c>
      <c r="CG766" s="124">
        <f t="shared" ref="CG766" si="14739">Y766/Y777</f>
        <v>4.0079547192901945E-2</v>
      </c>
      <c r="CH766" s="125">
        <f t="shared" ref="CH766" si="14740">Z766/Z777</f>
        <v>5.6698866022679546E-2</v>
      </c>
      <c r="CI766" s="123">
        <f t="shared" ref="CI766" si="14741">AA766/AA777</f>
        <v>7.4532862322208793E-2</v>
      </c>
      <c r="CJ766" s="129">
        <f t="shared" ref="CJ766" si="14742">AB766/AB777</f>
        <v>6.9732523768176818E-2</v>
      </c>
      <c r="CK766" s="130">
        <f t="shared" ref="CK766" si="14743">AC766/AC777</f>
        <v>6.1823384218718067E-2</v>
      </c>
    </row>
    <row r="767" spans="1:89" x14ac:dyDescent="0.2">
      <c r="A767" s="139" t="s">
        <v>30</v>
      </c>
      <c r="B767" s="181">
        <v>1410</v>
      </c>
      <c r="C767" s="175">
        <v>3301</v>
      </c>
      <c r="D767" s="176">
        <v>1166</v>
      </c>
      <c r="E767" s="177">
        <v>1146</v>
      </c>
      <c r="F767" s="174">
        <v>1439</v>
      </c>
      <c r="G767" s="178">
        <v>2627</v>
      </c>
      <c r="H767" s="176">
        <v>2438</v>
      </c>
      <c r="I767" s="177">
        <v>4609</v>
      </c>
      <c r="J767" s="174">
        <v>1075</v>
      </c>
      <c r="K767" s="175">
        <v>265</v>
      </c>
      <c r="L767" s="176">
        <v>3028</v>
      </c>
      <c r="M767" s="174">
        <v>887</v>
      </c>
      <c r="N767" s="179">
        <v>4136</v>
      </c>
      <c r="O767" s="182">
        <v>2529</v>
      </c>
      <c r="P767" s="174">
        <v>2186</v>
      </c>
      <c r="Q767" s="175">
        <v>1685</v>
      </c>
      <c r="R767" s="176">
        <v>1840</v>
      </c>
      <c r="S767" s="177">
        <v>2519</v>
      </c>
      <c r="T767" s="174">
        <v>1306</v>
      </c>
      <c r="U767" s="178">
        <v>261</v>
      </c>
      <c r="V767" s="176">
        <v>3207</v>
      </c>
      <c r="W767" s="183">
        <v>1585</v>
      </c>
      <c r="X767" s="174">
        <v>2267</v>
      </c>
      <c r="Y767" s="178">
        <v>803</v>
      </c>
      <c r="Z767" s="176">
        <v>3049</v>
      </c>
      <c r="AA767" s="174">
        <v>4785</v>
      </c>
      <c r="AB767" s="149">
        <f t="shared" si="14387"/>
        <v>28547</v>
      </c>
      <c r="AC767" s="150">
        <f t="shared" si="14388"/>
        <v>27002</v>
      </c>
      <c r="BI767" s="139" t="s">
        <v>30</v>
      </c>
      <c r="BJ767" s="123">
        <f>B767/B777</f>
        <v>5.3173435909039481E-2</v>
      </c>
      <c r="BK767" s="124">
        <f t="shared" ref="BK767" si="14744">C767/C777</f>
        <v>0.12382774401680546</v>
      </c>
      <c r="BL767" s="125">
        <f t="shared" ref="BL767" si="14745">D767/D777</f>
        <v>9.1890613917566394E-2</v>
      </c>
      <c r="BM767" s="126">
        <f t="shared" ref="BM767" si="14746">E767/E777</f>
        <v>9.0172318829176173E-2</v>
      </c>
      <c r="BN767" s="123">
        <f t="shared" ref="BN767" si="14747">F767/F777</f>
        <v>5.4561310381436266E-2</v>
      </c>
      <c r="BO767" s="124">
        <f t="shared" ref="BO767" si="14748">G767/G777</f>
        <v>0.11119106069584356</v>
      </c>
      <c r="BP767" s="125">
        <f t="shared" ref="BP767" si="14749">H767/H777</f>
        <v>6.2461569993851197E-2</v>
      </c>
      <c r="BQ767" s="126">
        <f t="shared" ref="BQ767" si="14750">I767/I777</f>
        <v>0.10840369734459157</v>
      </c>
      <c r="BR767" s="123">
        <f t="shared" ref="BR767" si="14751">J767/J777</f>
        <v>0.17994643454971543</v>
      </c>
      <c r="BS767" s="124">
        <f t="shared" ref="BS767" si="14752">K767/K777</f>
        <v>3.9352539352539351E-2</v>
      </c>
      <c r="BT767" s="125">
        <f t="shared" ref="BT767" si="14753">L767/L777</f>
        <v>0.12496904663640115</v>
      </c>
      <c r="BU767" s="123">
        <f t="shared" ref="BU767" si="14754">M767/M777</f>
        <v>3.6972197907548666E-2</v>
      </c>
      <c r="BV767" s="127">
        <f t="shared" ref="BV767" si="14755">N767/N777</f>
        <v>0.10042003544807827</v>
      </c>
      <c r="BW767" s="128">
        <f t="shared" ref="BW767" si="14756">O767/O777</f>
        <v>6.2044601457275333E-2</v>
      </c>
      <c r="BX767" s="123">
        <f t="shared" ref="BX767" si="14757">P767/P777</f>
        <v>9.6537714184773013E-2</v>
      </c>
      <c r="BY767" s="124">
        <f t="shared" ref="BY767" si="14758">Q767/Q777</f>
        <v>7.5546987087517933E-2</v>
      </c>
      <c r="BZ767" s="125">
        <f t="shared" ref="BZ767" si="14759">R767/R777</f>
        <v>7.1704142473013516E-2</v>
      </c>
      <c r="CA767" s="126">
        <f t="shared" ref="CA767" si="14760">S767/S777</f>
        <v>9.5630386090125655E-2</v>
      </c>
      <c r="CB767" s="123">
        <f t="shared" ref="CB767" si="14761">T767/T777</f>
        <v>0.16803911477097272</v>
      </c>
      <c r="CC767" s="124">
        <f t="shared" ref="CC767" si="14762">U767/U777</f>
        <v>3.2282003710575137E-2</v>
      </c>
      <c r="CD767" s="125">
        <f t="shared" ref="CD767" si="14763">V767/V777</f>
        <v>0.12657878118092833</v>
      </c>
      <c r="CE767" s="126">
        <f t="shared" ref="CE767" si="14764">W767/W777</f>
        <v>5.6191725458219592E-2</v>
      </c>
      <c r="CF767" s="123">
        <f t="shared" ref="CF767" si="14765">X767/X777</f>
        <v>0.10730852977373852</v>
      </c>
      <c r="CG767" s="124">
        <f t="shared" ref="CG767" si="14766">Y767/Y777</f>
        <v>6.1419611442557746E-2</v>
      </c>
      <c r="CH767" s="125">
        <f t="shared" ref="CH767" si="14767">Z767/Z777</f>
        <v>7.5326728759542452E-2</v>
      </c>
      <c r="CI767" s="123">
        <f t="shared" ref="CI767" si="14768">AA767/AA777</f>
        <v>0.11120665613089151</v>
      </c>
      <c r="CJ767" s="129">
        <f t="shared" ref="CJ767" si="14769">AB767/AB777</f>
        <v>8.9483698463100947E-2</v>
      </c>
      <c r="CK767" s="130">
        <f t="shared" ref="CK767" si="14770">AC767/AC777</f>
        <v>8.4902605059191602E-2</v>
      </c>
    </row>
    <row r="768" spans="1:89" x14ac:dyDescent="0.2">
      <c r="A768" s="131" t="s">
        <v>31</v>
      </c>
      <c r="B768" s="184">
        <v>1537</v>
      </c>
      <c r="C768" s="168">
        <v>3550</v>
      </c>
      <c r="D768" s="169">
        <v>906</v>
      </c>
      <c r="E768" s="170">
        <v>1209</v>
      </c>
      <c r="F768" s="167">
        <v>1096</v>
      </c>
      <c r="G768" s="171">
        <v>2530</v>
      </c>
      <c r="H768" s="169">
        <v>2438</v>
      </c>
      <c r="I768" s="170">
        <v>5224</v>
      </c>
      <c r="J768" s="167">
        <v>703</v>
      </c>
      <c r="K768" s="168">
        <v>307</v>
      </c>
      <c r="L768" s="169">
        <v>3166</v>
      </c>
      <c r="M768" s="167">
        <v>779</v>
      </c>
      <c r="N768" s="172">
        <v>4161</v>
      </c>
      <c r="O768" s="185">
        <v>2471</v>
      </c>
      <c r="P768" s="167">
        <v>1940</v>
      </c>
      <c r="Q768" s="168">
        <v>1916</v>
      </c>
      <c r="R768" s="169">
        <v>1732</v>
      </c>
      <c r="S768" s="170">
        <v>2642</v>
      </c>
      <c r="T768" s="167">
        <v>1401</v>
      </c>
      <c r="U768" s="171">
        <v>258</v>
      </c>
      <c r="V768" s="169">
        <v>3582</v>
      </c>
      <c r="W768" s="186">
        <v>1596</v>
      </c>
      <c r="X768" s="167">
        <v>2150</v>
      </c>
      <c r="Y768" s="171">
        <v>852</v>
      </c>
      <c r="Z768" s="169">
        <v>2733</v>
      </c>
      <c r="AA768" s="167">
        <v>4183</v>
      </c>
      <c r="AB768" s="149">
        <f t="shared" si="14387"/>
        <v>27545</v>
      </c>
      <c r="AC768" s="150">
        <f t="shared" si="14388"/>
        <v>27517</v>
      </c>
      <c r="BI768" s="131" t="s">
        <v>31</v>
      </c>
      <c r="BJ768" s="123">
        <f>B768/B777</f>
        <v>5.7962816306520344E-2</v>
      </c>
      <c r="BK768" s="124">
        <f t="shared" ref="BK768" si="14771">C768/C777</f>
        <v>0.13316827969089953</v>
      </c>
      <c r="BL768" s="125">
        <f t="shared" ref="BL768" si="14772">D768/D777</f>
        <v>7.1400425565450384E-2</v>
      </c>
      <c r="BM768" s="126">
        <f t="shared" ref="BM768" si="14773">E768/E777</f>
        <v>9.5129435832874337E-2</v>
      </c>
      <c r="BN768" s="123">
        <f t="shared" ref="BN768" si="14774">F768/F777</f>
        <v>4.1556077955562293E-2</v>
      </c>
      <c r="BO768" s="124">
        <f t="shared" ref="BO768" si="14775">G768/G777</f>
        <v>0.10708541437399476</v>
      </c>
      <c r="BP768" s="125">
        <f t="shared" ref="BP768" si="14776">H768/H777</f>
        <v>6.2461569993851197E-2</v>
      </c>
      <c r="BQ768" s="126">
        <f t="shared" ref="BQ768" si="14777">I768/I777</f>
        <v>0.12286849965895995</v>
      </c>
      <c r="BR768" s="123">
        <f t="shared" ref="BR768" si="14778">J768/J777</f>
        <v>0.11767659859390693</v>
      </c>
      <c r="BS768" s="124">
        <f t="shared" ref="BS768" si="14779">K768/K777</f>
        <v>4.5589545589545588E-2</v>
      </c>
      <c r="BT768" s="125">
        <f t="shared" ref="BT768" si="14780">L768/L777</f>
        <v>0.13066446553858851</v>
      </c>
      <c r="BU768" s="123">
        <f t="shared" ref="BU768" si="14781">M768/M777</f>
        <v>3.2470509774498772E-2</v>
      </c>
      <c r="BV768" s="127">
        <f t="shared" ref="BV768" si="14782">N768/N777</f>
        <v>0.10102702308980989</v>
      </c>
      <c r="BW768" s="128">
        <f t="shared" ref="BW768" si="14783">O768/O777</f>
        <v>6.0621672677314102E-2</v>
      </c>
      <c r="BX768" s="123">
        <f t="shared" ref="BX768" si="14784">P768/P777</f>
        <v>8.5673909203320964E-2</v>
      </c>
      <c r="BY768" s="124">
        <f t="shared" ref="BY768" si="14785">Q768/Q777</f>
        <v>8.5903873744619802E-2</v>
      </c>
      <c r="BZ768" s="125">
        <f t="shared" ref="BZ768" si="14786">R768/R777</f>
        <v>6.7495421066988817E-2</v>
      </c>
      <c r="CA768" s="126">
        <f t="shared" ref="CA768" si="14787">S768/S777</f>
        <v>0.10029991268364906</v>
      </c>
      <c r="CB768" s="123">
        <f t="shared" ref="CB768" si="14788">T768/T777</f>
        <v>0.18026248069994855</v>
      </c>
      <c r="CC768" s="124">
        <f t="shared" ref="CC768" si="14789">U768/U777</f>
        <v>3.1910946196660482E-2</v>
      </c>
      <c r="CD768" s="125">
        <f t="shared" ref="CD768" si="14790">V768/V777</f>
        <v>0.14137985475213136</v>
      </c>
      <c r="CE768" s="126">
        <f t="shared" ref="CE768" si="14791">W768/W777</f>
        <v>5.6581699578118906E-2</v>
      </c>
      <c r="CF768" s="123">
        <f t="shared" ref="CF768" si="14792">X768/X777</f>
        <v>0.10177033039856101</v>
      </c>
      <c r="CG768" s="124">
        <f t="shared" ref="CG768" si="14793">Y768/Y777</f>
        <v>6.516750803120698E-2</v>
      </c>
      <c r="CH768" s="125">
        <f t="shared" ref="CH768" si="14794">Z768/Z777</f>
        <v>6.7519826074066758E-2</v>
      </c>
      <c r="CI768" s="123">
        <f t="shared" ref="CI768" si="14795">AA768/AA777</f>
        <v>9.7215766477642462E-2</v>
      </c>
      <c r="CJ768" s="129">
        <f t="shared" ref="CJ768" si="14796">AB768/AB777</f>
        <v>8.6342819706663243E-2</v>
      </c>
      <c r="CK768" s="130">
        <f t="shared" ref="CK768" si="14797">AC768/AC777</f>
        <v>8.6521923687644442E-2</v>
      </c>
    </row>
    <row r="769" spans="1:89" x14ac:dyDescent="0.2">
      <c r="A769" s="139" t="s">
        <v>32</v>
      </c>
      <c r="B769" s="181">
        <v>1639</v>
      </c>
      <c r="C769" s="175">
        <v>2880</v>
      </c>
      <c r="D769" s="176">
        <v>577</v>
      </c>
      <c r="E769" s="177">
        <v>1203</v>
      </c>
      <c r="F769" s="174">
        <v>1051</v>
      </c>
      <c r="G769" s="178">
        <v>2422</v>
      </c>
      <c r="H769" s="176">
        <v>2241</v>
      </c>
      <c r="I769" s="177">
        <v>3941</v>
      </c>
      <c r="J769" s="174">
        <v>414</v>
      </c>
      <c r="K769" s="175">
        <v>213</v>
      </c>
      <c r="L769" s="176">
        <v>2172</v>
      </c>
      <c r="M769" s="174">
        <v>911</v>
      </c>
      <c r="N769" s="179">
        <v>3041</v>
      </c>
      <c r="O769" s="182">
        <v>2429</v>
      </c>
      <c r="P769" s="174">
        <v>1289</v>
      </c>
      <c r="Q769" s="175">
        <v>1868</v>
      </c>
      <c r="R769" s="176">
        <v>1591</v>
      </c>
      <c r="S769" s="177">
        <v>2139</v>
      </c>
      <c r="T769" s="174">
        <v>550</v>
      </c>
      <c r="U769" s="178">
        <v>366</v>
      </c>
      <c r="V769" s="176">
        <v>2857</v>
      </c>
      <c r="W769" s="183">
        <v>1639</v>
      </c>
      <c r="X769" s="174">
        <v>1348</v>
      </c>
      <c r="Y769" s="178">
        <v>659</v>
      </c>
      <c r="Z769" s="176">
        <v>2424</v>
      </c>
      <c r="AA769" s="174">
        <v>3747</v>
      </c>
      <c r="AB769" s="149">
        <f t="shared" si="14387"/>
        <v>21194</v>
      </c>
      <c r="AC769" s="150">
        <f t="shared" si="14388"/>
        <v>24417</v>
      </c>
      <c r="BI769" s="139" t="s">
        <v>32</v>
      </c>
      <c r="BJ769" s="123">
        <f>B769/B777</f>
        <v>6.1809405287174268E-2</v>
      </c>
      <c r="BK769" s="124">
        <f t="shared" ref="BK769" si="14798">C769/C777</f>
        <v>0.10803511141120864</v>
      </c>
      <c r="BL769" s="125">
        <f t="shared" ref="BL769" si="14799">D769/D777</f>
        <v>4.5472456458349748E-2</v>
      </c>
      <c r="BM769" s="126">
        <f t="shared" ref="BM769" si="14800">E769/E777</f>
        <v>9.4657329451569752E-2</v>
      </c>
      <c r="BN769" s="123">
        <f t="shared" ref="BN769" si="14801">F769/F777</f>
        <v>3.9849852127094867E-2</v>
      </c>
      <c r="BO769" s="124">
        <f t="shared" ref="BO769" si="14802">G769/G777</f>
        <v>0.10251417929399814</v>
      </c>
      <c r="BP769" s="125">
        <f t="shared" ref="BP769" si="14803">H769/H777</f>
        <v>5.7414429186308673E-2</v>
      </c>
      <c r="BQ769" s="126">
        <f t="shared" ref="BQ769" si="14804">I769/I777</f>
        <v>9.2692334830773576E-2</v>
      </c>
      <c r="BR769" s="123">
        <f t="shared" ref="BR769" si="14805">J769/J777</f>
        <v>6.9300301305657855E-2</v>
      </c>
      <c r="BS769" s="124">
        <f t="shared" ref="BS769" si="14806">K769/K777</f>
        <v>3.163053163053163E-2</v>
      </c>
      <c r="BT769" s="125">
        <f t="shared" ref="BT769" si="14807">L769/L777</f>
        <v>8.9640940982253406E-2</v>
      </c>
      <c r="BU769" s="123">
        <f t="shared" ref="BU769" si="14808">M769/M777</f>
        <v>3.7972573048226418E-2</v>
      </c>
      <c r="BV769" s="127">
        <f t="shared" ref="BV769" si="14809">N769/N777</f>
        <v>7.3833976740233564E-2</v>
      </c>
      <c r="BW769" s="128">
        <f t="shared" ref="BW769" si="14810">O769/O777</f>
        <v>5.9591275974583545E-2</v>
      </c>
      <c r="BX769" s="123">
        <f t="shared" ref="BX769" si="14811">P769/P777</f>
        <v>5.6924571630453981E-2</v>
      </c>
      <c r="BY769" s="124">
        <f t="shared" ref="BY769" si="14812">Q769/Q777</f>
        <v>8.3751793400286947E-2</v>
      </c>
      <c r="BZ769" s="125">
        <f t="shared" ref="BZ769" si="14813">R769/R777</f>
        <v>6.2000701453567668E-2</v>
      </c>
      <c r="CA769" s="126">
        <f t="shared" ref="CA769" si="14814">S769/S777</f>
        <v>8.1204206370297252E-2</v>
      </c>
      <c r="CB769" s="123">
        <f t="shared" ref="CB769" si="14815">T769/T777</f>
        <v>7.0766855378281007E-2</v>
      </c>
      <c r="CC769" s="124">
        <f t="shared" ref="CC769" si="14816">U769/U777</f>
        <v>4.5269016697588128E-2</v>
      </c>
      <c r="CD769" s="125">
        <f t="shared" ref="CD769" si="14817">V769/V777</f>
        <v>0.1127644458478055</v>
      </c>
      <c r="CE769" s="126">
        <f t="shared" ref="CE769" si="14818">W769/W777</f>
        <v>5.8106143864998051E-2</v>
      </c>
      <c r="CF769" s="123">
        <f t="shared" ref="CF769" si="14819">X769/X777</f>
        <v>6.3807630408028018E-2</v>
      </c>
      <c r="CG769" s="124">
        <f t="shared" ref="CG769" si="14820">Y769/Y777</f>
        <v>5.040538473305798E-2</v>
      </c>
      <c r="CH769" s="125">
        <f t="shared" ref="CH769" si="14821">Z769/Z777</f>
        <v>5.9885861106307288E-2</v>
      </c>
      <c r="CI769" s="123">
        <f t="shared" ref="CI769" si="14822">AA769/AA777</f>
        <v>8.7082829785256111E-2</v>
      </c>
      <c r="CJ769" s="129">
        <f t="shared" ref="CJ769" si="14823">AB769/AB777</f>
        <v>6.6434914534870965E-2</v>
      </c>
      <c r="CK769" s="130">
        <f t="shared" ref="CK769" si="14824">AC769/AC777</f>
        <v>7.6774568836763243E-2</v>
      </c>
    </row>
    <row r="770" spans="1:89" x14ac:dyDescent="0.2">
      <c r="A770" s="131" t="s">
        <v>33</v>
      </c>
      <c r="B770" s="184">
        <v>1372</v>
      </c>
      <c r="C770" s="168">
        <v>1538</v>
      </c>
      <c r="D770" s="169">
        <v>441</v>
      </c>
      <c r="E770" s="170">
        <v>775</v>
      </c>
      <c r="F770" s="167">
        <v>1125</v>
      </c>
      <c r="G770" s="171">
        <v>1633</v>
      </c>
      <c r="H770" s="169">
        <v>1856</v>
      </c>
      <c r="I770" s="170">
        <v>2692</v>
      </c>
      <c r="J770" s="167">
        <v>359</v>
      </c>
      <c r="K770" s="168">
        <v>118</v>
      </c>
      <c r="L770" s="169">
        <v>1334</v>
      </c>
      <c r="M770" s="167">
        <v>954</v>
      </c>
      <c r="N770" s="172">
        <v>2182</v>
      </c>
      <c r="O770" s="185">
        <v>2278</v>
      </c>
      <c r="P770" s="167">
        <v>928</v>
      </c>
      <c r="Q770" s="168">
        <v>1473</v>
      </c>
      <c r="R770" s="169">
        <v>1139</v>
      </c>
      <c r="S770" s="170">
        <v>1416</v>
      </c>
      <c r="T770" s="167">
        <v>388</v>
      </c>
      <c r="U770" s="171">
        <v>257</v>
      </c>
      <c r="V770" s="169">
        <v>2040</v>
      </c>
      <c r="W770" s="186">
        <v>1581</v>
      </c>
      <c r="X770" s="167">
        <v>844</v>
      </c>
      <c r="Y770" s="171">
        <v>578</v>
      </c>
      <c r="Z770" s="169">
        <v>1855</v>
      </c>
      <c r="AA770" s="167">
        <v>2181</v>
      </c>
      <c r="AB770" s="149">
        <f t="shared" si="14387"/>
        <v>15863</v>
      </c>
      <c r="AC770" s="150">
        <f t="shared" si="14388"/>
        <v>17474</v>
      </c>
      <c r="BI770" s="131" t="s">
        <v>33</v>
      </c>
      <c r="BJ770" s="123">
        <f>B770/B777</f>
        <v>5.1740392955462532E-2</v>
      </c>
      <c r="BK770" s="124">
        <f t="shared" ref="BK770" si="14825">C770/C777</f>
        <v>5.7693750468902391E-2</v>
      </c>
      <c r="BL770" s="125">
        <f t="shared" ref="BL770" si="14826">D770/D777</f>
        <v>3.4754511781858302E-2</v>
      </c>
      <c r="BM770" s="126">
        <f t="shared" ref="BM770" si="14827">E770/E777</f>
        <v>6.098040758517586E-2</v>
      </c>
      <c r="BN770" s="123">
        <f t="shared" ref="BN770" si="14828">F770/F777</f>
        <v>4.2655645711685751E-2</v>
      </c>
      <c r="BO770" s="124">
        <f t="shared" ref="BO770" si="14829">G770/G777</f>
        <v>6.9118767459578428E-2</v>
      </c>
      <c r="BP770" s="125">
        <f t="shared" ref="BP770" si="14830">H770/H777</f>
        <v>4.7550727608116419E-2</v>
      </c>
      <c r="BQ770" s="126">
        <f t="shared" ref="BQ770" si="14831">I770/I777</f>
        <v>6.3315850130536019E-2</v>
      </c>
      <c r="BR770" s="123">
        <f t="shared" ref="BR770" si="14832">J770/J777</f>
        <v>6.0093739537997994E-2</v>
      </c>
      <c r="BS770" s="124">
        <f t="shared" ref="BS770" si="14833">K770/K777</f>
        <v>1.7523017523017523E-2</v>
      </c>
      <c r="BT770" s="125">
        <f t="shared" ref="BT770" si="14834">L770/L777</f>
        <v>5.505571605447792E-2</v>
      </c>
      <c r="BU770" s="123">
        <f t="shared" ref="BU770" si="14835">M770/M777</f>
        <v>3.9764911841940725E-2</v>
      </c>
      <c r="BV770" s="127">
        <f t="shared" ref="BV770" si="14836">N770/N777</f>
        <v>5.2977881370335302E-2</v>
      </c>
      <c r="BW770" s="128">
        <f t="shared" ref="BW770" si="14837">O770/O777</f>
        <v>5.5886754495718949E-2</v>
      </c>
      <c r="BX770" s="123">
        <f t="shared" ref="BX770" si="14838">P770/P777</f>
        <v>4.0982158629217454E-2</v>
      </c>
      <c r="BY770" s="124">
        <f t="shared" ref="BY770" si="14839">Q770/Q777</f>
        <v>6.6041965566714489E-2</v>
      </c>
      <c r="BZ770" s="125">
        <f t="shared" ref="BZ770" si="14840">R770/R777</f>
        <v>4.4386422976501305E-2</v>
      </c>
      <c r="CA770" s="126">
        <f t="shared" ref="CA770" si="14841">S770/S777</f>
        <v>5.375650127178163E-2</v>
      </c>
      <c r="CB770" s="123">
        <f t="shared" ref="CB770" si="14842">T770/T777</f>
        <v>4.9922799794132784E-2</v>
      </c>
      <c r="CC770" s="124">
        <f t="shared" ref="CC770" si="14843">U770/U777</f>
        <v>3.178726035868893E-2</v>
      </c>
      <c r="CD770" s="125">
        <f t="shared" ref="CD770" si="14844">V770/V777</f>
        <v>8.0517840227344484E-2</v>
      </c>
      <c r="CE770" s="126">
        <f t="shared" ref="CE770" si="14845">W770/W777</f>
        <v>5.6049916687347115E-2</v>
      </c>
      <c r="CF770" s="123">
        <f t="shared" ref="CF770" si="14846">X770/X777</f>
        <v>3.995077156110953E-2</v>
      </c>
      <c r="CG770" s="124">
        <f t="shared" ref="CG770" si="14847">Y770/Y777</f>
        <v>4.4209882208964359E-2</v>
      </c>
      <c r="CH770" s="125">
        <f t="shared" ref="CH770" si="14848">Z770/Z777</f>
        <v>4.5828495194801984E-2</v>
      </c>
      <c r="CI770" s="123">
        <f t="shared" ref="CI770" si="14849">AA770/AA777</f>
        <v>5.0687924142418891E-2</v>
      </c>
      <c r="CJ770" s="129">
        <f t="shared" ref="CJ770" si="14850">AB770/AB777</f>
        <v>4.9724311091188925E-2</v>
      </c>
      <c r="CK770" s="130">
        <f t="shared" ref="CK770" si="14851">AC770/AC777</f>
        <v>5.4943638278805794E-2</v>
      </c>
    </row>
    <row r="771" spans="1:89" x14ac:dyDescent="0.2">
      <c r="A771" s="139" t="s">
        <v>34</v>
      </c>
      <c r="B771" s="181">
        <v>479</v>
      </c>
      <c r="C771" s="175">
        <v>936</v>
      </c>
      <c r="D771" s="176">
        <v>198</v>
      </c>
      <c r="E771" s="177">
        <v>487</v>
      </c>
      <c r="F771" s="174">
        <v>528</v>
      </c>
      <c r="G771" s="178">
        <v>1206</v>
      </c>
      <c r="H771" s="176">
        <v>941</v>
      </c>
      <c r="I771" s="177">
        <v>1928</v>
      </c>
      <c r="J771" s="174">
        <v>166</v>
      </c>
      <c r="K771" s="175">
        <v>77</v>
      </c>
      <c r="L771" s="176">
        <v>1006</v>
      </c>
      <c r="M771" s="174">
        <v>645</v>
      </c>
      <c r="N771" s="179">
        <v>1865</v>
      </c>
      <c r="O771" s="182">
        <v>1605</v>
      </c>
      <c r="P771" s="174">
        <v>600</v>
      </c>
      <c r="Q771" s="175">
        <v>1110</v>
      </c>
      <c r="R771" s="176">
        <v>882</v>
      </c>
      <c r="S771" s="177">
        <v>1191</v>
      </c>
      <c r="T771" s="174">
        <v>184</v>
      </c>
      <c r="U771" s="178">
        <v>229</v>
      </c>
      <c r="V771" s="176">
        <v>1461</v>
      </c>
      <c r="W771" s="183">
        <v>957</v>
      </c>
      <c r="X771" s="174">
        <v>494</v>
      </c>
      <c r="Y771" s="178">
        <v>449</v>
      </c>
      <c r="Z771" s="176">
        <v>1251</v>
      </c>
      <c r="AA771" s="174">
        <v>1589</v>
      </c>
      <c r="AB771" s="149">
        <f t="shared" si="14387"/>
        <v>10055</v>
      </c>
      <c r="AC771" s="150">
        <f t="shared" si="14388"/>
        <v>12409</v>
      </c>
      <c r="BI771" s="139" t="s">
        <v>34</v>
      </c>
      <c r="BJ771" s="123">
        <f>B771/B777</f>
        <v>1.8063883546404192E-2</v>
      </c>
      <c r="BK771" s="124">
        <f t="shared" ref="BK771" si="14852">C771/C777</f>
        <v>3.5111411208642807E-2</v>
      </c>
      <c r="BL771" s="125">
        <f t="shared" ref="BL771" si="14853">D771/D777</f>
        <v>1.5604066514303728E-2</v>
      </c>
      <c r="BM771" s="126">
        <f t="shared" ref="BM771" si="14854">E771/E777</f>
        <v>3.8319301282555666E-2</v>
      </c>
      <c r="BN771" s="123">
        <f t="shared" ref="BN771" si="14855">F771/F777</f>
        <v>2.0019716387351179E-2</v>
      </c>
      <c r="BO771" s="124">
        <f t="shared" ref="BO771" si="14856">G771/G777</f>
        <v>5.1045458393295523E-2</v>
      </c>
      <c r="BP771" s="125">
        <f t="shared" ref="BP771" si="14857">H771/H777</f>
        <v>2.4108423857347818E-2</v>
      </c>
      <c r="BQ771" s="126">
        <f t="shared" ref="BQ771" si="14858">I771/I777</f>
        <v>4.5346567255450762E-2</v>
      </c>
      <c r="BR771" s="123">
        <f t="shared" ref="BR771" si="14859">J771/J777</f>
        <v>2.778707733511885E-2</v>
      </c>
      <c r="BS771" s="124">
        <f t="shared" ref="BS771" si="14860">K771/K777</f>
        <v>1.1434511434511435E-2</v>
      </c>
      <c r="BT771" s="125">
        <f t="shared" ref="BT771" si="14861">L771/L777</f>
        <v>4.1518778373916633E-2</v>
      </c>
      <c r="BU771" s="123">
        <f t="shared" ref="BU771" si="14862">M771/M777</f>
        <v>2.6885081905714644E-2</v>
      </c>
      <c r="BV771" s="127">
        <f t="shared" ref="BV771" si="14863">N771/N777</f>
        <v>4.528127807317843E-2</v>
      </c>
      <c r="BW771" s="128">
        <f t="shared" ref="BW771" si="14864">O771/O777</f>
        <v>3.9375873997203208E-2</v>
      </c>
      <c r="BX771" s="123">
        <f t="shared" ref="BX771" si="14865">P771/P777</f>
        <v>2.6497085320614733E-2</v>
      </c>
      <c r="BY771" s="124">
        <f t="shared" ref="BY771" si="14866">Q771/Q777</f>
        <v>4.9766857962697274E-2</v>
      </c>
      <c r="BZ771" s="125">
        <f t="shared" ref="BZ771" si="14867">R771/R777</f>
        <v>3.4371224815868441E-2</v>
      </c>
      <c r="CA771" s="126">
        <f t="shared" ref="CA771" si="14868">S771/S777</f>
        <v>4.5214684332409549E-2</v>
      </c>
      <c r="CB771" s="123">
        <f t="shared" ref="CB771" si="14869">T771/T777</f>
        <v>2.3674729799279464E-2</v>
      </c>
      <c r="CC771" s="124">
        <f t="shared" ref="CC771" si="14870">U771/U777</f>
        <v>2.8324056895485467E-2</v>
      </c>
      <c r="CD771" s="125">
        <f t="shared" ref="CD771" si="14871">V771/V777</f>
        <v>5.7664982633407011E-2</v>
      </c>
      <c r="CE771" s="126">
        <f t="shared" ref="CE771" si="14872">W771/W777</f>
        <v>3.3927748431240475E-2</v>
      </c>
      <c r="CF771" s="123">
        <f t="shared" ref="CF771" si="14873">X771/X777</f>
        <v>2.3383508472971694E-2</v>
      </c>
      <c r="CG771" s="124">
        <f t="shared" ref="CG771" si="14874">Y771/Y777</f>
        <v>3.4342970781704146E-2</v>
      </c>
      <c r="CH771" s="125">
        <f t="shared" ref="CH771" si="14875">Z771/Z777</f>
        <v>3.0906440694715518E-2</v>
      </c>
      <c r="CI771" s="123">
        <f t="shared" ref="CI771" si="14876">AA771/AA777</f>
        <v>3.692944129404109E-2</v>
      </c>
      <c r="CJ771" s="129">
        <f t="shared" ref="CJ771" si="14877">AB771/AB777</f>
        <v>3.1518498898184748E-2</v>
      </c>
      <c r="CK771" s="130">
        <f t="shared" ref="CK771" si="14878">AC771/AC777</f>
        <v>3.901771817567249E-2</v>
      </c>
    </row>
    <row r="772" spans="1:89" x14ac:dyDescent="0.2">
      <c r="A772" s="131" t="s">
        <v>35</v>
      </c>
      <c r="B772" s="184">
        <v>0</v>
      </c>
      <c r="C772" s="168">
        <v>415</v>
      </c>
      <c r="D772" s="169">
        <v>6</v>
      </c>
      <c r="E772" s="170">
        <v>310</v>
      </c>
      <c r="F772" s="167">
        <v>13</v>
      </c>
      <c r="G772" s="171">
        <v>669</v>
      </c>
      <c r="H772" s="169">
        <v>81</v>
      </c>
      <c r="I772" s="170">
        <v>780</v>
      </c>
      <c r="J772" s="167">
        <v>38</v>
      </c>
      <c r="K772" s="168">
        <v>42</v>
      </c>
      <c r="L772" s="169">
        <v>526</v>
      </c>
      <c r="M772" s="167">
        <v>108</v>
      </c>
      <c r="N772" s="172">
        <v>489</v>
      </c>
      <c r="O772" s="185">
        <v>282</v>
      </c>
      <c r="P772" s="167">
        <v>114</v>
      </c>
      <c r="Q772" s="168">
        <v>197</v>
      </c>
      <c r="R772" s="169">
        <v>183</v>
      </c>
      <c r="S772" s="170">
        <v>104</v>
      </c>
      <c r="T772" s="167">
        <v>23</v>
      </c>
      <c r="U772" s="171">
        <v>27</v>
      </c>
      <c r="V772" s="169">
        <v>214</v>
      </c>
      <c r="W772" s="186">
        <v>61</v>
      </c>
      <c r="X772" s="167">
        <v>59</v>
      </c>
      <c r="Y772" s="171">
        <v>20</v>
      </c>
      <c r="Z772" s="169">
        <v>58</v>
      </c>
      <c r="AA772" s="167">
        <v>93</v>
      </c>
      <c r="AB772" s="149">
        <f t="shared" si="14387"/>
        <v>1804</v>
      </c>
      <c r="AC772" s="150">
        <f t="shared" si="14388"/>
        <v>3108</v>
      </c>
      <c r="BI772" s="131" t="s">
        <v>35</v>
      </c>
      <c r="BJ772" s="123">
        <f>B772/B777</f>
        <v>0</v>
      </c>
      <c r="BK772" s="124">
        <f t="shared" ref="BK772" si="14879">C772/C777</f>
        <v>1.5567559456823468E-2</v>
      </c>
      <c r="BL772" s="125">
        <f t="shared" ref="BL772" si="14880">D772/D777</f>
        <v>4.7285050043344628E-4</v>
      </c>
      <c r="BM772" s="126">
        <f t="shared" ref="BM772" si="14881">E772/E777</f>
        <v>2.4392163034070345E-2</v>
      </c>
      <c r="BN772" s="123">
        <f t="shared" ref="BN772" si="14882">F772/F777</f>
        <v>4.9290968377947979E-4</v>
      </c>
      <c r="BO772" s="124">
        <f t="shared" ref="BO772" si="14883">G772/G777</f>
        <v>2.8316261745534581E-2</v>
      </c>
      <c r="BP772" s="125">
        <f t="shared" ref="BP772" si="14884">H772/H777</f>
        <v>2.075220332035253E-3</v>
      </c>
      <c r="BQ772" s="126">
        <f t="shared" ref="BQ772" si="14885">I772/I777</f>
        <v>1.8345602935296471E-2</v>
      </c>
      <c r="BR772" s="123">
        <f t="shared" ref="BR772" si="14886">J772/J777</f>
        <v>6.3608972212922665E-3</v>
      </c>
      <c r="BS772" s="124">
        <f t="shared" ref="BS772" si="14887">K772/K777</f>
        <v>6.2370062370062374E-3</v>
      </c>
      <c r="BT772" s="125">
        <f t="shared" ref="BT772" si="14888">L772/L777</f>
        <v>2.170862567065621E-2</v>
      </c>
      <c r="BU772" s="123">
        <f t="shared" ref="BU772" si="14889">M772/M777</f>
        <v>4.5016881330498934E-3</v>
      </c>
      <c r="BV772" s="127">
        <f t="shared" ref="BV772" si="14890">N772/N777</f>
        <v>1.1872678272270376E-2</v>
      </c>
      <c r="BW772" s="128">
        <f t="shared" ref="BW772" si="14891">O772/O777</f>
        <v>6.9183778611908442E-3</v>
      </c>
      <c r="BX772" s="123">
        <f t="shared" ref="BX772" si="14892">P772/P777</f>
        <v>5.0344462109167994E-3</v>
      </c>
      <c r="BY772" s="124">
        <f t="shared" ref="BY772" si="14893">Q772/Q777</f>
        <v>8.8324964131994265E-3</v>
      </c>
      <c r="BZ772" s="125">
        <f t="shared" ref="BZ772" si="14894">R772/R777</f>
        <v>7.1314446046529751E-3</v>
      </c>
      <c r="CA772" s="126">
        <f t="shared" ref="CA772" si="14895">S772/S777</f>
        <v>3.9482176075319843E-3</v>
      </c>
      <c r="CB772" s="123">
        <f t="shared" ref="CB772" si="14896">T772/T777</f>
        <v>2.959341224909933E-3</v>
      </c>
      <c r="CC772" s="124">
        <f t="shared" ref="CC772" si="14897">U772/U777</f>
        <v>3.3395176252319111E-3</v>
      </c>
      <c r="CD772" s="125">
        <f t="shared" ref="CD772" si="14898">V772/V777</f>
        <v>8.4464793179665296E-3</v>
      </c>
      <c r="CE772" s="126">
        <f t="shared" ref="CE772" si="14899">W772/W777</f>
        <v>2.1625837558052964E-3</v>
      </c>
      <c r="CF772" s="123">
        <f t="shared" ref="CF772" si="14900">X772/X777</f>
        <v>2.7927672062860931E-3</v>
      </c>
      <c r="CG772" s="124">
        <f t="shared" ref="CG772" si="14901">Y772/Y777</f>
        <v>1.5297537096527459E-3</v>
      </c>
      <c r="CH772" s="125">
        <f t="shared" ref="CH772" si="14902">Z772/Z777</f>
        <v>1.4329125182202238E-3</v>
      </c>
      <c r="CI772" s="123">
        <f t="shared" ref="CI772" si="14903">AA772/AA777</f>
        <v>2.1613832853025938E-3</v>
      </c>
      <c r="CJ772" s="129">
        <f t="shared" ref="CJ772" si="14904">AB772/AB777</f>
        <v>5.6548356054028134E-3</v>
      </c>
      <c r="CK772" s="130">
        <f t="shared" ref="CK772" si="14905">AC772/AC777</f>
        <v>9.7725093150124991E-3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0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7"/>
        <v>0</v>
      </c>
      <c r="AC773" s="150">
        <f t="shared" si="14388"/>
        <v>0</v>
      </c>
      <c r="BI773" s="139" t="s">
        <v>36</v>
      </c>
      <c r="BJ773" s="123">
        <f>B773/B777</f>
        <v>0</v>
      </c>
      <c r="BK773" s="124">
        <f t="shared" ref="BK773" si="14906">C773/C777</f>
        <v>0</v>
      </c>
      <c r="BL773" s="125">
        <f t="shared" ref="BL773" si="14907">D773/D777</f>
        <v>0</v>
      </c>
      <c r="BM773" s="126">
        <f t="shared" ref="BM773" si="14908">E773/E777</f>
        <v>0</v>
      </c>
      <c r="BN773" s="123">
        <f t="shared" ref="BN773" si="14909">F773/F777</f>
        <v>0</v>
      </c>
      <c r="BO773" s="124">
        <f t="shared" ref="BO773" si="14910">G773/G777</f>
        <v>0</v>
      </c>
      <c r="BP773" s="125">
        <f t="shared" ref="BP773" si="14911">H773/H777</f>
        <v>0</v>
      </c>
      <c r="BQ773" s="126">
        <f t="shared" ref="BQ773" si="14912">I773/I777</f>
        <v>0</v>
      </c>
      <c r="BR773" s="123">
        <f t="shared" ref="BR773" si="14913">J773/J777</f>
        <v>0</v>
      </c>
      <c r="BS773" s="124">
        <f t="shared" ref="BS773" si="14914">K773/K777</f>
        <v>0</v>
      </c>
      <c r="BT773" s="125">
        <f t="shared" ref="BT773" si="14915">L773/L777</f>
        <v>0</v>
      </c>
      <c r="BU773" s="123">
        <f t="shared" ref="BU773" si="14916">M773/M777</f>
        <v>0</v>
      </c>
      <c r="BV773" s="127">
        <f t="shared" ref="BV773" si="14917">N773/N777</f>
        <v>0</v>
      </c>
      <c r="BW773" s="128">
        <f t="shared" ref="BW773" si="14918">O773/O777</f>
        <v>0</v>
      </c>
      <c r="BX773" s="123">
        <f t="shared" ref="BX773" si="14919">P773/P777</f>
        <v>0</v>
      </c>
      <c r="BY773" s="124">
        <f t="shared" ref="BY773" si="14920">Q773/Q777</f>
        <v>0</v>
      </c>
      <c r="BZ773" s="125">
        <f t="shared" ref="BZ773" si="14921">R773/R777</f>
        <v>0</v>
      </c>
      <c r="CA773" s="126">
        <f t="shared" ref="CA773" si="14922">S773/S777</f>
        <v>0</v>
      </c>
      <c r="CB773" s="123">
        <f t="shared" ref="CB773" si="14923">T773/T777</f>
        <v>0</v>
      </c>
      <c r="CC773" s="124">
        <f t="shared" ref="CC773" si="14924">U773/U777</f>
        <v>0</v>
      </c>
      <c r="CD773" s="125">
        <f t="shared" ref="CD773" si="14925">V773/V777</f>
        <v>0</v>
      </c>
      <c r="CE773" s="126">
        <f t="shared" ref="CE773" si="14926">W773/W777</f>
        <v>0</v>
      </c>
      <c r="CF773" s="123">
        <f t="shared" ref="CF773" si="14927">X773/X777</f>
        <v>0</v>
      </c>
      <c r="CG773" s="124">
        <f t="shared" ref="CG773" si="14928">Y773/Y777</f>
        <v>0</v>
      </c>
      <c r="CH773" s="125">
        <f t="shared" ref="CH773" si="14929">Z773/Z777</f>
        <v>0</v>
      </c>
      <c r="CI773" s="123">
        <f t="shared" ref="CI773" si="14930">AA773/AA777</f>
        <v>0</v>
      </c>
      <c r="CJ773" s="129">
        <f t="shared" ref="CJ773" si="14931">AB773/AB777</f>
        <v>0</v>
      </c>
      <c r="CK773" s="130">
        <f t="shared" ref="CK773" si="14932">AC773/AC777</f>
        <v>0</v>
      </c>
    </row>
    <row r="774" spans="1:89" x14ac:dyDescent="0.2">
      <c r="A774" s="131" t="s">
        <v>37</v>
      </c>
      <c r="B774" s="56">
        <v>0</v>
      </c>
      <c r="C774" s="57">
        <v>0</v>
      </c>
      <c r="D774" s="133">
        <v>0</v>
      </c>
      <c r="E774" s="134">
        <v>0</v>
      </c>
      <c r="F774" s="132">
        <v>0</v>
      </c>
      <c r="G774" s="135">
        <v>0</v>
      </c>
      <c r="H774" s="133">
        <v>0</v>
      </c>
      <c r="I774" s="134">
        <v>0</v>
      </c>
      <c r="J774" s="132">
        <v>0</v>
      </c>
      <c r="K774" s="135">
        <v>0</v>
      </c>
      <c r="L774" s="133"/>
      <c r="M774" s="132">
        <v>0</v>
      </c>
      <c r="N774" s="136">
        <v>0</v>
      </c>
      <c r="O774" s="137">
        <v>0</v>
      </c>
      <c r="P774" s="132">
        <v>0</v>
      </c>
      <c r="Q774" s="135">
        <v>0</v>
      </c>
      <c r="R774" s="133"/>
      <c r="S774" s="134">
        <v>0</v>
      </c>
      <c r="T774" s="132">
        <v>0</v>
      </c>
      <c r="U774" s="135">
        <v>0</v>
      </c>
      <c r="V774" s="133">
        <v>0</v>
      </c>
      <c r="W774" s="134">
        <v>0</v>
      </c>
      <c r="X774" s="132">
        <v>0</v>
      </c>
      <c r="Y774" s="135">
        <v>0</v>
      </c>
      <c r="Z774" s="138">
        <v>0</v>
      </c>
      <c r="AA774" s="2">
        <v>0</v>
      </c>
      <c r="AB774" s="151">
        <f t="shared" ref="AB774:AB776" si="14933">SUM(B774,D774,F774,H774,J774,L774,N774,P774,R774,T774,V774,X774,Z774)</f>
        <v>0</v>
      </c>
      <c r="AC774" s="152">
        <f t="shared" ref="AC774:AC776" si="14934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5">C774/C777</f>
        <v>0</v>
      </c>
      <c r="BL774" s="125">
        <f t="shared" ref="BL774" si="14936">D774/D777</f>
        <v>0</v>
      </c>
      <c r="BM774" s="126">
        <f t="shared" ref="BM774" si="14937">E774/E777</f>
        <v>0</v>
      </c>
      <c r="BN774" s="123">
        <f t="shared" ref="BN774" si="14938">F774/F777</f>
        <v>0</v>
      </c>
      <c r="BO774" s="124">
        <f t="shared" ref="BO774" si="14939">G774/G777</f>
        <v>0</v>
      </c>
      <c r="BP774" s="125">
        <f t="shared" ref="BP774" si="14940">H774/H777</f>
        <v>0</v>
      </c>
      <c r="BQ774" s="126">
        <f t="shared" ref="BQ774" si="14941">I774/I777</f>
        <v>0</v>
      </c>
      <c r="BR774" s="123">
        <f t="shared" ref="BR774" si="14942">J774/J777</f>
        <v>0</v>
      </c>
      <c r="BS774" s="124">
        <f t="shared" ref="BS774" si="14943">K774/K777</f>
        <v>0</v>
      </c>
      <c r="BT774" s="125">
        <f t="shared" ref="BT774" si="14944">L774/L777</f>
        <v>0</v>
      </c>
      <c r="BU774" s="123">
        <f t="shared" ref="BU774" si="14945">M774/M777</f>
        <v>0</v>
      </c>
      <c r="BV774" s="127">
        <f t="shared" ref="BV774" si="14946">N774/N777</f>
        <v>0</v>
      </c>
      <c r="BW774" s="128">
        <f t="shared" ref="BW774" si="14947">O774/O777</f>
        <v>0</v>
      </c>
      <c r="BX774" s="123">
        <f t="shared" ref="BX774" si="14948">P774/P777</f>
        <v>0</v>
      </c>
      <c r="BY774" s="124">
        <f t="shared" ref="BY774" si="14949">Q774/Q777</f>
        <v>0</v>
      </c>
      <c r="BZ774" s="125">
        <f t="shared" ref="BZ774" si="14950">R774/R777</f>
        <v>0</v>
      </c>
      <c r="CA774" s="126">
        <f t="shared" ref="CA774" si="14951">S774/S777</f>
        <v>0</v>
      </c>
      <c r="CB774" s="123">
        <f t="shared" ref="CB774" si="14952">T774/T777</f>
        <v>0</v>
      </c>
      <c r="CC774" s="124">
        <f t="shared" ref="CC774" si="14953">U774/U777</f>
        <v>0</v>
      </c>
      <c r="CD774" s="125">
        <f t="shared" ref="CD774" si="14954">V774/V777</f>
        <v>0</v>
      </c>
      <c r="CE774" s="126">
        <f t="shared" ref="CE774" si="14955">W774/W777</f>
        <v>0</v>
      </c>
      <c r="CF774" s="123">
        <f t="shared" ref="CF774" si="14956">X774/X777</f>
        <v>0</v>
      </c>
      <c r="CG774" s="124">
        <f t="shared" ref="CG774" si="14957">Y774/Y777</f>
        <v>0</v>
      </c>
      <c r="CH774" s="125">
        <f t="shared" ref="CH774" si="14958">Z774/Z777</f>
        <v>0</v>
      </c>
      <c r="CI774" s="123">
        <f t="shared" ref="CI774" si="14959">AA774/AA777</f>
        <v>0</v>
      </c>
      <c r="CJ774" s="129">
        <f t="shared" ref="CJ774" si="14960">AB774/AB777</f>
        <v>0</v>
      </c>
      <c r="CK774" s="130">
        <f t="shared" ref="CK774" si="14961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33"/>
        <v>0</v>
      </c>
      <c r="AC775" s="152">
        <f t="shared" si="14934"/>
        <v>0</v>
      </c>
      <c r="BI775" s="139" t="s">
        <v>38</v>
      </c>
      <c r="BJ775" s="123">
        <f>B775/B777</f>
        <v>0</v>
      </c>
      <c r="BK775" s="124">
        <f t="shared" ref="BK775" si="14962">C775/C777</f>
        <v>0</v>
      </c>
      <c r="BL775" s="125">
        <f t="shared" ref="BL775" si="14963">D775/D777</f>
        <v>0</v>
      </c>
      <c r="BM775" s="126">
        <f t="shared" ref="BM775" si="14964">E775/E777</f>
        <v>0</v>
      </c>
      <c r="BN775" s="123">
        <f t="shared" ref="BN775" si="14965">F775/F777</f>
        <v>0</v>
      </c>
      <c r="BO775" s="124">
        <f t="shared" ref="BO775" si="14966">G775/G777</f>
        <v>0</v>
      </c>
      <c r="BP775" s="125">
        <f t="shared" ref="BP775" si="14967">H775/H777</f>
        <v>0</v>
      </c>
      <c r="BQ775" s="126">
        <f t="shared" ref="BQ775" si="14968">I775/I777</f>
        <v>0</v>
      </c>
      <c r="BR775" s="123">
        <f t="shared" ref="BR775" si="14969">J775/J777</f>
        <v>0</v>
      </c>
      <c r="BS775" s="124">
        <f t="shared" ref="BS775" si="14970">K775/K777</f>
        <v>0</v>
      </c>
      <c r="BT775" s="125">
        <f t="shared" ref="BT775" si="14971">L775/L777</f>
        <v>0</v>
      </c>
      <c r="BU775" s="123">
        <f t="shared" ref="BU775" si="14972">M775/M777</f>
        <v>0</v>
      </c>
      <c r="BV775" s="127">
        <f t="shared" ref="BV775" si="14973">N775/N777</f>
        <v>0</v>
      </c>
      <c r="BW775" s="128">
        <f t="shared" ref="BW775" si="14974">O775/O777</f>
        <v>0</v>
      </c>
      <c r="BX775" s="123">
        <f t="shared" ref="BX775" si="14975">P775/P777</f>
        <v>0</v>
      </c>
      <c r="BY775" s="124">
        <f t="shared" ref="BY775" si="14976">Q775/Q777</f>
        <v>0</v>
      </c>
      <c r="BZ775" s="125">
        <f t="shared" ref="BZ775" si="14977">R775/R777</f>
        <v>0</v>
      </c>
      <c r="CA775" s="126">
        <f t="shared" ref="CA775" si="14978">S775/S777</f>
        <v>0</v>
      </c>
      <c r="CB775" s="123">
        <f t="shared" ref="CB775" si="14979">T775/T777</f>
        <v>0</v>
      </c>
      <c r="CC775" s="124">
        <f t="shared" ref="CC775" si="14980">U775/U777</f>
        <v>0</v>
      </c>
      <c r="CD775" s="125">
        <f t="shared" ref="CD775" si="14981">V775/V777</f>
        <v>0</v>
      </c>
      <c r="CE775" s="126">
        <f t="shared" ref="CE775" si="14982">W775/W777</f>
        <v>0</v>
      </c>
      <c r="CF775" s="123">
        <f t="shared" ref="CF775" si="14983">X775/X777</f>
        <v>0</v>
      </c>
      <c r="CG775" s="124">
        <f t="shared" ref="CG775" si="14984">Y775/Y777</f>
        <v>0</v>
      </c>
      <c r="CH775" s="125">
        <f t="shared" ref="CH775" si="14985">Z775/Z777</f>
        <v>0</v>
      </c>
      <c r="CI775" s="123">
        <f t="shared" ref="CI775" si="14986">AA775/AA777</f>
        <v>0</v>
      </c>
      <c r="CJ775" s="129">
        <f t="shared" ref="CJ775" si="14987">AB775/AB777</f>
        <v>0</v>
      </c>
      <c r="CK775" s="130">
        <f t="shared" ref="CK775" si="14988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33"/>
        <v>0</v>
      </c>
      <c r="AC776" s="152">
        <f t="shared" si="14934"/>
        <v>0</v>
      </c>
      <c r="BI776" s="131" t="s">
        <v>39</v>
      </c>
      <c r="BJ776" s="123">
        <f>B776/B777</f>
        <v>0</v>
      </c>
      <c r="BK776" s="124">
        <f t="shared" ref="BK776" si="14989">C776/C777</f>
        <v>0</v>
      </c>
      <c r="BL776" s="125">
        <f t="shared" ref="BL776" si="14990">D776/D777</f>
        <v>0</v>
      </c>
      <c r="BM776" s="126">
        <f t="shared" ref="BM776" si="14991">E776/E777</f>
        <v>0</v>
      </c>
      <c r="BN776" s="123">
        <f t="shared" ref="BN776" si="14992">F776/F777</f>
        <v>0</v>
      </c>
      <c r="BO776" s="124">
        <f t="shared" ref="BO776" si="14993">G776/G777</f>
        <v>0</v>
      </c>
      <c r="BP776" s="125">
        <f t="shared" ref="BP776" si="14994">H776/H777</f>
        <v>0</v>
      </c>
      <c r="BQ776" s="126">
        <f t="shared" ref="BQ776" si="14995">I776/I777</f>
        <v>0</v>
      </c>
      <c r="BR776" s="123">
        <f t="shared" ref="BR776" si="14996">J776/J777</f>
        <v>0</v>
      </c>
      <c r="BS776" s="124">
        <f t="shared" ref="BS776" si="14997">K776/K777</f>
        <v>0</v>
      </c>
      <c r="BT776" s="125">
        <f t="shared" ref="BT776" si="14998">L776/L777</f>
        <v>0</v>
      </c>
      <c r="BU776" s="123">
        <f t="shared" ref="BU776" si="14999">M776/M777</f>
        <v>0</v>
      </c>
      <c r="BV776" s="127">
        <f t="shared" ref="BV776" si="15000">N776/N777</f>
        <v>0</v>
      </c>
      <c r="BW776" s="128">
        <f t="shared" ref="BW776" si="15001">O776/O777</f>
        <v>0</v>
      </c>
      <c r="BX776" s="123">
        <f t="shared" ref="BX776" si="15002">P776/P777</f>
        <v>0</v>
      </c>
      <c r="BY776" s="124">
        <f t="shared" ref="BY776" si="15003">Q776/Q777</f>
        <v>0</v>
      </c>
      <c r="BZ776" s="125">
        <f t="shared" ref="BZ776" si="15004">R776/R777</f>
        <v>0</v>
      </c>
      <c r="CA776" s="126">
        <f t="shared" ref="CA776" si="15005">S776/S777</f>
        <v>0</v>
      </c>
      <c r="CB776" s="123">
        <f t="shared" ref="CB776" si="15006">T776/T777</f>
        <v>0</v>
      </c>
      <c r="CC776" s="124">
        <f t="shared" ref="CC776" si="15007">U776/U777</f>
        <v>0</v>
      </c>
      <c r="CD776" s="125">
        <f t="shared" ref="CD776" si="15008">V776/V777</f>
        <v>0</v>
      </c>
      <c r="CE776" s="126">
        <f t="shared" ref="CE776" si="15009">W776/W777</f>
        <v>0</v>
      </c>
      <c r="CF776" s="123">
        <f t="shared" ref="CF776" si="15010">X776/X777</f>
        <v>0</v>
      </c>
      <c r="CG776" s="124">
        <f t="shared" ref="CG776" si="15011">Y776/Y777</f>
        <v>0</v>
      </c>
      <c r="CH776" s="125">
        <f t="shared" ref="CH776" si="15012">Z776/Z777</f>
        <v>0</v>
      </c>
      <c r="CI776" s="123">
        <f t="shared" ref="CI776" si="15013">AA776/AA777</f>
        <v>0</v>
      </c>
      <c r="CJ776" s="129">
        <f t="shared" ref="CJ776" si="15014">AB776/AB777</f>
        <v>0</v>
      </c>
      <c r="CK776" s="130">
        <f t="shared" ref="CK776" si="15015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6">SUM(B754:B776)</f>
        <v>26517</v>
      </c>
      <c r="C777" s="1">
        <f t="shared" si="15016"/>
        <v>26658</v>
      </c>
      <c r="D777" s="14">
        <f t="shared" si="15016"/>
        <v>12689</v>
      </c>
      <c r="E777" s="1">
        <f t="shared" si="15016"/>
        <v>12709</v>
      </c>
      <c r="F777" s="14">
        <f t="shared" si="15016"/>
        <v>26374</v>
      </c>
      <c r="G777" s="1">
        <f t="shared" si="15016"/>
        <v>23626</v>
      </c>
      <c r="H777" s="14">
        <f t="shared" si="15016"/>
        <v>39032</v>
      </c>
      <c r="I777" s="1">
        <f t="shared" si="15016"/>
        <v>42517</v>
      </c>
      <c r="J777" s="14">
        <f t="shared" si="15016"/>
        <v>5974</v>
      </c>
      <c r="K777" s="1">
        <f t="shared" si="15016"/>
        <v>6734</v>
      </c>
      <c r="L777" s="14">
        <f t="shared" si="15016"/>
        <v>24230</v>
      </c>
      <c r="M777" s="1">
        <f t="shared" si="15016"/>
        <v>23991</v>
      </c>
      <c r="N777" s="14">
        <f t="shared" si="15016"/>
        <v>41187</v>
      </c>
      <c r="O777" s="1">
        <f t="shared" si="15016"/>
        <v>40761</v>
      </c>
      <c r="P777" s="14">
        <f t="shared" si="15016"/>
        <v>22644</v>
      </c>
      <c r="Q777" s="1">
        <f t="shared" si="15016"/>
        <v>22304</v>
      </c>
      <c r="R777" s="14">
        <f t="shared" si="15016"/>
        <v>25661</v>
      </c>
      <c r="S777" s="1">
        <f t="shared" si="15016"/>
        <v>26341</v>
      </c>
      <c r="T777" s="14">
        <f t="shared" si="15016"/>
        <v>7772</v>
      </c>
      <c r="U777" s="1">
        <f t="shared" si="15016"/>
        <v>8085</v>
      </c>
      <c r="V777" s="14">
        <f t="shared" si="15016"/>
        <v>25336</v>
      </c>
      <c r="W777" s="1">
        <f t="shared" si="15016"/>
        <v>28207</v>
      </c>
      <c r="X777" s="14">
        <f t="shared" si="15016"/>
        <v>21126</v>
      </c>
      <c r="Y777" s="1">
        <f t="shared" si="15016"/>
        <v>13074</v>
      </c>
      <c r="Z777" s="14">
        <f t="shared" si="15016"/>
        <v>40477</v>
      </c>
      <c r="AA777" s="1">
        <f t="shared" si="15016"/>
        <v>43028</v>
      </c>
      <c r="AB777" s="153">
        <f t="shared" ref="AB777:AC777" si="15017">SUM(AB753:AB776)</f>
        <v>319019</v>
      </c>
      <c r="AC777" s="154">
        <f t="shared" si="15017"/>
        <v>318035</v>
      </c>
      <c r="BI777" s="221" t="s">
        <v>13</v>
      </c>
      <c r="BJ777" s="147">
        <f>SUM(BJ753:BJ776)</f>
        <v>0.99999999999999989</v>
      </c>
      <c r="BK777" s="148">
        <f t="shared" ref="BK777:CK777" si="15018">SUM(BK753:BK776)</f>
        <v>0.99999999999999978</v>
      </c>
      <c r="BL777" s="147">
        <f t="shared" si="15018"/>
        <v>0.99999999999999989</v>
      </c>
      <c r="BM777" s="148">
        <f t="shared" si="15018"/>
        <v>1.0000000000000002</v>
      </c>
      <c r="BN777" s="147">
        <f t="shared" si="15018"/>
        <v>1.0000000000000002</v>
      </c>
      <c r="BO777" s="148">
        <f t="shared" si="15018"/>
        <v>1</v>
      </c>
      <c r="BP777" s="147">
        <f t="shared" si="15018"/>
        <v>1</v>
      </c>
      <c r="BQ777" s="148">
        <f t="shared" si="15018"/>
        <v>1</v>
      </c>
      <c r="BR777" s="147">
        <f t="shared" si="15018"/>
        <v>1</v>
      </c>
      <c r="BS777" s="148">
        <f t="shared" si="15018"/>
        <v>1.0000000000000002</v>
      </c>
      <c r="BT777" s="147">
        <f t="shared" si="15018"/>
        <v>0.99999999999999989</v>
      </c>
      <c r="BU777" s="148">
        <f t="shared" si="15018"/>
        <v>1.0000000000000002</v>
      </c>
      <c r="BV777" s="147">
        <f t="shared" si="15018"/>
        <v>1</v>
      </c>
      <c r="BW777" s="148">
        <f t="shared" si="15018"/>
        <v>0.99999999999999989</v>
      </c>
      <c r="BX777" s="147">
        <f t="shared" si="15018"/>
        <v>0.99999999999999989</v>
      </c>
      <c r="BY777" s="148">
        <f t="shared" si="15018"/>
        <v>1.0000000000000002</v>
      </c>
      <c r="BZ777" s="147">
        <f t="shared" si="15018"/>
        <v>0.99999999999999989</v>
      </c>
      <c r="CA777" s="148">
        <f t="shared" si="15018"/>
        <v>0.99999999999999989</v>
      </c>
      <c r="CB777" s="147">
        <f t="shared" si="15018"/>
        <v>0.99999999999999989</v>
      </c>
      <c r="CC777" s="148">
        <f t="shared" si="15018"/>
        <v>0.99999999999999989</v>
      </c>
      <c r="CD777" s="147">
        <f t="shared" si="15018"/>
        <v>1.0000000000000002</v>
      </c>
      <c r="CE777" s="148">
        <f t="shared" si="15018"/>
        <v>1.0000000000000002</v>
      </c>
      <c r="CF777" s="147">
        <f t="shared" si="15018"/>
        <v>0.99999999999999978</v>
      </c>
      <c r="CG777" s="148">
        <f t="shared" si="15018"/>
        <v>0.99999999999999989</v>
      </c>
      <c r="CH777" s="147">
        <f t="shared" si="15018"/>
        <v>1</v>
      </c>
      <c r="CI777" s="148">
        <f t="shared" si="15018"/>
        <v>1</v>
      </c>
      <c r="CJ777" s="147">
        <f t="shared" si="15018"/>
        <v>0.99999999999999989</v>
      </c>
      <c r="CK777" s="148">
        <f t="shared" si="15018"/>
        <v>0.99999999999999978</v>
      </c>
    </row>
    <row r="778" spans="1:89" ht="13.5" thickTop="1" x14ac:dyDescent="0.2">
      <c r="A778" s="165"/>
    </row>
    <row r="780" spans="1:89" x14ac:dyDescent="0.2">
      <c r="A780" s="278">
        <f>+A749+1</f>
        <v>44799</v>
      </c>
      <c r="B780" s="278"/>
      <c r="C780" s="278"/>
      <c r="D780" s="278"/>
      <c r="BI780" s="277">
        <f>+BI718+2</f>
        <v>44799</v>
      </c>
      <c r="BJ780" s="277"/>
      <c r="BK780" s="277"/>
      <c r="BL780" s="277"/>
    </row>
    <row r="781" spans="1:89" ht="13.5" thickBot="1" x14ac:dyDescent="0.25">
      <c r="AE781" t="s">
        <v>84</v>
      </c>
    </row>
    <row r="782" spans="1:89" ht="14.25" thickTop="1" thickBot="1" x14ac:dyDescent="0.25">
      <c r="A782" s="275" t="s">
        <v>0</v>
      </c>
      <c r="B782" s="269" t="s">
        <v>1</v>
      </c>
      <c r="C782" s="270"/>
      <c r="D782" s="269" t="s">
        <v>2</v>
      </c>
      <c r="E782" s="270"/>
      <c r="F782" s="269" t="s">
        <v>3</v>
      </c>
      <c r="G782" s="270"/>
      <c r="H782" s="269" t="s">
        <v>4</v>
      </c>
      <c r="I782" s="270"/>
      <c r="J782" s="269" t="s">
        <v>5</v>
      </c>
      <c r="K782" s="270"/>
      <c r="L782" s="269" t="s">
        <v>6</v>
      </c>
      <c r="M782" s="270"/>
      <c r="N782" s="269" t="s">
        <v>7</v>
      </c>
      <c r="O782" s="270"/>
      <c r="P782" s="269" t="s">
        <v>8</v>
      </c>
      <c r="Q782" s="270"/>
      <c r="R782" s="269" t="s">
        <v>9</v>
      </c>
      <c r="S782" s="270"/>
      <c r="T782" s="269" t="s">
        <v>10</v>
      </c>
      <c r="U782" s="270"/>
      <c r="V782" s="269" t="s">
        <v>11</v>
      </c>
      <c r="W782" s="270"/>
      <c r="X782" s="269" t="s">
        <v>12</v>
      </c>
      <c r="Y782" s="270"/>
      <c r="Z782" s="271" t="s">
        <v>40</v>
      </c>
      <c r="AA782" s="272"/>
      <c r="AB782" s="273" t="s">
        <v>41</v>
      </c>
      <c r="AC782" s="274"/>
      <c r="AE782" s="275" t="s">
        <v>0</v>
      </c>
      <c r="AF782" s="269" t="s">
        <v>1</v>
      </c>
      <c r="AG782" s="270"/>
      <c r="AH782" s="269" t="s">
        <v>2</v>
      </c>
      <c r="AI782" s="270"/>
      <c r="AJ782" s="269" t="s">
        <v>3</v>
      </c>
      <c r="AK782" s="270"/>
      <c r="AL782" s="269" t="s">
        <v>4</v>
      </c>
      <c r="AM782" s="270"/>
      <c r="AN782" s="269" t="s">
        <v>5</v>
      </c>
      <c r="AO782" s="270"/>
      <c r="AP782" s="269" t="s">
        <v>6</v>
      </c>
      <c r="AQ782" s="270"/>
      <c r="AR782" s="269" t="s">
        <v>7</v>
      </c>
      <c r="AS782" s="270"/>
      <c r="AT782" s="269" t="s">
        <v>8</v>
      </c>
      <c r="AU782" s="270"/>
      <c r="AV782" s="269" t="s">
        <v>9</v>
      </c>
      <c r="AW782" s="270"/>
      <c r="AX782" s="269" t="s">
        <v>10</v>
      </c>
      <c r="AY782" s="270"/>
      <c r="AZ782" s="269" t="s">
        <v>11</v>
      </c>
      <c r="BA782" s="270"/>
      <c r="BB782" s="269" t="s">
        <v>12</v>
      </c>
      <c r="BC782" s="270"/>
      <c r="BD782" s="271" t="s">
        <v>40</v>
      </c>
      <c r="BE782" s="272"/>
      <c r="BF782" s="273" t="s">
        <v>41</v>
      </c>
      <c r="BG782" s="274"/>
      <c r="BI782" s="275" t="s">
        <v>0</v>
      </c>
      <c r="BJ782" s="269" t="s">
        <v>1</v>
      </c>
      <c r="BK782" s="270"/>
      <c r="BL782" s="269" t="s">
        <v>2</v>
      </c>
      <c r="BM782" s="270"/>
      <c r="BN782" s="269" t="s">
        <v>3</v>
      </c>
      <c r="BO782" s="270"/>
      <c r="BP782" s="269" t="s">
        <v>4</v>
      </c>
      <c r="BQ782" s="270"/>
      <c r="BR782" s="269" t="s">
        <v>5</v>
      </c>
      <c r="BS782" s="270"/>
      <c r="BT782" s="269" t="s">
        <v>6</v>
      </c>
      <c r="BU782" s="270"/>
      <c r="BV782" s="269" t="s">
        <v>7</v>
      </c>
      <c r="BW782" s="270"/>
      <c r="BX782" s="269" t="s">
        <v>8</v>
      </c>
      <c r="BY782" s="270"/>
      <c r="BZ782" s="269" t="s">
        <v>9</v>
      </c>
      <c r="CA782" s="270"/>
      <c r="CB782" s="269" t="s">
        <v>10</v>
      </c>
      <c r="CC782" s="270"/>
      <c r="CD782" s="269" t="s">
        <v>11</v>
      </c>
      <c r="CE782" s="270"/>
      <c r="CF782" s="269" t="s">
        <v>12</v>
      </c>
      <c r="CG782" s="270"/>
      <c r="CH782" s="271" t="s">
        <v>40</v>
      </c>
      <c r="CI782" s="272"/>
      <c r="CJ782" s="269" t="s">
        <v>41</v>
      </c>
      <c r="CK782" s="270"/>
    </row>
    <row r="783" spans="1:89" ht="15" thickTop="1" thickBot="1" x14ac:dyDescent="0.3">
      <c r="A783" s="276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76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76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3317</v>
      </c>
      <c r="AG784" s="164">
        <f t="shared" ref="AG784:AV786" si="15019">SUMIF($A$9:$A$32,$AE784,C$784:C$807)</f>
        <v>1419</v>
      </c>
      <c r="AH784" s="121">
        <f t="shared" si="15019"/>
        <v>1154</v>
      </c>
      <c r="AI784" s="159">
        <f t="shared" si="15019"/>
        <v>1142</v>
      </c>
      <c r="AJ784" s="120">
        <f t="shared" si="15019"/>
        <v>2911</v>
      </c>
      <c r="AK784" s="122">
        <f t="shared" si="15019"/>
        <v>1532</v>
      </c>
      <c r="AL784" s="121">
        <f t="shared" si="15019"/>
        <v>3653</v>
      </c>
      <c r="AM784" s="159">
        <f t="shared" si="15019"/>
        <v>2423</v>
      </c>
      <c r="AN784" s="120">
        <f t="shared" si="15019"/>
        <v>249</v>
      </c>
      <c r="AO784" s="122">
        <f t="shared" si="15019"/>
        <v>1001</v>
      </c>
      <c r="AP784" s="121">
        <f t="shared" si="15019"/>
        <v>1103</v>
      </c>
      <c r="AQ784" s="120">
        <f t="shared" si="15019"/>
        <v>3377</v>
      </c>
      <c r="AR784" s="158">
        <f t="shared" si="15019"/>
        <v>2968</v>
      </c>
      <c r="AS784" s="160">
        <f t="shared" si="15019"/>
        <v>4329</v>
      </c>
      <c r="AT784" s="120">
        <f t="shared" si="15019"/>
        <v>2051</v>
      </c>
      <c r="AU784" s="122">
        <f t="shared" si="15019"/>
        <v>1705</v>
      </c>
      <c r="AV784" s="121">
        <f t="shared" si="15019"/>
        <v>2497</v>
      </c>
      <c r="AW784" s="159">
        <f t="shared" ref="AW784:BE786" si="15020">SUMIF($A$9:$A$32,$AE784,S$784:S$807)</f>
        <v>1774</v>
      </c>
      <c r="AX784" s="120">
        <f t="shared" si="15020"/>
        <v>342</v>
      </c>
      <c r="AY784" s="122">
        <f t="shared" si="15020"/>
        <v>1408</v>
      </c>
      <c r="AZ784" s="121">
        <f t="shared" si="15020"/>
        <v>1178</v>
      </c>
      <c r="BA784" s="159">
        <f t="shared" si="15020"/>
        <v>2737</v>
      </c>
      <c r="BB784" s="120">
        <f t="shared" si="15020"/>
        <v>1833</v>
      </c>
      <c r="BC784" s="122">
        <f t="shared" si="15020"/>
        <v>1819</v>
      </c>
      <c r="BD784" s="21">
        <f t="shared" si="15020"/>
        <v>3611</v>
      </c>
      <c r="BE784" s="163">
        <f t="shared" si="15020"/>
        <v>2656</v>
      </c>
      <c r="BF784" s="149">
        <f>AF784+AH784+AJ784+AL784+AN784+AP784+AR784+AT784+AV784+AX784+AZ784+BB784+BD784</f>
        <v>26867</v>
      </c>
      <c r="BG784" s="150">
        <f>AG784+AI784+AK784+AM784+AO784+AQ784+AS784+AU784+AW784+AY784+BA784+BC784+BE784</f>
        <v>27322</v>
      </c>
      <c r="BI784" s="119" t="s">
        <v>16</v>
      </c>
      <c r="BJ784" s="123">
        <f>B784/B808</f>
        <v>0</v>
      </c>
      <c r="BK784" s="124">
        <f t="shared" ref="BK784" si="15021">C784/C808</f>
        <v>0</v>
      </c>
      <c r="BL784" s="125">
        <f t="shared" ref="BL784" si="15022">D784/D808</f>
        <v>0</v>
      </c>
      <c r="BM784" s="126">
        <f t="shared" ref="BM784" si="15023">E784/E808</f>
        <v>0</v>
      </c>
      <c r="BN784" s="123">
        <f t="shared" ref="BN784" si="15024">F784/F808</f>
        <v>0</v>
      </c>
      <c r="BO784" s="124">
        <f t="shared" ref="BO784" si="15025">G784/G808</f>
        <v>0</v>
      </c>
      <c r="BP784" s="125">
        <f t="shared" ref="BP784" si="15026">H784/H808</f>
        <v>0</v>
      </c>
      <c r="BQ784" s="126">
        <f t="shared" ref="BQ784" si="15027">I784/I808</f>
        <v>0</v>
      </c>
      <c r="BR784" s="123">
        <f t="shared" ref="BR784" si="15028">J784/J808</f>
        <v>0</v>
      </c>
      <c r="BS784" s="124">
        <f t="shared" ref="BS784" si="15029">K784/K808</f>
        <v>0</v>
      </c>
      <c r="BT784" s="125">
        <f t="shared" ref="BT784" si="15030">L784/L808</f>
        <v>0</v>
      </c>
      <c r="BU784" s="123">
        <f t="shared" ref="BU784" si="15031">M784/M808</f>
        <v>0</v>
      </c>
      <c r="BV784" s="127">
        <f t="shared" ref="BV784" si="15032">N784/N808</f>
        <v>0</v>
      </c>
      <c r="BW784" s="128">
        <f t="shared" ref="BW784" si="15033">O784/O808</f>
        <v>0</v>
      </c>
      <c r="BX784" s="123">
        <f t="shared" ref="BX784" si="15034">P784/P808</f>
        <v>0</v>
      </c>
      <c r="BY784" s="124">
        <f t="shared" ref="BY784" si="15035">Q784/Q808</f>
        <v>0</v>
      </c>
      <c r="BZ784" s="125">
        <f t="shared" ref="BZ784" si="15036">R784/R808</f>
        <v>0</v>
      </c>
      <c r="CA784" s="126">
        <f t="shared" ref="CA784" si="15037">S784/S808</f>
        <v>0</v>
      </c>
      <c r="CB784" s="123">
        <f t="shared" ref="CB784" si="15038">T784/T808</f>
        <v>0</v>
      </c>
      <c r="CC784" s="124">
        <f t="shared" ref="CC784" si="15039">U784/U808</f>
        <v>0</v>
      </c>
      <c r="CD784" s="125">
        <f t="shared" ref="CD784" si="15040">V784/V808</f>
        <v>0</v>
      </c>
      <c r="CE784" s="126">
        <f t="shared" ref="CE784" si="15041">W784/W808</f>
        <v>0</v>
      </c>
      <c r="CF784" s="123">
        <f t="shared" ref="CF784" si="15042">X784/X808</f>
        <v>0</v>
      </c>
      <c r="CG784" s="124">
        <f t="shared" ref="CG784" si="15043">Y784/Y808</f>
        <v>0</v>
      </c>
      <c r="CH784" s="125">
        <f t="shared" ref="CH784" si="15044">Z784/Z808</f>
        <v>0</v>
      </c>
      <c r="CI784" s="123">
        <f t="shared" ref="CI784" si="15045">AA784/AA808</f>
        <v>0</v>
      </c>
      <c r="CJ784" s="129">
        <f t="shared" ref="CJ784" si="15046">AB784/AB808</f>
        <v>0</v>
      </c>
      <c r="CK784" s="130">
        <f t="shared" ref="CK784" si="15047">AC784/AC808</f>
        <v>0</v>
      </c>
    </row>
    <row r="785" spans="1:89" x14ac:dyDescent="0.2">
      <c r="A785" s="131" t="s">
        <v>17</v>
      </c>
      <c r="B785" s="167">
        <v>298</v>
      </c>
      <c r="C785" s="168">
        <v>0</v>
      </c>
      <c r="D785" s="169">
        <v>235</v>
      </c>
      <c r="E785" s="170">
        <v>7</v>
      </c>
      <c r="F785" s="167">
        <v>588</v>
      </c>
      <c r="G785" s="171">
        <v>6</v>
      </c>
      <c r="H785" s="169">
        <v>438</v>
      </c>
      <c r="I785" s="170">
        <v>48</v>
      </c>
      <c r="J785" s="167">
        <v>17</v>
      </c>
      <c r="K785" s="171">
        <v>29</v>
      </c>
      <c r="L785" s="169">
        <v>61</v>
      </c>
      <c r="M785" s="167">
        <v>92</v>
      </c>
      <c r="N785" s="172">
        <v>181</v>
      </c>
      <c r="O785" s="173">
        <v>171</v>
      </c>
      <c r="P785" s="167">
        <v>66</v>
      </c>
      <c r="Q785" s="171">
        <v>63</v>
      </c>
      <c r="R785" s="169">
        <v>29</v>
      </c>
      <c r="S785" s="170">
        <v>87</v>
      </c>
      <c r="T785" s="167">
        <v>2</v>
      </c>
      <c r="U785" s="171">
        <v>17</v>
      </c>
      <c r="V785" s="169">
        <v>16</v>
      </c>
      <c r="W785" s="170">
        <v>7</v>
      </c>
      <c r="X785" s="167">
        <v>6</v>
      </c>
      <c r="Y785" s="171">
        <v>51</v>
      </c>
      <c r="Z785" s="169">
        <v>0</v>
      </c>
      <c r="AA785" s="167">
        <v>0</v>
      </c>
      <c r="AB785" s="149">
        <f t="shared" ref="AB785:AB804" si="15048">B785+D785+F785+H785+J785+L785+N785+P785+R785+T785+V785+X785+Z785</f>
        <v>1937</v>
      </c>
      <c r="AC785" s="150">
        <f t="shared" ref="AC785:AC804" si="15049">C785+E785+G785+I785+K785+M785+O785+Q785+S785+U785+W785+Y785+AA785</f>
        <v>578</v>
      </c>
      <c r="AE785" s="226" t="str">
        <f>$AE$10</f>
        <v>08:00 - 08:59</v>
      </c>
      <c r="AF785" s="120">
        <f>SUMIF($A$9:$A$32,$AE785,B$784:B$807)</f>
        <v>2407</v>
      </c>
      <c r="AG785" s="168">
        <f t="shared" si="15019"/>
        <v>1105</v>
      </c>
      <c r="AH785" s="169">
        <f t="shared" si="15019"/>
        <v>898</v>
      </c>
      <c r="AI785" s="170">
        <f t="shared" si="15019"/>
        <v>944</v>
      </c>
      <c r="AJ785" s="167">
        <f t="shared" si="15019"/>
        <v>2241</v>
      </c>
      <c r="AK785" s="171">
        <f t="shared" si="15019"/>
        <v>1151</v>
      </c>
      <c r="AL785" s="169">
        <f t="shared" si="15019"/>
        <v>3287</v>
      </c>
      <c r="AM785" s="170">
        <f t="shared" si="15019"/>
        <v>2039</v>
      </c>
      <c r="AN785" s="167">
        <f t="shared" si="15019"/>
        <v>242</v>
      </c>
      <c r="AO785" s="171">
        <f t="shared" si="15019"/>
        <v>828</v>
      </c>
      <c r="AP785" s="169">
        <f t="shared" si="15019"/>
        <v>987</v>
      </c>
      <c r="AQ785" s="167">
        <f t="shared" si="15019"/>
        <v>2945</v>
      </c>
      <c r="AR785" s="172">
        <f t="shared" si="15019"/>
        <v>2490</v>
      </c>
      <c r="AS785" s="173">
        <f t="shared" si="15019"/>
        <v>3760</v>
      </c>
      <c r="AT785" s="167">
        <f t="shared" si="15019"/>
        <v>1577</v>
      </c>
      <c r="AU785" s="171">
        <f t="shared" si="15019"/>
        <v>2150</v>
      </c>
      <c r="AV785" s="169">
        <f t="shared" si="15019"/>
        <v>2135</v>
      </c>
      <c r="AW785" s="170">
        <f t="shared" si="15020"/>
        <v>1553</v>
      </c>
      <c r="AX785" s="167">
        <f t="shared" si="15020"/>
        <v>253</v>
      </c>
      <c r="AY785" s="171">
        <f t="shared" si="15020"/>
        <v>1107</v>
      </c>
      <c r="AZ785" s="169">
        <f t="shared" si="15020"/>
        <v>835</v>
      </c>
      <c r="BA785" s="170">
        <f t="shared" si="15020"/>
        <v>2432</v>
      </c>
      <c r="BB785" s="167">
        <f t="shared" si="15020"/>
        <v>1416</v>
      </c>
      <c r="BC785" s="171">
        <f t="shared" si="15020"/>
        <v>1383</v>
      </c>
      <c r="BD785" s="169">
        <f t="shared" si="15020"/>
        <v>2900</v>
      </c>
      <c r="BE785" s="167">
        <f t="shared" si="15020"/>
        <v>2367</v>
      </c>
      <c r="BF785" s="151">
        <f>SUM(AF785,AH785,AJ785,AL785,AN785,AP785,AR785,AT785,AV785,AX785,AZ785,BB785,BD785)</f>
        <v>21668</v>
      </c>
      <c r="BG785" s="152">
        <f>SUM(AG785,AI785,AK785,AM785,AO785,AQ785,AS785,AU785,AW785,AY785,BA785,BC785,BE785)</f>
        <v>23764</v>
      </c>
      <c r="BI785" s="131" t="s">
        <v>17</v>
      </c>
      <c r="BJ785" s="123">
        <f>B785/B808</f>
        <v>1.1041944567956128E-2</v>
      </c>
      <c r="BK785" s="124">
        <f t="shared" ref="BK785" si="15050">C785/C808</f>
        <v>0</v>
      </c>
      <c r="BL785" s="125">
        <f t="shared" ref="BL785" si="15051">D785/D808</f>
        <v>1.825242718446602E-2</v>
      </c>
      <c r="BM785" s="126">
        <f t="shared" ref="BM785" si="15052">E785/E808</f>
        <v>5.3693334356063509E-4</v>
      </c>
      <c r="BN785" s="123">
        <f t="shared" ref="BN785" si="15053">F785/F808</f>
        <v>2.2029897718332022E-2</v>
      </c>
      <c r="BO785" s="124">
        <f t="shared" ref="BO785" si="15054">G785/G808</f>
        <v>2.4218939210462581E-4</v>
      </c>
      <c r="BP785" s="125">
        <f t="shared" ref="BP785" si="15055">H785/H808</f>
        <v>1.0865520577509861E-2</v>
      </c>
      <c r="BQ785" s="126">
        <f t="shared" ref="BQ785" si="15056">I785/I808</f>
        <v>1.039298473530367E-3</v>
      </c>
      <c r="BR785" s="123">
        <f t="shared" ref="BR785" si="15057">J785/J808</f>
        <v>2.6984126984126986E-3</v>
      </c>
      <c r="BS785" s="124">
        <f t="shared" ref="BS785" si="15058">K785/K808</f>
        <v>4.2603202585573671E-3</v>
      </c>
      <c r="BT785" s="125">
        <f t="shared" ref="BT785" si="15059">L785/L808</f>
        <v>2.5854030685767567E-3</v>
      </c>
      <c r="BU785" s="123">
        <f t="shared" ref="BU785" si="15060">M785/M808</f>
        <v>3.8339723287214534E-3</v>
      </c>
      <c r="BV785" s="127">
        <f t="shared" ref="BV785" si="15061">N785/N808</f>
        <v>4.1847775825395355E-3</v>
      </c>
      <c r="BW785" s="128">
        <f t="shared" ref="BW785" si="15062">O785/O808</f>
        <v>4.0827046127399486E-3</v>
      </c>
      <c r="BX785" s="123">
        <f t="shared" ref="BX785" si="15063">P785/P808</f>
        <v>2.84298944647857E-3</v>
      </c>
      <c r="BY785" s="124">
        <f t="shared" ref="BY785" si="15064">Q785/Q808</f>
        <v>2.8836911246395386E-3</v>
      </c>
      <c r="BZ785" s="125">
        <f t="shared" ref="BZ785" si="15065">R785/R808</f>
        <v>1.0647281271799391E-3</v>
      </c>
      <c r="CA785" s="126">
        <f t="shared" ref="CA785" si="15066">S785/S808</f>
        <v>3.3134021403816126E-3</v>
      </c>
      <c r="CB785" s="123">
        <f t="shared" ref="CB785" si="15067">T785/T808</f>
        <v>2.5348542458808617E-4</v>
      </c>
      <c r="CC785" s="124">
        <f t="shared" ref="CC785" si="15068">U785/U808</f>
        <v>2.1614748887476159E-3</v>
      </c>
      <c r="CD785" s="125">
        <f t="shared" ref="CD785" si="15069">V785/V808</f>
        <v>6.1300333320562432E-4</v>
      </c>
      <c r="CE785" s="126">
        <f t="shared" ref="CE785" si="15070">W785/W808</f>
        <v>2.4810377826610901E-4</v>
      </c>
      <c r="CF785" s="123">
        <f t="shared" ref="CF785" si="15071">X785/X808</f>
        <v>2.6967504157490225E-4</v>
      </c>
      <c r="CG785" s="124">
        <f t="shared" ref="CG785" si="15072">Y785/Y808</f>
        <v>4.0163805323673021E-3</v>
      </c>
      <c r="CH785" s="125">
        <f t="shared" ref="CH785" si="15073">Z785/Z808</f>
        <v>0</v>
      </c>
      <c r="CI785" s="123">
        <f t="shared" ref="CI785" si="15074">AA785/AA808</f>
        <v>0</v>
      </c>
      <c r="CJ785" s="129">
        <f t="shared" ref="CJ785" si="15075">AB785/AB808</f>
        <v>5.9079374374740746E-3</v>
      </c>
      <c r="CK785" s="130">
        <f t="shared" ref="CK785" si="15076">AC785/AC808</f>
        <v>1.7685359704305681E-3</v>
      </c>
    </row>
    <row r="786" spans="1:89" ht="13.5" thickBot="1" x14ac:dyDescent="0.25">
      <c r="A786" s="139" t="s">
        <v>18</v>
      </c>
      <c r="B786" s="174">
        <v>1340</v>
      </c>
      <c r="C786" s="175">
        <v>293</v>
      </c>
      <c r="D786" s="176">
        <v>831</v>
      </c>
      <c r="E786" s="177">
        <v>209</v>
      </c>
      <c r="F786" s="174">
        <v>2381</v>
      </c>
      <c r="G786" s="178">
        <v>446</v>
      </c>
      <c r="H786" s="176">
        <v>1956</v>
      </c>
      <c r="I786" s="177">
        <v>857</v>
      </c>
      <c r="J786" s="174">
        <v>89</v>
      </c>
      <c r="K786" s="178">
        <v>296</v>
      </c>
      <c r="L786" s="176">
        <v>534</v>
      </c>
      <c r="M786" s="174">
        <v>1073</v>
      </c>
      <c r="N786" s="179">
        <v>1568</v>
      </c>
      <c r="O786" s="180">
        <v>1811</v>
      </c>
      <c r="P786" s="174">
        <v>859</v>
      </c>
      <c r="Q786" s="178">
        <v>900</v>
      </c>
      <c r="R786" s="176">
        <v>1010</v>
      </c>
      <c r="S786" s="177">
        <v>1023</v>
      </c>
      <c r="T786" s="174">
        <v>149</v>
      </c>
      <c r="U786" s="178">
        <v>519</v>
      </c>
      <c r="V786" s="176">
        <v>675</v>
      </c>
      <c r="W786" s="177">
        <v>1173</v>
      </c>
      <c r="X786" s="174">
        <v>842</v>
      </c>
      <c r="Y786" s="178">
        <v>637</v>
      </c>
      <c r="Z786" s="176">
        <v>1724</v>
      </c>
      <c r="AA786" s="174">
        <v>1132</v>
      </c>
      <c r="AB786" s="149">
        <f t="shared" si="15048"/>
        <v>13958</v>
      </c>
      <c r="AC786" s="150">
        <f t="shared" si="15049"/>
        <v>10369</v>
      </c>
      <c r="AE786" s="224">
        <f>$AE$11</f>
        <v>0</v>
      </c>
      <c r="AF786" s="120">
        <f>SUMIF($A$9:$A$32,$AE786,B$784:B$807)</f>
        <v>0</v>
      </c>
      <c r="AG786" s="175">
        <f t="shared" si="15019"/>
        <v>0</v>
      </c>
      <c r="AH786" s="176">
        <f t="shared" si="15019"/>
        <v>0</v>
      </c>
      <c r="AI786" s="177">
        <f t="shared" si="15019"/>
        <v>0</v>
      </c>
      <c r="AJ786" s="174">
        <f t="shared" si="15019"/>
        <v>0</v>
      </c>
      <c r="AK786" s="178">
        <f t="shared" si="15019"/>
        <v>0</v>
      </c>
      <c r="AL786" s="176">
        <f t="shared" si="15019"/>
        <v>0</v>
      </c>
      <c r="AM786" s="177">
        <f t="shared" si="15019"/>
        <v>0</v>
      </c>
      <c r="AN786" s="174">
        <f t="shared" si="15019"/>
        <v>0</v>
      </c>
      <c r="AO786" s="178">
        <f t="shared" si="15019"/>
        <v>0</v>
      </c>
      <c r="AP786" s="176">
        <f t="shared" si="15019"/>
        <v>0</v>
      </c>
      <c r="AQ786" s="174">
        <f t="shared" si="15019"/>
        <v>0</v>
      </c>
      <c r="AR786" s="179">
        <f t="shared" si="15019"/>
        <v>0</v>
      </c>
      <c r="AS786" s="180">
        <f t="shared" si="15019"/>
        <v>0</v>
      </c>
      <c r="AT786" s="174">
        <f t="shared" si="15019"/>
        <v>0</v>
      </c>
      <c r="AU786" s="178">
        <f t="shared" si="15019"/>
        <v>0</v>
      </c>
      <c r="AV786" s="176">
        <f t="shared" si="15019"/>
        <v>0</v>
      </c>
      <c r="AW786" s="177">
        <f t="shared" si="15020"/>
        <v>0</v>
      </c>
      <c r="AX786" s="174">
        <f t="shared" si="15020"/>
        <v>0</v>
      </c>
      <c r="AY786" s="178">
        <f t="shared" si="15020"/>
        <v>0</v>
      </c>
      <c r="AZ786" s="176">
        <f t="shared" si="15020"/>
        <v>0</v>
      </c>
      <c r="BA786" s="177">
        <f t="shared" si="15020"/>
        <v>0</v>
      </c>
      <c r="BB786" s="174">
        <f t="shared" si="15020"/>
        <v>0</v>
      </c>
      <c r="BC786" s="178">
        <f t="shared" si="15020"/>
        <v>0</v>
      </c>
      <c r="BD786" s="176">
        <f t="shared" si="15020"/>
        <v>0</v>
      </c>
      <c r="BE786" s="174">
        <f t="shared" si="15020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4.9651697050540983E-2</v>
      </c>
      <c r="BK786" s="124">
        <f t="shared" ref="BK786" si="15077">C786/C808</f>
        <v>1.0413334754948999E-2</v>
      </c>
      <c r="BL786" s="125">
        <f t="shared" ref="BL786" si="15078">D786/D808</f>
        <v>6.4543689320388356E-2</v>
      </c>
      <c r="BM786" s="126">
        <f t="shared" ref="BM786" si="15079">E786/E808</f>
        <v>1.6031295543453249E-2</v>
      </c>
      <c r="BN786" s="123">
        <f t="shared" ref="BN786" si="15080">F786/F808</f>
        <v>8.9206099434266231E-2</v>
      </c>
      <c r="BO786" s="124">
        <f t="shared" ref="BO786" si="15081">G786/G808</f>
        <v>1.8002744813110517E-2</v>
      </c>
      <c r="BP786" s="125">
        <f t="shared" ref="BP786" si="15082">H786/H808</f>
        <v>4.8522735729701567E-2</v>
      </c>
      <c r="BQ786" s="126">
        <f t="shared" ref="BQ786" si="15083">I786/I808</f>
        <v>1.8555808162823428E-2</v>
      </c>
      <c r="BR786" s="123">
        <f t="shared" ref="BR786" si="15084">J786/J808</f>
        <v>1.4126984126984127E-2</v>
      </c>
      <c r="BS786" s="124">
        <f t="shared" ref="BS786" si="15085">K786/K808</f>
        <v>4.3484648156309681E-2</v>
      </c>
      <c r="BT786" s="125">
        <f t="shared" ref="BT786" si="15086">L786/L808</f>
        <v>2.26328727642621E-2</v>
      </c>
      <c r="BU786" s="123">
        <f t="shared" ref="BU786" si="15087">M786/M808</f>
        <v>4.471578596432739E-2</v>
      </c>
      <c r="BV786" s="127">
        <f t="shared" ref="BV786" si="15088">N786/N808</f>
        <v>3.6252658836585593E-2</v>
      </c>
      <c r="BW786" s="128">
        <f t="shared" ref="BW786" si="15089">O786/O808</f>
        <v>4.3238468150128925E-2</v>
      </c>
      <c r="BX786" s="123">
        <f t="shared" ref="BX786" si="15090">P786/P808</f>
        <v>3.7001938401895328E-2</v>
      </c>
      <c r="BY786" s="124">
        <f t="shared" ref="BY786" si="15091">Q786/Q808</f>
        <v>4.1195587494850548E-2</v>
      </c>
      <c r="BZ786" s="125">
        <f t="shared" ref="BZ786" si="15092">R786/R808</f>
        <v>3.708191063626684E-2</v>
      </c>
      <c r="CA786" s="126">
        <f t="shared" ref="CA786" si="15093">S786/S808</f>
        <v>3.896103896103896E-2</v>
      </c>
      <c r="CB786" s="123">
        <f t="shared" ref="CB786" si="15094">T786/T808</f>
        <v>1.8884664131812421E-2</v>
      </c>
      <c r="CC786" s="124">
        <f t="shared" ref="CC786" si="15095">U786/U808</f>
        <v>6.5988556897647807E-2</v>
      </c>
      <c r="CD786" s="125">
        <f t="shared" ref="CD786" si="15096">V786/V808</f>
        <v>2.5861078119612274E-2</v>
      </c>
      <c r="CE786" s="126">
        <f t="shared" ref="CE786" si="15097">W786/W808</f>
        <v>4.1575104558020839E-2</v>
      </c>
      <c r="CF786" s="123">
        <f t="shared" ref="CF786" si="15098">X786/X808</f>
        <v>3.7844397501011283E-2</v>
      </c>
      <c r="CG786" s="124">
        <f t="shared" ref="CG786" si="15099">Y786/Y808</f>
        <v>5.0165380374862185E-2</v>
      </c>
      <c r="CH786" s="125">
        <f t="shared" ref="CH786" si="15100">Z786/Z808</f>
        <v>4.1884307961419794E-2</v>
      </c>
      <c r="CI786" s="123">
        <f t="shared" ref="CI786" si="15101">AA786/AA808</f>
        <v>2.5086984464685415E-2</v>
      </c>
      <c r="CJ786" s="129">
        <f t="shared" ref="CJ786" si="15102">AB786/AB808</f>
        <v>4.2572530073445088E-2</v>
      </c>
      <c r="CK786" s="130">
        <f t="shared" ref="CK786" si="15103">AC786/AC808</f>
        <v>3.1726556189263948E-2</v>
      </c>
    </row>
    <row r="787" spans="1:89" ht="14.25" thickTop="1" thickBot="1" x14ac:dyDescent="0.25">
      <c r="A787" s="131" t="s">
        <v>19</v>
      </c>
      <c r="B787" s="167">
        <v>2410</v>
      </c>
      <c r="C787" s="168">
        <v>940</v>
      </c>
      <c r="D787" s="169">
        <v>1111</v>
      </c>
      <c r="E787" s="170">
        <v>643</v>
      </c>
      <c r="F787" s="167">
        <v>2600</v>
      </c>
      <c r="G787" s="171">
        <v>1230</v>
      </c>
      <c r="H787" s="169">
        <v>3188</v>
      </c>
      <c r="I787" s="170">
        <v>1987</v>
      </c>
      <c r="J787" s="167">
        <v>184</v>
      </c>
      <c r="K787" s="171">
        <v>643</v>
      </c>
      <c r="L787" s="169">
        <v>1079</v>
      </c>
      <c r="M787" s="167">
        <v>1960</v>
      </c>
      <c r="N787" s="172">
        <v>2980</v>
      </c>
      <c r="O787" s="173">
        <v>3145</v>
      </c>
      <c r="P787" s="167">
        <v>1878</v>
      </c>
      <c r="Q787" s="171">
        <v>1801</v>
      </c>
      <c r="R787" s="169">
        <v>2059</v>
      </c>
      <c r="S787" s="170">
        <v>1650</v>
      </c>
      <c r="T787" s="167">
        <v>309</v>
      </c>
      <c r="U787" s="171">
        <v>1002</v>
      </c>
      <c r="V787" s="169">
        <v>1288</v>
      </c>
      <c r="W787" s="170">
        <v>2345</v>
      </c>
      <c r="X787" s="167">
        <v>1821</v>
      </c>
      <c r="Y787" s="171">
        <v>1275</v>
      </c>
      <c r="Z787" s="169">
        <v>3091</v>
      </c>
      <c r="AA787" s="167">
        <v>2192</v>
      </c>
      <c r="AB787" s="149">
        <f t="shared" si="15048"/>
        <v>23998</v>
      </c>
      <c r="AC787" s="150">
        <f t="shared" si="15049"/>
        <v>20813</v>
      </c>
      <c r="AE787" s="221" t="s">
        <v>13</v>
      </c>
      <c r="AF787" s="14">
        <f t="shared" ref="AF787:BG787" si="15104">SUM(AF784:AF786)</f>
        <v>5724</v>
      </c>
      <c r="AG787" s="1">
        <f t="shared" si="15104"/>
        <v>2524</v>
      </c>
      <c r="AH787" s="14">
        <f t="shared" si="15104"/>
        <v>2052</v>
      </c>
      <c r="AI787" s="1">
        <f t="shared" si="15104"/>
        <v>2086</v>
      </c>
      <c r="AJ787" s="14">
        <f t="shared" si="15104"/>
        <v>5152</v>
      </c>
      <c r="AK787" s="1">
        <f t="shared" si="15104"/>
        <v>2683</v>
      </c>
      <c r="AL787" s="14">
        <f t="shared" si="15104"/>
        <v>6940</v>
      </c>
      <c r="AM787" s="1">
        <f t="shared" si="15104"/>
        <v>4462</v>
      </c>
      <c r="AN787" s="14">
        <f t="shared" si="15104"/>
        <v>491</v>
      </c>
      <c r="AO787" s="1">
        <f t="shared" si="15104"/>
        <v>1829</v>
      </c>
      <c r="AP787" s="14">
        <f t="shared" si="15104"/>
        <v>2090</v>
      </c>
      <c r="AQ787" s="1">
        <f t="shared" si="15104"/>
        <v>6322</v>
      </c>
      <c r="AR787" s="14">
        <f t="shared" si="15104"/>
        <v>5458</v>
      </c>
      <c r="AS787" s="1">
        <f t="shared" si="15104"/>
        <v>8089</v>
      </c>
      <c r="AT787" s="14">
        <f t="shared" si="15104"/>
        <v>3628</v>
      </c>
      <c r="AU787" s="1">
        <f t="shared" si="15104"/>
        <v>3855</v>
      </c>
      <c r="AV787" s="14">
        <f t="shared" si="15104"/>
        <v>4632</v>
      </c>
      <c r="AW787" s="1">
        <f t="shared" si="15104"/>
        <v>3327</v>
      </c>
      <c r="AX787" s="14">
        <f t="shared" si="15104"/>
        <v>595</v>
      </c>
      <c r="AY787" s="1">
        <f t="shared" si="15104"/>
        <v>2515</v>
      </c>
      <c r="AZ787" s="14">
        <f t="shared" si="15104"/>
        <v>2013</v>
      </c>
      <c r="BA787" s="1">
        <f t="shared" si="15104"/>
        <v>5169</v>
      </c>
      <c r="BB787" s="14">
        <f t="shared" si="15104"/>
        <v>3249</v>
      </c>
      <c r="BC787" s="1">
        <f t="shared" si="15104"/>
        <v>3202</v>
      </c>
      <c r="BD787" s="14">
        <f t="shared" si="15104"/>
        <v>6511</v>
      </c>
      <c r="BE787" s="1">
        <f t="shared" si="15104"/>
        <v>5023</v>
      </c>
      <c r="BF787" s="153">
        <f t="shared" si="15104"/>
        <v>48535</v>
      </c>
      <c r="BG787" s="154">
        <f t="shared" si="15104"/>
        <v>51086</v>
      </c>
      <c r="BI787" s="131" t="s">
        <v>19</v>
      </c>
      <c r="BJ787" s="123">
        <f>B787/B808</f>
        <v>8.9298947680450574E-2</v>
      </c>
      <c r="BK787" s="124">
        <f t="shared" ref="BK787" si="15105">C787/C808</f>
        <v>3.3407968155809077E-2</v>
      </c>
      <c r="BL787" s="125">
        <f t="shared" ref="BL787" si="15106">D787/D808</f>
        <v>8.6291262135922336E-2</v>
      </c>
      <c r="BM787" s="126">
        <f t="shared" ref="BM787" si="15107">E787/E808</f>
        <v>4.9321162844212625E-2</v>
      </c>
      <c r="BN787" s="123">
        <f t="shared" ref="BN787" si="15108">F787/F808</f>
        <v>9.7411112359971533E-2</v>
      </c>
      <c r="BO787" s="124">
        <f t="shared" ref="BO787" si="15109">G787/G808</f>
        <v>4.964882538144829E-2</v>
      </c>
      <c r="BP787" s="125">
        <f t="shared" ref="BP787" si="15110">H787/H808</f>
        <v>7.908511324452383E-2</v>
      </c>
      <c r="BQ787" s="126">
        <f t="shared" ref="BQ787" si="15111">I787/I808</f>
        <v>4.3022626393850814E-2</v>
      </c>
      <c r="BR787" s="123">
        <f t="shared" ref="BR787" si="15112">J787/J808</f>
        <v>2.9206349206349208E-2</v>
      </c>
      <c r="BS787" s="124">
        <f t="shared" ref="BS787" si="15113">K787/K808</f>
        <v>9.4461583663875429E-2</v>
      </c>
      <c r="BT787" s="125">
        <f t="shared" ref="BT787" si="15114">L787/L808</f>
        <v>4.5731965754005253E-2</v>
      </c>
      <c r="BU787" s="123">
        <f t="shared" ref="BU787" si="15115">M787/M808</f>
        <v>8.168028004667445E-2</v>
      </c>
      <c r="BV787" s="127">
        <f t="shared" ref="BV787" si="15116">N787/N808</f>
        <v>6.8898548044021082E-2</v>
      </c>
      <c r="BW787" s="128">
        <f t="shared" ref="BW787" si="15117">O787/O808</f>
        <v>7.5088339222614847E-2</v>
      </c>
      <c r="BX787" s="123">
        <f t="shared" ref="BX787" si="15118">P787/P808</f>
        <v>8.0895972431617488E-2</v>
      </c>
      <c r="BY787" s="124">
        <f t="shared" ref="BY787" si="15119">Q787/Q808</f>
        <v>8.2436947864695381E-2</v>
      </c>
      <c r="BZ787" s="125">
        <f t="shared" ref="BZ787" si="15120">R787/R808</f>
        <v>7.5595697029775671E-2</v>
      </c>
      <c r="CA787" s="126">
        <f t="shared" ref="CA787" si="15121">S787/S808</f>
        <v>6.2840385421030584E-2</v>
      </c>
      <c r="CB787" s="123">
        <f t="shared" ref="CB787" si="15122">T787/T808</f>
        <v>3.9163498098859315E-2</v>
      </c>
      <c r="CC787" s="124">
        <f t="shared" ref="CC787" si="15123">U787/U808</f>
        <v>0.12739987285441831</v>
      </c>
      <c r="CD787" s="125">
        <f t="shared" ref="CD787" si="15124">V787/V808</f>
        <v>4.9346768323052757E-2</v>
      </c>
      <c r="CE787" s="126">
        <f t="shared" ref="CE787" si="15125">W787/W808</f>
        <v>8.3114765719146527E-2</v>
      </c>
      <c r="CF787" s="123">
        <f t="shared" ref="CF787" si="15126">X787/X808</f>
        <v>8.1846375117982831E-2</v>
      </c>
      <c r="CG787" s="124">
        <f t="shared" ref="CG787" si="15127">Y787/Y808</f>
        <v>0.10040951330918255</v>
      </c>
      <c r="CH787" s="125">
        <f t="shared" ref="CH787" si="15128">Z787/Z808</f>
        <v>7.5095357255654624E-2</v>
      </c>
      <c r="CI787" s="123">
        <f t="shared" ref="CI787" si="15129">AA787/AA808</f>
        <v>4.8578330341510982E-2</v>
      </c>
      <c r="CJ787" s="129">
        <f t="shared" ref="CJ787" si="15130">AB787/AB808</f>
        <v>7.3194983285752635E-2</v>
      </c>
      <c r="CK787" s="130">
        <f t="shared" ref="CK787" si="15131">AC787/AC808</f>
        <v>6.3682593689569925E-2</v>
      </c>
    </row>
    <row r="788" spans="1:89" ht="13.5" thickTop="1" x14ac:dyDescent="0.2">
      <c r="A788" s="139" t="s">
        <v>20</v>
      </c>
      <c r="B788" s="174">
        <v>3317</v>
      </c>
      <c r="C788" s="175">
        <v>1419</v>
      </c>
      <c r="D788" s="176">
        <v>1154</v>
      </c>
      <c r="E788" s="177">
        <v>1142</v>
      </c>
      <c r="F788" s="174">
        <v>2911</v>
      </c>
      <c r="G788" s="178">
        <v>1532</v>
      </c>
      <c r="H788" s="176">
        <v>3653</v>
      </c>
      <c r="I788" s="177">
        <v>2423</v>
      </c>
      <c r="J788" s="174">
        <v>249</v>
      </c>
      <c r="K788" s="178">
        <v>1001</v>
      </c>
      <c r="L788" s="176">
        <v>1103</v>
      </c>
      <c r="M788" s="174">
        <v>3377</v>
      </c>
      <c r="N788" s="179">
        <v>2968</v>
      </c>
      <c r="O788" s="180">
        <v>4329</v>
      </c>
      <c r="P788" s="174">
        <v>2051</v>
      </c>
      <c r="Q788" s="178">
        <v>1705</v>
      </c>
      <c r="R788" s="176">
        <v>2497</v>
      </c>
      <c r="S788" s="177">
        <v>1774</v>
      </c>
      <c r="T788" s="174">
        <v>342</v>
      </c>
      <c r="U788" s="178">
        <v>1408</v>
      </c>
      <c r="V788" s="176">
        <v>1178</v>
      </c>
      <c r="W788" s="177">
        <v>2737</v>
      </c>
      <c r="X788" s="174">
        <v>1833</v>
      </c>
      <c r="Y788" s="178">
        <v>1819</v>
      </c>
      <c r="Z788" s="176">
        <v>3611</v>
      </c>
      <c r="AA788" s="174">
        <v>2656</v>
      </c>
      <c r="AB788" s="149">
        <f t="shared" si="15048"/>
        <v>26867</v>
      </c>
      <c r="AC788" s="150">
        <f t="shared" si="15049"/>
        <v>27322</v>
      </c>
      <c r="BI788" s="139" t="s">
        <v>20</v>
      </c>
      <c r="BJ788" s="123">
        <f>B788/B808</f>
        <v>0.12290647695271972</v>
      </c>
      <c r="BK788" s="124">
        <f t="shared" ref="BK788" si="15132">C788/C808</f>
        <v>5.0431815758609659E-2</v>
      </c>
      <c r="BL788" s="125">
        <f t="shared" ref="BL788" si="15133">D788/D808</f>
        <v>8.9631067961165045E-2</v>
      </c>
      <c r="BM788" s="126">
        <f t="shared" ref="BM788" si="15134">E788/E808</f>
        <v>8.7596839763749323E-2</v>
      </c>
      <c r="BN788" s="123">
        <f t="shared" ref="BN788" si="15135">F788/F808</f>
        <v>0.10906298003072197</v>
      </c>
      <c r="BO788" s="124">
        <f t="shared" ref="BO788" si="15136">G788/G808</f>
        <v>6.1839024784047791E-2</v>
      </c>
      <c r="BP788" s="125">
        <f t="shared" ref="BP788" si="15137">H788/H808</f>
        <v>9.0620426186400732E-2</v>
      </c>
      <c r="BQ788" s="126">
        <f t="shared" ref="BQ788" si="15138">I788/I808</f>
        <v>5.2462920861751652E-2</v>
      </c>
      <c r="BR788" s="123">
        <f t="shared" ref="BR788" si="15139">J788/J808</f>
        <v>3.9523809523809524E-2</v>
      </c>
      <c r="BS788" s="124">
        <f t="shared" ref="BS788" si="15140">K788/K808</f>
        <v>0.1470545027177905</v>
      </c>
      <c r="BT788" s="125">
        <f t="shared" ref="BT788" si="15141">L788/L808</f>
        <v>4.6749173518691192E-2</v>
      </c>
      <c r="BU788" s="123">
        <f t="shared" ref="BU788" si="15142">M788/M808</f>
        <v>0.14073178863143856</v>
      </c>
      <c r="BV788" s="127">
        <f t="shared" ref="BV788" si="15143">N788/N808</f>
        <v>6.8621104226394156E-2</v>
      </c>
      <c r="BW788" s="128">
        <f t="shared" ref="BW788" si="15144">O788/O808</f>
        <v>0.10335689045936396</v>
      </c>
      <c r="BX788" s="123">
        <f t="shared" ref="BX788" si="15145">P788/P808</f>
        <v>8.8348050829205257E-2</v>
      </c>
      <c r="BY788" s="124">
        <f t="shared" ref="BY788" si="15146">Q788/Q808</f>
        <v>7.8042751865244661E-2</v>
      </c>
      <c r="BZ788" s="125">
        <f t="shared" ref="BZ788" si="15147">R788/R808</f>
        <v>9.1676763226493374E-2</v>
      </c>
      <c r="CA788" s="126">
        <f t="shared" ref="CA788" si="15148">S788/S808</f>
        <v>6.756293559812622E-2</v>
      </c>
      <c r="CB788" s="123">
        <f t="shared" ref="CB788" si="15149">T788/T808</f>
        <v>4.3346007604562739E-2</v>
      </c>
      <c r="CC788" s="124">
        <f t="shared" ref="CC788" si="15150">U788/U808</f>
        <v>0.17902097902097902</v>
      </c>
      <c r="CD788" s="125">
        <f t="shared" ref="CD788" si="15151">V788/V808</f>
        <v>4.5132370407264089E-2</v>
      </c>
      <c r="CE788" s="126">
        <f t="shared" ref="CE788" si="15152">W788/W808</f>
        <v>9.7008577302048635E-2</v>
      </c>
      <c r="CF788" s="123">
        <f t="shared" ref="CF788" si="15153">X788/X808</f>
        <v>8.2385725201132631E-2</v>
      </c>
      <c r="CG788" s="124">
        <f t="shared" ref="CG788" si="15154">Y788/Y808</f>
        <v>0.14325090565443377</v>
      </c>
      <c r="CH788" s="125">
        <f t="shared" ref="CH788" si="15155">Z788/Z808</f>
        <v>8.7728675202254566E-2</v>
      </c>
      <c r="CI788" s="123">
        <f t="shared" ref="CI788" si="15156">AA788/AA808</f>
        <v>5.8861334574385568E-2</v>
      </c>
      <c r="CJ788" s="129">
        <f t="shared" ref="CJ788" si="15157">AB788/AB808</f>
        <v>8.1945562794329352E-2</v>
      </c>
      <c r="CK788" s="130">
        <f t="shared" ref="CK788" si="15158">AC788/AC808</f>
        <v>8.3598511737204118E-2</v>
      </c>
    </row>
    <row r="789" spans="1:89" ht="13.5" thickBot="1" x14ac:dyDescent="0.25">
      <c r="A789" s="131" t="s">
        <v>21</v>
      </c>
      <c r="B789" s="167">
        <v>2407</v>
      </c>
      <c r="C789" s="168">
        <v>1105</v>
      </c>
      <c r="D789" s="169">
        <v>898</v>
      </c>
      <c r="E789" s="170">
        <v>944</v>
      </c>
      <c r="F789" s="167">
        <v>2241</v>
      </c>
      <c r="G789" s="171">
        <v>1151</v>
      </c>
      <c r="H789" s="169">
        <v>3287</v>
      </c>
      <c r="I789" s="170">
        <v>2039</v>
      </c>
      <c r="J789" s="167">
        <v>242</v>
      </c>
      <c r="K789" s="171">
        <v>828</v>
      </c>
      <c r="L789" s="169">
        <v>987</v>
      </c>
      <c r="M789" s="167">
        <v>2945</v>
      </c>
      <c r="N789" s="172">
        <v>2490</v>
      </c>
      <c r="O789" s="173">
        <v>3760</v>
      </c>
      <c r="P789" s="167">
        <v>1577</v>
      </c>
      <c r="Q789" s="171">
        <v>2150</v>
      </c>
      <c r="R789" s="169">
        <v>2135</v>
      </c>
      <c r="S789" s="170">
        <v>1553</v>
      </c>
      <c r="T789" s="167">
        <v>253</v>
      </c>
      <c r="U789" s="171">
        <v>1107</v>
      </c>
      <c r="V789" s="169">
        <v>835</v>
      </c>
      <c r="W789" s="170">
        <v>2432</v>
      </c>
      <c r="X789" s="167">
        <v>1416</v>
      </c>
      <c r="Y789" s="171">
        <v>1383</v>
      </c>
      <c r="Z789" s="169">
        <v>2900</v>
      </c>
      <c r="AA789" s="167">
        <v>2367</v>
      </c>
      <c r="AB789" s="149">
        <f t="shared" si="15048"/>
        <v>21668</v>
      </c>
      <c r="AC789" s="150">
        <f t="shared" si="15049"/>
        <v>23764</v>
      </c>
      <c r="AE789" t="s">
        <v>85</v>
      </c>
      <c r="BI789" s="131" t="s">
        <v>21</v>
      </c>
      <c r="BJ789" s="123">
        <f>B789/B808</f>
        <v>8.9187787164665772E-2</v>
      </c>
      <c r="BK789" s="124">
        <f t="shared" ref="BK789" si="15159">C789/C808</f>
        <v>3.9272132778903221E-2</v>
      </c>
      <c r="BL789" s="125">
        <f t="shared" ref="BL789" si="15160">D789/D808</f>
        <v>6.9747572815533981E-2</v>
      </c>
      <c r="BM789" s="126">
        <f t="shared" ref="BM789" si="15161">E789/E808</f>
        <v>7.2409296617319929E-2</v>
      </c>
      <c r="BN789" s="123">
        <f t="shared" ref="BN789" si="15162">F789/F808</f>
        <v>8.3960885691806222E-2</v>
      </c>
      <c r="BO789" s="124">
        <f t="shared" ref="BO789" si="15163">G789/G808</f>
        <v>4.6459998385404051E-2</v>
      </c>
      <c r="BP789" s="125">
        <f t="shared" ref="BP789" si="15164">H789/H808</f>
        <v>8.1541018580536334E-2</v>
      </c>
      <c r="BQ789" s="126">
        <f t="shared" ref="BQ789" si="15165">I789/I808</f>
        <v>4.4148533073508717E-2</v>
      </c>
      <c r="BR789" s="123">
        <f t="shared" ref="BR789" si="15166">J789/J808</f>
        <v>3.8412698412698412E-2</v>
      </c>
      <c r="BS789" s="124">
        <f t="shared" ref="BS789" si="15167">K789/K808</f>
        <v>0.12163948876156898</v>
      </c>
      <c r="BT789" s="125">
        <f t="shared" ref="BT789" si="15168">L789/L808</f>
        <v>4.1832669322709161E-2</v>
      </c>
      <c r="BU789" s="123">
        <f t="shared" ref="BU789" si="15169">M789/M808</f>
        <v>0.12272878813135522</v>
      </c>
      <c r="BV789" s="127">
        <f t="shared" ref="BV789" si="15170">N789/N808</f>
        <v>5.7569592157588091E-2</v>
      </c>
      <c r="BW789" s="128">
        <f t="shared" ref="BW789" si="15171">O789/O808</f>
        <v>8.9771750549135707E-2</v>
      </c>
      <c r="BX789" s="123">
        <f t="shared" ref="BX789" si="15172">P789/P808</f>
        <v>6.7930217531768256E-2</v>
      </c>
      <c r="BY789" s="124">
        <f t="shared" ref="BY789" si="15173">Q789/Q808</f>
        <v>9.8411681237698542E-2</v>
      </c>
      <c r="BZ789" s="125">
        <f t="shared" ref="BZ789" si="15174">R789/R808</f>
        <v>7.8386019018247238E-2</v>
      </c>
      <c r="CA789" s="126">
        <f t="shared" ref="CA789" si="15175">S789/S808</f>
        <v>5.914613245991545E-2</v>
      </c>
      <c r="CB789" s="123">
        <f t="shared" ref="CB789" si="15176">T789/T808</f>
        <v>3.2065906210392903E-2</v>
      </c>
      <c r="CC789" s="124">
        <f t="shared" ref="CC789" si="15177">U789/U808</f>
        <v>0.14075015893197712</v>
      </c>
      <c r="CD789" s="125">
        <f t="shared" ref="CD789" si="15178">V789/V808</f>
        <v>3.1991111451668518E-2</v>
      </c>
      <c r="CE789" s="126">
        <f t="shared" ref="CE789" si="15179">W789/W808</f>
        <v>8.6198341249025312E-2</v>
      </c>
      <c r="CF789" s="123">
        <f t="shared" ref="CF789" si="15180">X789/X808</f>
        <v>6.3643309811676929E-2</v>
      </c>
      <c r="CG789" s="124">
        <f t="shared" ref="CG789" si="15181">Y789/Y808</f>
        <v>0.10891478973066625</v>
      </c>
      <c r="CH789" s="125">
        <f t="shared" ref="CH789" si="15182">Z789/Z808</f>
        <v>7.0455042394499651E-2</v>
      </c>
      <c r="CI789" s="123">
        <f t="shared" ref="CI789" si="15183">AA789/AA808</f>
        <v>5.2456618575892559E-2</v>
      </c>
      <c r="CJ789" s="129">
        <f t="shared" ref="CJ789" si="15184">AB789/AB808</f>
        <v>6.6088378107996004E-2</v>
      </c>
      <c r="CK789" s="130">
        <f t="shared" ref="CK789" si="15185">AC789/AC808</f>
        <v>7.271191834137028E-2</v>
      </c>
    </row>
    <row r="790" spans="1:89" ht="14.25" thickTop="1" thickBot="1" x14ac:dyDescent="0.25">
      <c r="A790" s="139" t="s">
        <v>22</v>
      </c>
      <c r="B790" s="174">
        <v>1742</v>
      </c>
      <c r="C790" s="175">
        <v>1126</v>
      </c>
      <c r="D790" s="176">
        <v>645</v>
      </c>
      <c r="E790" s="177">
        <v>666</v>
      </c>
      <c r="F790" s="174">
        <v>1925</v>
      </c>
      <c r="G790" s="178">
        <v>913</v>
      </c>
      <c r="H790" s="176">
        <v>2625</v>
      </c>
      <c r="I790" s="177">
        <v>1969</v>
      </c>
      <c r="J790" s="174">
        <v>206</v>
      </c>
      <c r="K790" s="178">
        <v>724</v>
      </c>
      <c r="L790" s="176">
        <v>807</v>
      </c>
      <c r="M790" s="174">
        <v>2068</v>
      </c>
      <c r="N790" s="179">
        <v>1923</v>
      </c>
      <c r="O790" s="180">
        <v>3043</v>
      </c>
      <c r="P790" s="174">
        <v>1212</v>
      </c>
      <c r="Q790" s="178">
        <v>1179</v>
      </c>
      <c r="R790" s="176">
        <v>1718</v>
      </c>
      <c r="S790" s="177">
        <v>1296</v>
      </c>
      <c r="T790" s="174">
        <v>267</v>
      </c>
      <c r="U790" s="178">
        <v>498</v>
      </c>
      <c r="V790" s="176">
        <v>782</v>
      </c>
      <c r="W790" s="177">
        <v>1916</v>
      </c>
      <c r="X790" s="174">
        <v>1056</v>
      </c>
      <c r="Y790" s="178">
        <v>808</v>
      </c>
      <c r="Z790" s="176">
        <v>2546</v>
      </c>
      <c r="AA790" s="174">
        <v>2270</v>
      </c>
      <c r="AB790" s="149">
        <f t="shared" si="15048"/>
        <v>17454</v>
      </c>
      <c r="AC790" s="150">
        <f t="shared" si="15049"/>
        <v>18476</v>
      </c>
      <c r="AE790" s="275" t="s">
        <v>0</v>
      </c>
      <c r="AF790" s="269" t="s">
        <v>1</v>
      </c>
      <c r="AG790" s="270"/>
      <c r="AH790" s="269" t="s">
        <v>2</v>
      </c>
      <c r="AI790" s="270"/>
      <c r="AJ790" s="269" t="s">
        <v>3</v>
      </c>
      <c r="AK790" s="270"/>
      <c r="AL790" s="269" t="s">
        <v>4</v>
      </c>
      <c r="AM790" s="270"/>
      <c r="AN790" s="269" t="s">
        <v>5</v>
      </c>
      <c r="AO790" s="270"/>
      <c r="AP790" s="269" t="s">
        <v>6</v>
      </c>
      <c r="AQ790" s="270"/>
      <c r="AR790" s="269" t="s">
        <v>7</v>
      </c>
      <c r="AS790" s="270"/>
      <c r="AT790" s="269" t="s">
        <v>8</v>
      </c>
      <c r="AU790" s="270"/>
      <c r="AV790" s="269" t="s">
        <v>9</v>
      </c>
      <c r="AW790" s="270"/>
      <c r="AX790" s="269" t="s">
        <v>10</v>
      </c>
      <c r="AY790" s="270"/>
      <c r="AZ790" s="269" t="s">
        <v>11</v>
      </c>
      <c r="BA790" s="270"/>
      <c r="BB790" s="269" t="s">
        <v>12</v>
      </c>
      <c r="BC790" s="270"/>
      <c r="BD790" s="271" t="s">
        <v>40</v>
      </c>
      <c r="BE790" s="272"/>
      <c r="BF790" s="273" t="s">
        <v>41</v>
      </c>
      <c r="BG790" s="274"/>
      <c r="BI790" s="139" t="s">
        <v>22</v>
      </c>
      <c r="BJ790" s="123">
        <f>B790/B808</f>
        <v>6.454720616570328E-2</v>
      </c>
      <c r="BK790" s="124">
        <f t="shared" ref="BK790" si="15186">C790/C808</f>
        <v>4.0018481003660664E-2</v>
      </c>
      <c r="BL790" s="125">
        <f t="shared" ref="BL790" si="15187">D790/D808</f>
        <v>5.0097087378640777E-2</v>
      </c>
      <c r="BM790" s="126">
        <f t="shared" ref="BM790" si="15188">E790/E808</f>
        <v>5.1085372401626139E-2</v>
      </c>
      <c r="BN790" s="123">
        <f t="shared" ref="BN790" si="15189">F790/F808</f>
        <v>7.2121688958825078E-2</v>
      </c>
      <c r="BO790" s="124">
        <f t="shared" ref="BO790" si="15190">G790/G808</f>
        <v>3.6853152498587227E-2</v>
      </c>
      <c r="BP790" s="125">
        <f t="shared" ref="BP790" si="15191">H790/H808</f>
        <v>6.5118702091240599E-2</v>
      </c>
      <c r="BQ790" s="126">
        <f t="shared" ref="BQ790" si="15192">I790/I808</f>
        <v>4.2632889466276927E-2</v>
      </c>
      <c r="BR790" s="123">
        <f t="shared" ref="BR790" si="15193">J790/J808</f>
        <v>3.2698412698412699E-2</v>
      </c>
      <c r="BS790" s="124">
        <f t="shared" ref="BS790" si="15194">K790/K808</f>
        <v>0.10636109886881152</v>
      </c>
      <c r="BT790" s="125">
        <f t="shared" ref="BT790" si="15195">L790/L808</f>
        <v>3.4203611087564638E-2</v>
      </c>
      <c r="BU790" s="123">
        <f t="shared" ref="BU790" si="15196">M790/M808</f>
        <v>8.6181030171695289E-2</v>
      </c>
      <c r="BV790" s="127">
        <f t="shared" ref="BV790" si="15197">N790/N808</f>
        <v>4.4460371774715624E-2</v>
      </c>
      <c r="BW790" s="128">
        <f t="shared" ref="BW790" si="15198">O790/O808</f>
        <v>7.265304173431382E-2</v>
      </c>
      <c r="BX790" s="123">
        <f t="shared" ref="BX790" si="15199">P790/P808</f>
        <v>5.2207624380788284E-2</v>
      </c>
      <c r="BY790" s="124">
        <f t="shared" ref="BY790" si="15200">Q790/Q808</f>
        <v>5.3966219618254221E-2</v>
      </c>
      <c r="BZ790" s="125">
        <f t="shared" ref="BZ790" si="15201">R790/R808</f>
        <v>6.3075962844659841E-2</v>
      </c>
      <c r="CA790" s="126">
        <f t="shared" ref="CA790" si="15202">S790/S808</f>
        <v>4.9358266367064023E-2</v>
      </c>
      <c r="CB790" s="123">
        <f t="shared" ref="CB790" si="15203">T790/T808</f>
        <v>3.3840304182509509E-2</v>
      </c>
      <c r="CC790" s="124">
        <f t="shared" ref="CC790" si="15204">U790/U808</f>
        <v>6.3318499682136042E-2</v>
      </c>
      <c r="CD790" s="125">
        <f t="shared" ref="CD790" si="15205">V790/V808</f>
        <v>2.9960537910424887E-2</v>
      </c>
      <c r="CE790" s="126">
        <f t="shared" ref="CE790" si="15206">W790/W808</f>
        <v>6.7909548451123555E-2</v>
      </c>
      <c r="CF790" s="123">
        <f t="shared" ref="CF790" si="15207">X790/X808</f>
        <v>4.7462807317182797E-2</v>
      </c>
      <c r="CG790" s="124">
        <f t="shared" ref="CG790" si="15208">Y790/Y808</f>
        <v>6.3632068042211373E-2</v>
      </c>
      <c r="CH790" s="125">
        <f t="shared" ref="CH790" si="15209">Z790/Z808</f>
        <v>6.1854668253929691E-2</v>
      </c>
      <c r="CI790" s="123">
        <f t="shared" ref="CI790" si="15210">AA790/AA808</f>
        <v>5.0306938811692486E-2</v>
      </c>
      <c r="CJ790" s="129">
        <f t="shared" ref="CJ790" si="15211">AB790/AB808</f>
        <v>5.32354878852207E-2</v>
      </c>
      <c r="CK790" s="130">
        <f t="shared" ref="CK790" si="15212">AC790/AC808</f>
        <v>5.6531956037500303E-2</v>
      </c>
    </row>
    <row r="791" spans="1:89" ht="15" thickTop="1" thickBot="1" x14ac:dyDescent="0.3">
      <c r="A791" s="131" t="s">
        <v>23</v>
      </c>
      <c r="B791" s="167">
        <v>1356</v>
      </c>
      <c r="C791" s="168">
        <v>1079</v>
      </c>
      <c r="D791" s="169">
        <v>575</v>
      </c>
      <c r="E791" s="170">
        <v>517</v>
      </c>
      <c r="F791" s="167">
        <v>1485</v>
      </c>
      <c r="G791" s="171">
        <v>789</v>
      </c>
      <c r="H791" s="169">
        <v>2196</v>
      </c>
      <c r="I791" s="170">
        <v>1695</v>
      </c>
      <c r="J791" s="167">
        <v>247</v>
      </c>
      <c r="K791" s="171">
        <v>507</v>
      </c>
      <c r="L791" s="169">
        <v>664</v>
      </c>
      <c r="M791" s="167">
        <v>1411</v>
      </c>
      <c r="N791" s="172">
        <v>1709</v>
      </c>
      <c r="O791" s="173">
        <v>2206</v>
      </c>
      <c r="P791" s="167">
        <v>1042</v>
      </c>
      <c r="Q791" s="171">
        <v>827</v>
      </c>
      <c r="R791" s="169">
        <v>1382</v>
      </c>
      <c r="S791" s="170">
        <v>1075</v>
      </c>
      <c r="T791" s="167">
        <v>281</v>
      </c>
      <c r="U791" s="171">
        <v>357</v>
      </c>
      <c r="V791" s="169">
        <v>699</v>
      </c>
      <c r="W791" s="170">
        <v>1620</v>
      </c>
      <c r="X791" s="167">
        <v>929</v>
      </c>
      <c r="Y791" s="171">
        <v>563</v>
      </c>
      <c r="Z791" s="169">
        <v>2003</v>
      </c>
      <c r="AA791" s="167">
        <v>2007</v>
      </c>
      <c r="AB791" s="149">
        <f t="shared" si="15048"/>
        <v>14568</v>
      </c>
      <c r="AC791" s="150">
        <f t="shared" si="15049"/>
        <v>14653</v>
      </c>
      <c r="AE791" s="276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5.0244553134726547E-2</v>
      </c>
      <c r="BK791" s="124">
        <f t="shared" ref="BK791" si="15213">C791/C808</f>
        <v>3.8348082595870206E-2</v>
      </c>
      <c r="BL791" s="125">
        <f t="shared" ref="BL791" si="15214">D791/D808</f>
        <v>4.4660194174757278E-2</v>
      </c>
      <c r="BM791" s="126">
        <f t="shared" ref="BM791" si="15215">E791/E808</f>
        <v>3.9656362660121194E-2</v>
      </c>
      <c r="BN791" s="123">
        <f t="shared" ref="BN791" si="15216">F791/F808</f>
        <v>5.5636731482522198E-2</v>
      </c>
      <c r="BO791" s="124">
        <f t="shared" ref="BO791" si="15217">G791/G808</f>
        <v>3.1847905061758296E-2</v>
      </c>
      <c r="BP791" s="125">
        <f t="shared" ref="BP791" si="15218">H791/H808</f>
        <v>5.4476445635186423E-2</v>
      </c>
      <c r="BQ791" s="126">
        <f t="shared" ref="BQ791" si="15219">I791/I808</f>
        <v>3.6700227346541082E-2</v>
      </c>
      <c r="BR791" s="123">
        <f t="shared" ref="BR791" si="15220">J791/J808</f>
        <v>3.9206349206349203E-2</v>
      </c>
      <c r="BS791" s="124">
        <f t="shared" ref="BS791" si="15221">K791/K808</f>
        <v>7.4482150727192595E-2</v>
      </c>
      <c r="BT791" s="125">
        <f t="shared" ref="BT791" si="15222">L791/L808</f>
        <v>2.8142748156310928E-2</v>
      </c>
      <c r="BU791" s="123">
        <f t="shared" ref="BU791" si="15223">M791/M808</f>
        <v>5.8801466911151859E-2</v>
      </c>
      <c r="BV791" s="127">
        <f t="shared" ref="BV791" si="15224">N791/N808</f>
        <v>3.9512623693702023E-2</v>
      </c>
      <c r="BW791" s="128">
        <f t="shared" ref="BW791" si="15225">O791/O808</f>
        <v>5.2669277050902491E-2</v>
      </c>
      <c r="BX791" s="123">
        <f t="shared" ref="BX791" si="15226">P791/P808</f>
        <v>4.488477277622227E-2</v>
      </c>
      <c r="BY791" s="124">
        <f t="shared" ref="BY791" si="15227">Q791/Q808</f>
        <v>3.7854167620268227E-2</v>
      </c>
      <c r="BZ791" s="125">
        <f t="shared" ref="BZ791" si="15228">R791/R808</f>
        <v>5.0739802474575026E-2</v>
      </c>
      <c r="CA791" s="126">
        <f t="shared" ref="CA791" si="15229">S791/S808</f>
        <v>4.094146322885326E-2</v>
      </c>
      <c r="CB791" s="123">
        <f t="shared" ref="CB791" si="15230">T791/T808</f>
        <v>3.5614702154626109E-2</v>
      </c>
      <c r="CC791" s="124">
        <f t="shared" ref="CC791" si="15231">U791/U808</f>
        <v>4.5390972663699937E-2</v>
      </c>
      <c r="CD791" s="125">
        <f t="shared" ref="CD791" si="15232">V791/V808</f>
        <v>2.6780583119420713E-2</v>
      </c>
      <c r="CE791" s="126">
        <f t="shared" ref="CE791" si="15233">W791/W808</f>
        <v>5.7418302970156661E-2</v>
      </c>
      <c r="CF791" s="123">
        <f t="shared" ref="CF791" si="15234">X791/X808</f>
        <v>4.1754685603847361E-2</v>
      </c>
      <c r="CG791" s="124">
        <f t="shared" ref="CG791" si="15235">Y791/Y808</f>
        <v>4.4337690974956684E-2</v>
      </c>
      <c r="CH791" s="125">
        <f t="shared" ref="CH791" si="15236">Z791/Z808</f>
        <v>4.8662568936614754E-2</v>
      </c>
      <c r="CI791" s="123">
        <f t="shared" ref="CI791" si="15237">AA791/AA808</f>
        <v>4.4478425636593315E-2</v>
      </c>
      <c r="CJ791" s="129">
        <f t="shared" ref="CJ791" si="15238">AB791/AB808</f>
        <v>4.4433057609252619E-2</v>
      </c>
      <c r="CK791" s="130">
        <f t="shared" ref="CK791" si="15239">AC791/AC808</f>
        <v>4.4834528675984628E-2</v>
      </c>
    </row>
    <row r="792" spans="1:89" ht="13.5" thickTop="1" x14ac:dyDescent="0.2">
      <c r="A792" s="139" t="s">
        <v>24</v>
      </c>
      <c r="B792" s="181">
        <v>1248</v>
      </c>
      <c r="C792" s="175">
        <v>1137</v>
      </c>
      <c r="D792" s="176">
        <v>556</v>
      </c>
      <c r="E792" s="177">
        <v>495</v>
      </c>
      <c r="F792" s="174">
        <v>1367</v>
      </c>
      <c r="G792" s="178">
        <v>718</v>
      </c>
      <c r="H792" s="176">
        <v>2092</v>
      </c>
      <c r="I792" s="177">
        <v>1653</v>
      </c>
      <c r="J792" s="174">
        <v>312</v>
      </c>
      <c r="K792" s="178">
        <v>356</v>
      </c>
      <c r="L792" s="176">
        <v>790</v>
      </c>
      <c r="M792" s="174">
        <v>1313</v>
      </c>
      <c r="N792" s="179">
        <v>1564</v>
      </c>
      <c r="O792" s="182">
        <v>2150</v>
      </c>
      <c r="P792" s="174">
        <v>1053</v>
      </c>
      <c r="Q792" s="178">
        <v>834</v>
      </c>
      <c r="R792" s="176">
        <v>1368</v>
      </c>
      <c r="S792" s="177">
        <v>1106</v>
      </c>
      <c r="T792" s="174">
        <v>234</v>
      </c>
      <c r="U792" s="178">
        <v>282</v>
      </c>
      <c r="V792" s="176">
        <v>723</v>
      </c>
      <c r="W792" s="183">
        <v>1537</v>
      </c>
      <c r="X792" s="174">
        <v>924</v>
      </c>
      <c r="Y792" s="178">
        <v>530</v>
      </c>
      <c r="Z792" s="176">
        <v>2086</v>
      </c>
      <c r="AA792" s="174">
        <v>2269</v>
      </c>
      <c r="AB792" s="149">
        <f t="shared" si="15048"/>
        <v>14317</v>
      </c>
      <c r="AC792" s="150">
        <f t="shared" si="15049"/>
        <v>14380</v>
      </c>
      <c r="AE792" s="224" t="str">
        <f>$AE$17</f>
        <v>17:00 - 17:59</v>
      </c>
      <c r="AF792" s="120">
        <f t="shared" ref="AF792:AU794" si="15240">SUMIF($A$9:$A$32,$AE792,B$784:B$807)</f>
        <v>1575</v>
      </c>
      <c r="AG792" s="164">
        <f t="shared" si="15240"/>
        <v>3413</v>
      </c>
      <c r="AH792" s="121">
        <f t="shared" si="15240"/>
        <v>1223</v>
      </c>
      <c r="AI792" s="159">
        <f t="shared" si="15240"/>
        <v>1196</v>
      </c>
      <c r="AJ792" s="120">
        <f t="shared" si="15240"/>
        <v>1376</v>
      </c>
      <c r="AK792" s="122">
        <f t="shared" si="15240"/>
        <v>2790</v>
      </c>
      <c r="AL792" s="121">
        <f t="shared" si="15240"/>
        <v>2569</v>
      </c>
      <c r="AM792" s="159">
        <f t="shared" si="15240"/>
        <v>5162</v>
      </c>
      <c r="AN792" s="120">
        <f t="shared" si="15240"/>
        <v>1077</v>
      </c>
      <c r="AO792" s="122">
        <f t="shared" si="15240"/>
        <v>301</v>
      </c>
      <c r="AP792" s="121">
        <f t="shared" si="15240"/>
        <v>3067</v>
      </c>
      <c r="AQ792" s="120">
        <f t="shared" si="15240"/>
        <v>968</v>
      </c>
      <c r="AR792" s="158">
        <f t="shared" si="15240"/>
        <v>4389</v>
      </c>
      <c r="AS792" s="160">
        <f t="shared" si="15240"/>
        <v>2578</v>
      </c>
      <c r="AT792" s="120">
        <f t="shared" si="15240"/>
        <v>2282</v>
      </c>
      <c r="AU792" s="122">
        <f t="shared" si="15240"/>
        <v>1540</v>
      </c>
      <c r="AV792" s="121">
        <f t="shared" ref="AP792:BE794" si="15241">SUMIF($A$9:$A$32,$AE792,R$784:R$807)</f>
        <v>1995</v>
      </c>
      <c r="AW792" s="159">
        <f t="shared" si="15241"/>
        <v>2450</v>
      </c>
      <c r="AX792" s="120">
        <f t="shared" si="15241"/>
        <v>1349</v>
      </c>
      <c r="AY792" s="122">
        <f t="shared" si="15241"/>
        <v>291</v>
      </c>
      <c r="AZ792" s="121">
        <f t="shared" si="15241"/>
        <v>2968</v>
      </c>
      <c r="BA792" s="159">
        <f t="shared" si="15241"/>
        <v>1696</v>
      </c>
      <c r="BB792" s="120">
        <f t="shared" si="15241"/>
        <v>2419</v>
      </c>
      <c r="BC792" s="122">
        <f t="shared" si="15241"/>
        <v>769</v>
      </c>
      <c r="BD792" s="21">
        <f t="shared" si="15241"/>
        <v>2985</v>
      </c>
      <c r="BE792" s="163">
        <f t="shared" si="15241"/>
        <v>4459</v>
      </c>
      <c r="BF792" s="149">
        <f>AF792+AH792+AJ792+AL792+AN792+AP792+AR792+AT792+AV792+AX792+AZ792+BB792+BD792</f>
        <v>29274</v>
      </c>
      <c r="BG792" s="150">
        <f>AG792+AI792+AK792+AM792+AO792+AQ792+AS792+AU792+AW792+AY792+BA792+BC792+BE792</f>
        <v>27613</v>
      </c>
      <c r="BI792" s="139" t="s">
        <v>24</v>
      </c>
      <c r="BJ792" s="123">
        <f>B792/B808</f>
        <v>4.6242774566473986E-2</v>
      </c>
      <c r="BK792" s="124">
        <f t="shared" ref="BK792" si="15242">C792/C808</f>
        <v>4.0409425311866934E-2</v>
      </c>
      <c r="BL792" s="125">
        <f t="shared" ref="BL792" si="15243">D792/D808</f>
        <v>4.3184466019417472E-2</v>
      </c>
      <c r="BM792" s="126">
        <f t="shared" ref="BM792" si="15244">E792/E808</f>
        <v>3.7968857866073485E-2</v>
      </c>
      <c r="BN792" s="123">
        <f t="shared" ref="BN792" si="15245">F792/F808</f>
        <v>5.1215765613877334E-2</v>
      </c>
      <c r="BO792" s="124">
        <f t="shared" ref="BO792" si="15246">G792/G808</f>
        <v>2.8981997255186888E-2</v>
      </c>
      <c r="BP792" s="125">
        <f t="shared" ref="BP792" si="15247">H792/H808</f>
        <v>5.1896504676142985E-2</v>
      </c>
      <c r="BQ792" s="126">
        <f t="shared" ref="BQ792" si="15248">I792/I808</f>
        <v>3.5790841182202014E-2</v>
      </c>
      <c r="BR792" s="123">
        <f t="shared" ref="BR792" si="15249">J792/J808</f>
        <v>4.9523809523809526E-2</v>
      </c>
      <c r="BS792" s="124">
        <f t="shared" ref="BS792" si="15250">K792/K808</f>
        <v>5.2299103863669753E-2</v>
      </c>
      <c r="BT792" s="125">
        <f t="shared" ref="BT792" si="15251">L792/L808</f>
        <v>3.3483088920912098E-2</v>
      </c>
      <c r="BU792" s="123">
        <f t="shared" ref="BU792" si="15252">M792/M808</f>
        <v>5.4717452908818139E-2</v>
      </c>
      <c r="BV792" s="127">
        <f t="shared" ref="BV792" si="15253">N792/N808</f>
        <v>3.6160177564043279E-2</v>
      </c>
      <c r="BW792" s="128">
        <f t="shared" ref="BW792" si="15254">O792/O808</f>
        <v>5.1332250978894087E-2</v>
      </c>
      <c r="BX792" s="123">
        <f t="shared" ref="BX792" si="15255">P792/P808</f>
        <v>4.5358604350635365E-2</v>
      </c>
      <c r="BY792" s="124">
        <f t="shared" ref="BY792" si="15256">Q792/Q808</f>
        <v>3.8174577745228179E-2</v>
      </c>
      <c r="BZ792" s="125">
        <f t="shared" ref="BZ792" si="15257">R792/R808</f>
        <v>5.0225795792488162E-2</v>
      </c>
      <c r="CA792" s="126">
        <f t="shared" ref="CA792" si="15258">S792/S808</f>
        <v>4.2122100773127169E-2</v>
      </c>
      <c r="CB792" s="123">
        <f t="shared" ref="CB792" si="15259">T792/T808</f>
        <v>2.9657794676806085E-2</v>
      </c>
      <c r="CC792" s="124">
        <f t="shared" ref="CC792" si="15260">U792/U808</f>
        <v>3.5855054036872218E-2</v>
      </c>
      <c r="CD792" s="125">
        <f t="shared" ref="CD792" si="15261">V792/V808</f>
        <v>2.7700088119229149E-2</v>
      </c>
      <c r="CE792" s="126">
        <f t="shared" ref="CE792" si="15262">W792/W808</f>
        <v>5.4476501027858511E-2</v>
      </c>
      <c r="CF792" s="123">
        <f t="shared" ref="CF792" si="15263">X792/X808</f>
        <v>4.1529956402534943E-2</v>
      </c>
      <c r="CG792" s="124">
        <f t="shared" ref="CG792" si="15264">Y792/Y808</f>
        <v>4.1738856512836667E-2</v>
      </c>
      <c r="CH792" s="125">
        <f t="shared" ref="CH792" si="15265">Z792/Z808</f>
        <v>5.0679040839629749E-2</v>
      </c>
      <c r="CI792" s="123">
        <f t="shared" ref="CI792" si="15266">AA792/AA808</f>
        <v>5.0284777164638875E-2</v>
      </c>
      <c r="CJ792" s="129">
        <f t="shared" ref="CJ792" si="15267">AB792/AB808</f>
        <v>4.366749627894493E-2</v>
      </c>
      <c r="CK792" s="130">
        <f t="shared" ref="CK792" si="15268">AC792/AC808</f>
        <v>4.3999216703791644E-2</v>
      </c>
    </row>
    <row r="793" spans="1:89" x14ac:dyDescent="0.2">
      <c r="A793" s="131" t="s">
        <v>25</v>
      </c>
      <c r="B793" s="184">
        <v>1293</v>
      </c>
      <c r="C793" s="168">
        <v>1251</v>
      </c>
      <c r="D793" s="169">
        <v>648</v>
      </c>
      <c r="E793" s="170">
        <v>551</v>
      </c>
      <c r="F793" s="167">
        <v>1378</v>
      </c>
      <c r="G793" s="171">
        <v>777</v>
      </c>
      <c r="H793" s="169">
        <v>2187</v>
      </c>
      <c r="I793" s="170">
        <v>1878</v>
      </c>
      <c r="J793" s="167">
        <v>283</v>
      </c>
      <c r="K793" s="168">
        <v>303</v>
      </c>
      <c r="L793" s="169">
        <v>835</v>
      </c>
      <c r="M793" s="167">
        <v>1333</v>
      </c>
      <c r="N793" s="172">
        <v>1713</v>
      </c>
      <c r="O793" s="185">
        <v>2097</v>
      </c>
      <c r="P793" s="167">
        <v>1036</v>
      </c>
      <c r="Q793" s="168">
        <v>779</v>
      </c>
      <c r="R793" s="169">
        <v>1387</v>
      </c>
      <c r="S793" s="170">
        <v>1182</v>
      </c>
      <c r="T793" s="176">
        <v>203</v>
      </c>
      <c r="U793" s="167">
        <v>311</v>
      </c>
      <c r="V793" s="169">
        <v>792</v>
      </c>
      <c r="W793" s="186">
        <v>1632</v>
      </c>
      <c r="X793" s="167">
        <v>928</v>
      </c>
      <c r="Y793" s="171">
        <v>433</v>
      </c>
      <c r="Z793" s="169">
        <v>2139</v>
      </c>
      <c r="AA793" s="167">
        <v>2252</v>
      </c>
      <c r="AB793" s="149">
        <f t="shared" si="15048"/>
        <v>14822</v>
      </c>
      <c r="AC793" s="150">
        <f t="shared" si="15049"/>
        <v>14779</v>
      </c>
      <c r="AE793" s="226" t="str">
        <f>$AE$18</f>
        <v>18:00 - 18:59</v>
      </c>
      <c r="AF793" s="120">
        <f t="shared" si="15240"/>
        <v>1751</v>
      </c>
      <c r="AG793" s="168">
        <f t="shared" si="15240"/>
        <v>3673</v>
      </c>
      <c r="AH793" s="169">
        <f t="shared" si="15240"/>
        <v>954</v>
      </c>
      <c r="AI793" s="170">
        <f t="shared" si="15240"/>
        <v>1276</v>
      </c>
      <c r="AJ793" s="167">
        <f t="shared" si="15240"/>
        <v>1199</v>
      </c>
      <c r="AK793" s="171">
        <f t="shared" si="15240"/>
        <v>2741</v>
      </c>
      <c r="AL793" s="169">
        <f t="shared" si="15240"/>
        <v>2719</v>
      </c>
      <c r="AM793" s="170">
        <f t="shared" si="15240"/>
        <v>5416</v>
      </c>
      <c r="AN793" s="167">
        <f t="shared" si="15240"/>
        <v>625</v>
      </c>
      <c r="AO793" s="171">
        <f t="shared" si="15240"/>
        <v>284</v>
      </c>
      <c r="AP793" s="169">
        <f t="shared" si="15241"/>
        <v>2952</v>
      </c>
      <c r="AQ793" s="167">
        <f t="shared" si="15241"/>
        <v>1004</v>
      </c>
      <c r="AR793" s="172">
        <f t="shared" si="15241"/>
        <v>4169</v>
      </c>
      <c r="AS793" s="173">
        <f t="shared" si="15241"/>
        <v>2752</v>
      </c>
      <c r="AT793" s="167">
        <f t="shared" si="15241"/>
        <v>2020</v>
      </c>
      <c r="AU793" s="171">
        <f t="shared" si="15241"/>
        <v>1942</v>
      </c>
      <c r="AV793" s="169">
        <f t="shared" si="15241"/>
        <v>1952</v>
      </c>
      <c r="AW793" s="170">
        <f t="shared" si="15241"/>
        <v>2600</v>
      </c>
      <c r="AX793" s="167">
        <f t="shared" si="15241"/>
        <v>1119</v>
      </c>
      <c r="AY793" s="171">
        <f t="shared" si="15241"/>
        <v>280</v>
      </c>
      <c r="AZ793" s="169">
        <f t="shared" si="15241"/>
        <v>3617</v>
      </c>
      <c r="BA793" s="170">
        <f t="shared" si="15241"/>
        <v>1597</v>
      </c>
      <c r="BB793" s="167">
        <f t="shared" si="15241"/>
        <v>2252</v>
      </c>
      <c r="BC793" s="171">
        <f t="shared" si="15241"/>
        <v>800</v>
      </c>
      <c r="BD793" s="169">
        <f t="shared" si="15241"/>
        <v>3121</v>
      </c>
      <c r="BE793" s="167">
        <f t="shared" si="15241"/>
        <v>4643</v>
      </c>
      <c r="BF793" s="151">
        <f>SUM(AF793,AH793,AJ793,AL793,AN793,AP793,AR793,AT793,AV793,AX793,AZ793,BB793,BD793)</f>
        <v>28450</v>
      </c>
      <c r="BG793" s="152">
        <f>SUM(AG793,AI793,AK793,AM793,AO793,AQ793,AS793,AU793,AW793,AY793,BA793,BC793,BE793)</f>
        <v>29008</v>
      </c>
      <c r="BI793" s="131" t="s">
        <v>25</v>
      </c>
      <c r="BJ793" s="123">
        <f>B793/B808</f>
        <v>4.7910182303245889E-2</v>
      </c>
      <c r="BK793" s="124">
        <f t="shared" ref="BK793" si="15269">C793/C808</f>
        <v>4.4461029960550166E-2</v>
      </c>
      <c r="BL793" s="125">
        <f t="shared" ref="BL793" si="15270">D793/D808</f>
        <v>5.0330097087378643E-2</v>
      </c>
      <c r="BM793" s="126">
        <f t="shared" ref="BM793" si="15271">E793/E808</f>
        <v>4.2264324614558563E-2</v>
      </c>
      <c r="BN793" s="123">
        <f t="shared" ref="BN793" si="15272">F793/F808</f>
        <v>5.1627889550784907E-2</v>
      </c>
      <c r="BO793" s="124">
        <f t="shared" ref="BO793" si="15273">G793/G808</f>
        <v>3.1363526277549042E-2</v>
      </c>
      <c r="BP793" s="125">
        <f t="shared" ref="BP793" si="15274">H793/H808</f>
        <v>5.4253181513730743E-2</v>
      </c>
      <c r="BQ793" s="126">
        <f t="shared" ref="BQ793" si="15275">I793/I808</f>
        <v>4.066255277687561E-2</v>
      </c>
      <c r="BR793" s="123">
        <f t="shared" ref="BR793" si="15276">J793/J808</f>
        <v>4.4920634920634923E-2</v>
      </c>
      <c r="BS793" s="124">
        <f t="shared" ref="BS793" si="15277">K793/K808</f>
        <v>4.4513001322168358E-2</v>
      </c>
      <c r="BT793" s="125">
        <f t="shared" ref="BT793" si="15278">L793/L808</f>
        <v>3.5390353479698225E-2</v>
      </c>
      <c r="BU793" s="123">
        <f t="shared" ref="BU793" si="15279">M793/M808</f>
        <v>5.5550925154192368E-2</v>
      </c>
      <c r="BV793" s="127">
        <f t="shared" ref="BV793" si="15280">N793/N808</f>
        <v>3.9605104966244337E-2</v>
      </c>
      <c r="BW793" s="128">
        <f t="shared" ref="BW793" si="15281">O793/O808</f>
        <v>5.0066851303600418E-2</v>
      </c>
      <c r="BX793" s="123">
        <f t="shared" ref="BX793" si="15282">P793/P808</f>
        <v>4.4626319190178766E-2</v>
      </c>
      <c r="BY793" s="124">
        <f t="shared" ref="BY793" si="15283">Q793/Q808</f>
        <v>3.5657069620542867E-2</v>
      </c>
      <c r="BZ793" s="125">
        <f t="shared" ref="BZ793" si="15284">R793/R808</f>
        <v>5.0923376289606054E-2</v>
      </c>
      <c r="CA793" s="126">
        <f t="shared" ref="CA793" si="15285">S793/S808</f>
        <v>4.5016567010701905E-2</v>
      </c>
      <c r="CB793" s="123">
        <f t="shared" ref="CB793" si="15286">T793/T808</f>
        <v>2.5728770595690748E-2</v>
      </c>
      <c r="CC793" s="124">
        <f t="shared" ref="CC793" si="15287">U793/U808</f>
        <v>3.9542275905912271E-2</v>
      </c>
      <c r="CD793" s="125">
        <f t="shared" ref="CD793" si="15288">V793/V808</f>
        <v>3.0343664993678403E-2</v>
      </c>
      <c r="CE793" s="126">
        <f t="shared" ref="CE793" si="15289">W793/W808</f>
        <v>5.7843623732898558E-2</v>
      </c>
      <c r="CF793" s="123">
        <f t="shared" ref="CF793" si="15290">X793/X808</f>
        <v>4.1709739763584879E-2</v>
      </c>
      <c r="CG793" s="124">
        <f t="shared" ref="CG793" si="15291">Y793/Y808</f>
        <v>3.4099858245392974E-2</v>
      </c>
      <c r="CH793" s="125">
        <f t="shared" ref="CH793" si="15292">Z793/Z808</f>
        <v>5.1966667476494741E-2</v>
      </c>
      <c r="CI793" s="123">
        <f t="shared" ref="CI793" si="15293">AA793/AA808</f>
        <v>4.9908029164727523E-2</v>
      </c>
      <c r="CJ793" s="129">
        <f t="shared" ref="CJ793" si="15294">AB793/AB808</f>
        <v>4.5207769074982307E-2</v>
      </c>
      <c r="CK793" s="130">
        <f t="shared" ref="CK793" si="15295">AC793/AC808</f>
        <v>4.5220057278535238E-2</v>
      </c>
    </row>
    <row r="794" spans="1:89" ht="13.5" thickBot="1" x14ac:dyDescent="0.25">
      <c r="A794" s="139" t="s">
        <v>26</v>
      </c>
      <c r="B794" s="181">
        <v>1146</v>
      </c>
      <c r="C794" s="175">
        <v>1137</v>
      </c>
      <c r="D794" s="176">
        <v>488</v>
      </c>
      <c r="E794" s="177">
        <v>494</v>
      </c>
      <c r="F794" s="174">
        <v>1044</v>
      </c>
      <c r="G794" s="178">
        <v>830</v>
      </c>
      <c r="H794" s="176">
        <v>1831</v>
      </c>
      <c r="I794" s="177">
        <v>1947</v>
      </c>
      <c r="J794" s="174">
        <v>309</v>
      </c>
      <c r="K794" s="175">
        <v>299</v>
      </c>
      <c r="L794" s="176">
        <v>828</v>
      </c>
      <c r="M794" s="174">
        <v>1104</v>
      </c>
      <c r="N794" s="179">
        <v>1744</v>
      </c>
      <c r="O794" s="182">
        <v>1675</v>
      </c>
      <c r="P794" s="174">
        <v>961</v>
      </c>
      <c r="Q794" s="175">
        <v>805</v>
      </c>
      <c r="R794" s="176">
        <v>1292</v>
      </c>
      <c r="S794" s="177">
        <v>1051</v>
      </c>
      <c r="T794" s="174">
        <v>252</v>
      </c>
      <c r="U794" s="178">
        <v>324</v>
      </c>
      <c r="V794" s="176">
        <v>847</v>
      </c>
      <c r="W794" s="183">
        <v>1251</v>
      </c>
      <c r="X794" s="174">
        <v>799</v>
      </c>
      <c r="Y794" s="178">
        <v>510</v>
      </c>
      <c r="Z794" s="176">
        <v>1994</v>
      </c>
      <c r="AA794" s="174">
        <v>2235</v>
      </c>
      <c r="AB794" s="149">
        <f t="shared" si="15048"/>
        <v>13535</v>
      </c>
      <c r="AC794" s="150">
        <f t="shared" si="15049"/>
        <v>13662</v>
      </c>
      <c r="AE794" s="224">
        <f>$AE$19</f>
        <v>0</v>
      </c>
      <c r="AF794" s="120">
        <f t="shared" si="15240"/>
        <v>0</v>
      </c>
      <c r="AG794" s="175">
        <f t="shared" si="15240"/>
        <v>0</v>
      </c>
      <c r="AH794" s="176">
        <f t="shared" si="15240"/>
        <v>0</v>
      </c>
      <c r="AI794" s="177">
        <f t="shared" si="15240"/>
        <v>0</v>
      </c>
      <c r="AJ794" s="174">
        <f t="shared" si="15240"/>
        <v>0</v>
      </c>
      <c r="AK794" s="178">
        <f t="shared" si="15240"/>
        <v>0</v>
      </c>
      <c r="AL794" s="176">
        <f t="shared" si="15240"/>
        <v>0</v>
      </c>
      <c r="AM794" s="177">
        <f t="shared" si="15240"/>
        <v>0</v>
      </c>
      <c r="AN794" s="174">
        <f t="shared" si="15240"/>
        <v>0</v>
      </c>
      <c r="AO794" s="178">
        <f t="shared" si="15240"/>
        <v>0</v>
      </c>
      <c r="AP794" s="176">
        <f t="shared" si="15241"/>
        <v>0</v>
      </c>
      <c r="AQ794" s="174">
        <f t="shared" si="15241"/>
        <v>0</v>
      </c>
      <c r="AR794" s="179">
        <f t="shared" si="15241"/>
        <v>0</v>
      </c>
      <c r="AS794" s="180">
        <f t="shared" si="15241"/>
        <v>0</v>
      </c>
      <c r="AT794" s="174">
        <f t="shared" si="15241"/>
        <v>0</v>
      </c>
      <c r="AU794" s="178">
        <f t="shared" si="15241"/>
        <v>0</v>
      </c>
      <c r="AV794" s="176">
        <f t="shared" si="15241"/>
        <v>0</v>
      </c>
      <c r="AW794" s="177">
        <f t="shared" si="15241"/>
        <v>0</v>
      </c>
      <c r="AX794" s="174">
        <f t="shared" si="15241"/>
        <v>0</v>
      </c>
      <c r="AY794" s="178">
        <f t="shared" si="15241"/>
        <v>0</v>
      </c>
      <c r="AZ794" s="176">
        <f t="shared" si="15241"/>
        <v>0</v>
      </c>
      <c r="BA794" s="177">
        <f t="shared" si="15241"/>
        <v>0</v>
      </c>
      <c r="BB794" s="174">
        <f t="shared" si="15241"/>
        <v>0</v>
      </c>
      <c r="BC794" s="178">
        <f t="shared" si="15241"/>
        <v>0</v>
      </c>
      <c r="BD794" s="176">
        <f t="shared" si="15241"/>
        <v>0</v>
      </c>
      <c r="BE794" s="174">
        <f t="shared" si="15241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4.2463317029791017E-2</v>
      </c>
      <c r="BK794" s="124">
        <f t="shared" ref="BK794" si="15296">C794/C808</f>
        <v>4.0409425311866934E-2</v>
      </c>
      <c r="BL794" s="125">
        <f t="shared" ref="BL794" si="15297">D794/D808</f>
        <v>3.7902912621359225E-2</v>
      </c>
      <c r="BM794" s="126">
        <f t="shared" ref="BM794" si="15298">E794/E808</f>
        <v>3.7892153102707681E-2</v>
      </c>
      <c r="BN794" s="123">
        <f t="shared" ref="BN794" si="15299">F794/F808</f>
        <v>3.9114308193773185E-2</v>
      </c>
      <c r="BO794" s="124">
        <f t="shared" ref="BO794" si="15300">G794/G808</f>
        <v>3.3502865907806573E-2</v>
      </c>
      <c r="BP794" s="125">
        <f t="shared" ref="BP794" si="15301">H794/H808</f>
        <v>4.5421845153928206E-2</v>
      </c>
      <c r="BQ794" s="126">
        <f t="shared" ref="BQ794" si="15302">I794/I808</f>
        <v>4.2156544332575513E-2</v>
      </c>
      <c r="BR794" s="123">
        <f t="shared" ref="BR794" si="15303">J794/J808</f>
        <v>4.9047619047619048E-2</v>
      </c>
      <c r="BS794" s="124">
        <f t="shared" ref="BS794" si="15304">K794/K808</f>
        <v>4.3925370941677686E-2</v>
      </c>
      <c r="BT794" s="125">
        <f t="shared" ref="BT794" si="15305">L794/L808</f>
        <v>3.5093667881664833E-2</v>
      </c>
      <c r="BU794" s="123">
        <f t="shared" ref="BU794" si="15306">M794/M808</f>
        <v>4.6007667944657445E-2</v>
      </c>
      <c r="BV794" s="127">
        <f t="shared" ref="BV794" si="15307">N794/N808</f>
        <v>4.0321834828447242E-2</v>
      </c>
      <c r="BW794" s="128">
        <f t="shared" ref="BW794" si="15308">O794/O808</f>
        <v>3.9991404832394231E-2</v>
      </c>
      <c r="BX794" s="123">
        <f t="shared" ref="BX794" si="15309">P794/P808</f>
        <v>4.1395649364634933E-2</v>
      </c>
      <c r="BY794" s="124">
        <f t="shared" ref="BY794" si="15310">Q794/Q808</f>
        <v>3.6847164370394106E-2</v>
      </c>
      <c r="BZ794" s="125">
        <f t="shared" ref="BZ794" si="15311">R794/R808</f>
        <v>4.7435473804016595E-2</v>
      </c>
      <c r="CA794" s="126">
        <f t="shared" ref="CA794" si="15312">S794/S808</f>
        <v>4.002742125909281E-2</v>
      </c>
      <c r="CB794" s="123">
        <f t="shared" ref="CB794" si="15313">T794/T808</f>
        <v>3.193916349809886E-2</v>
      </c>
      <c r="CC794" s="124">
        <f t="shared" ref="CC794" si="15314">U794/U808</f>
        <v>4.119516846789574E-2</v>
      </c>
      <c r="CD794" s="125">
        <f t="shared" ref="CD794" si="15315">V794/V808</f>
        <v>3.2450863951572734E-2</v>
      </c>
      <c r="CE794" s="126">
        <f t="shared" ref="CE794" si="15316">W794/W808</f>
        <v>4.4339689515843196E-2</v>
      </c>
      <c r="CF794" s="123">
        <f t="shared" ref="CF794" si="15317">X794/X808</f>
        <v>3.5911726369724485E-2</v>
      </c>
      <c r="CG794" s="124">
        <f t="shared" ref="CG794" si="15318">Y794/Y808</f>
        <v>4.0163805323673023E-2</v>
      </c>
      <c r="CH794" s="125">
        <f t="shared" ref="CH794" si="15319">Z794/Z808</f>
        <v>4.8443915356769757E-2</v>
      </c>
      <c r="CI794" s="123">
        <f t="shared" ref="CI794" si="15320">AA794/AA808</f>
        <v>4.9531281164816171E-2</v>
      </c>
      <c r="CJ794" s="129">
        <f t="shared" ref="CJ794" si="15321">AB794/AB808</f>
        <v>4.1282360978942487E-2</v>
      </c>
      <c r="CK794" s="130">
        <f t="shared" ref="CK794" si="15322">AC794/AC808</f>
        <v>4.1802315619415956E-2</v>
      </c>
    </row>
    <row r="795" spans="1:89" ht="14.25" thickTop="1" thickBot="1" x14ac:dyDescent="0.25">
      <c r="A795" s="131" t="s">
        <v>27</v>
      </c>
      <c r="B795" s="184">
        <v>1133</v>
      </c>
      <c r="C795" s="168">
        <v>1285</v>
      </c>
      <c r="D795" s="169">
        <v>522</v>
      </c>
      <c r="E795" s="170">
        <v>538</v>
      </c>
      <c r="F795" s="167">
        <v>1087</v>
      </c>
      <c r="G795" s="171">
        <v>993</v>
      </c>
      <c r="H795" s="169">
        <v>1818</v>
      </c>
      <c r="I795" s="170">
        <v>2124</v>
      </c>
      <c r="J795" s="167">
        <v>332</v>
      </c>
      <c r="K795" s="168">
        <v>250</v>
      </c>
      <c r="L795" s="169">
        <v>908</v>
      </c>
      <c r="M795" s="167">
        <v>847</v>
      </c>
      <c r="N795" s="172">
        <v>1863</v>
      </c>
      <c r="O795" s="185">
        <v>1697</v>
      </c>
      <c r="P795" s="167">
        <v>1136</v>
      </c>
      <c r="Q795" s="168">
        <v>786</v>
      </c>
      <c r="R795" s="169">
        <v>1230</v>
      </c>
      <c r="S795" s="170">
        <v>1120</v>
      </c>
      <c r="T795" s="167">
        <v>302</v>
      </c>
      <c r="U795" s="171">
        <v>256</v>
      </c>
      <c r="V795" s="169">
        <v>1002</v>
      </c>
      <c r="W795" s="186">
        <v>1267</v>
      </c>
      <c r="X795" s="167">
        <v>860</v>
      </c>
      <c r="Y795" s="171">
        <v>403</v>
      </c>
      <c r="Z795" s="169">
        <v>1981</v>
      </c>
      <c r="AA795" s="167">
        <v>2006</v>
      </c>
      <c r="AB795" s="149">
        <f t="shared" si="15048"/>
        <v>14174</v>
      </c>
      <c r="AC795" s="150">
        <f t="shared" si="15049"/>
        <v>13572</v>
      </c>
      <c r="AE795" s="221" t="s">
        <v>13</v>
      </c>
      <c r="AF795" s="14">
        <f t="shared" ref="AF795:BG795" si="15323">SUM(AF792:AF794)</f>
        <v>3326</v>
      </c>
      <c r="AG795" s="1">
        <f t="shared" si="15323"/>
        <v>7086</v>
      </c>
      <c r="AH795" s="14">
        <f t="shared" si="15323"/>
        <v>2177</v>
      </c>
      <c r="AI795" s="1">
        <f t="shared" si="15323"/>
        <v>2472</v>
      </c>
      <c r="AJ795" s="14">
        <f t="shared" si="15323"/>
        <v>2575</v>
      </c>
      <c r="AK795" s="1">
        <f t="shared" si="15323"/>
        <v>5531</v>
      </c>
      <c r="AL795" s="14">
        <f t="shared" si="15323"/>
        <v>5288</v>
      </c>
      <c r="AM795" s="1">
        <f t="shared" si="15323"/>
        <v>10578</v>
      </c>
      <c r="AN795" s="14">
        <f t="shared" si="15323"/>
        <v>1702</v>
      </c>
      <c r="AO795" s="1">
        <f t="shared" si="15323"/>
        <v>585</v>
      </c>
      <c r="AP795" s="14">
        <f t="shared" si="15323"/>
        <v>6019</v>
      </c>
      <c r="AQ795" s="1">
        <f t="shared" si="15323"/>
        <v>1972</v>
      </c>
      <c r="AR795" s="14">
        <f t="shared" si="15323"/>
        <v>8558</v>
      </c>
      <c r="AS795" s="1">
        <f t="shared" si="15323"/>
        <v>5330</v>
      </c>
      <c r="AT795" s="14">
        <f t="shared" si="15323"/>
        <v>4302</v>
      </c>
      <c r="AU795" s="1">
        <f t="shared" si="15323"/>
        <v>3482</v>
      </c>
      <c r="AV795" s="14">
        <f t="shared" si="15323"/>
        <v>3947</v>
      </c>
      <c r="AW795" s="1">
        <f t="shared" si="15323"/>
        <v>5050</v>
      </c>
      <c r="AX795" s="14">
        <f t="shared" si="15323"/>
        <v>2468</v>
      </c>
      <c r="AY795" s="1">
        <f t="shared" si="15323"/>
        <v>571</v>
      </c>
      <c r="AZ795" s="14">
        <f t="shared" si="15323"/>
        <v>6585</v>
      </c>
      <c r="BA795" s="1">
        <f t="shared" si="15323"/>
        <v>3293</v>
      </c>
      <c r="BB795" s="14">
        <f t="shared" si="15323"/>
        <v>4671</v>
      </c>
      <c r="BC795" s="1">
        <f t="shared" si="15323"/>
        <v>1569</v>
      </c>
      <c r="BD795" s="14">
        <f t="shared" si="15323"/>
        <v>6106</v>
      </c>
      <c r="BE795" s="1">
        <f t="shared" si="15323"/>
        <v>9102</v>
      </c>
      <c r="BF795" s="153">
        <f t="shared" si="15323"/>
        <v>57724</v>
      </c>
      <c r="BG795" s="154">
        <f t="shared" si="15323"/>
        <v>56621</v>
      </c>
      <c r="BI795" s="131" t="s">
        <v>27</v>
      </c>
      <c r="BJ795" s="123">
        <f>B795/B808</f>
        <v>4.1981621461390249E-2</v>
      </c>
      <c r="BK795" s="124">
        <f t="shared" ref="BK795" si="15324">C795/C808</f>
        <v>4.566940327682411E-2</v>
      </c>
      <c r="BL795" s="125">
        <f t="shared" ref="BL795" si="15325">D795/D808</f>
        <v>4.0543689320388349E-2</v>
      </c>
      <c r="BM795" s="126">
        <f t="shared" ref="BM795" si="15326">E795/E808</f>
        <v>4.1267162690803098E-2</v>
      </c>
      <c r="BN795" s="123">
        <f t="shared" ref="BN795" si="15327">F795/F808</f>
        <v>4.0725338128957324E-2</v>
      </c>
      <c r="BO795" s="124">
        <f t="shared" ref="BO795" si="15328">G795/G808</f>
        <v>4.0082344393315573E-2</v>
      </c>
      <c r="BP795" s="125">
        <f t="shared" ref="BP795" si="15329">H795/H808</f>
        <v>4.509935253404778E-2</v>
      </c>
      <c r="BQ795" s="126">
        <f t="shared" ref="BQ795" si="15330">I795/I808</f>
        <v>4.598895745371874E-2</v>
      </c>
      <c r="BR795" s="123">
        <f t="shared" ref="BR795" si="15331">J795/J808</f>
        <v>5.2698412698412696E-2</v>
      </c>
      <c r="BS795" s="124">
        <f t="shared" ref="BS795" si="15332">K795/K808</f>
        <v>3.6726898780666963E-2</v>
      </c>
      <c r="BT795" s="125">
        <f t="shared" ref="BT795" si="15333">L795/L808</f>
        <v>3.8484360430617953E-2</v>
      </c>
      <c r="BU795" s="123">
        <f t="shared" ref="BU795" si="15334">M795/M808</f>
        <v>3.5297549591598601E-2</v>
      </c>
      <c r="BV795" s="127">
        <f t="shared" ref="BV795" si="15335">N795/N808</f>
        <v>4.3073152686580969E-2</v>
      </c>
      <c r="BW795" s="128">
        <f t="shared" ref="BW795" si="15336">O795/O808</f>
        <v>4.0516665074968962E-2</v>
      </c>
      <c r="BX795" s="123">
        <f t="shared" ref="BX795" si="15337">P795/P808</f>
        <v>4.8933878957570537E-2</v>
      </c>
      <c r="BY795" s="124">
        <f t="shared" ref="BY795" si="15338">Q795/Q808</f>
        <v>3.5977479745502812E-2</v>
      </c>
      <c r="BZ795" s="125">
        <f t="shared" ref="BZ795" si="15339">R795/R808</f>
        <v>4.5159158497631899E-2</v>
      </c>
      <c r="CA795" s="126">
        <f t="shared" ref="CA795" si="15340">S795/S808</f>
        <v>4.2655291922154094E-2</v>
      </c>
      <c r="CB795" s="123">
        <f t="shared" ref="CB795" si="15341">T795/T808</f>
        <v>3.8276299112801011E-2</v>
      </c>
      <c r="CC795" s="124">
        <f t="shared" ref="CC795" si="15342">U795/U808</f>
        <v>3.2549268912905278E-2</v>
      </c>
      <c r="CD795" s="125">
        <f t="shared" ref="CD795" si="15343">V795/V808</f>
        <v>3.8389333742002221E-2</v>
      </c>
      <c r="CE795" s="126">
        <f t="shared" ref="CE795" si="15344">W795/W808</f>
        <v>4.4906783866165735E-2</v>
      </c>
      <c r="CF795" s="123">
        <f t="shared" ref="CF795" si="15345">X795/X808</f>
        <v>3.8653422625735991E-2</v>
      </c>
      <c r="CG795" s="124">
        <f t="shared" ref="CG795" si="15346">Y795/Y808</f>
        <v>3.1737281461647504E-2</v>
      </c>
      <c r="CH795" s="125">
        <f t="shared" ref="CH795" si="15347">Z795/Z808</f>
        <v>4.8128082408104761E-2</v>
      </c>
      <c r="CI795" s="123">
        <f t="shared" ref="CI795" si="15348">AA795/AA808</f>
        <v>4.4456263989539703E-2</v>
      </c>
      <c r="CJ795" s="129">
        <f t="shared" ref="CJ795" si="15349">AB795/AB808</f>
        <v>4.3231339823829394E-2</v>
      </c>
      <c r="CK795" s="130">
        <f t="shared" ref="CK795" si="15350">AC795/AC808</f>
        <v>4.1526938046165522E-2</v>
      </c>
    </row>
    <row r="796" spans="1:89" ht="13.5" thickTop="1" x14ac:dyDescent="0.2">
      <c r="A796" s="139" t="s">
        <v>28</v>
      </c>
      <c r="B796" s="181">
        <v>1092</v>
      </c>
      <c r="C796" s="175">
        <v>1532</v>
      </c>
      <c r="D796" s="176">
        <v>627</v>
      </c>
      <c r="E796" s="177">
        <v>573</v>
      </c>
      <c r="F796" s="174">
        <v>978</v>
      </c>
      <c r="G796" s="178">
        <v>1305</v>
      </c>
      <c r="H796" s="176">
        <v>1972</v>
      </c>
      <c r="I796" s="177">
        <v>2433</v>
      </c>
      <c r="J796" s="174">
        <v>370</v>
      </c>
      <c r="K796" s="175">
        <v>216</v>
      </c>
      <c r="L796" s="176">
        <v>1510</v>
      </c>
      <c r="M796" s="174">
        <v>914</v>
      </c>
      <c r="N796" s="179">
        <v>2361</v>
      </c>
      <c r="O796" s="182">
        <v>1658</v>
      </c>
      <c r="P796" s="174">
        <v>1203</v>
      </c>
      <c r="Q796" s="175">
        <v>848</v>
      </c>
      <c r="R796" s="176">
        <v>1250</v>
      </c>
      <c r="S796" s="177">
        <v>1361</v>
      </c>
      <c r="T796" s="174">
        <v>465</v>
      </c>
      <c r="U796" s="178">
        <v>202</v>
      </c>
      <c r="V796" s="176">
        <v>1511</v>
      </c>
      <c r="W796" s="183">
        <v>1123</v>
      </c>
      <c r="X796" s="174">
        <v>1109</v>
      </c>
      <c r="Y796" s="178">
        <v>413</v>
      </c>
      <c r="Z796" s="176">
        <v>2084</v>
      </c>
      <c r="AA796" s="174">
        <v>2659</v>
      </c>
      <c r="AB796" s="149">
        <f t="shared" si="15048"/>
        <v>16532</v>
      </c>
      <c r="AC796" s="150">
        <f t="shared" si="15049"/>
        <v>15237</v>
      </c>
      <c r="BI796" s="139" t="s">
        <v>28</v>
      </c>
      <c r="BJ796" s="123">
        <f>B796/B808</f>
        <v>4.046242774566474E-2</v>
      </c>
      <c r="BK796" s="124">
        <f t="shared" ref="BK796" si="15351">C796/C808</f>
        <v>5.4447880015637773E-2</v>
      </c>
      <c r="BL796" s="125">
        <f t="shared" ref="BL796" si="15352">D796/D808</f>
        <v>4.8699029126213593E-2</v>
      </c>
      <c r="BM796" s="126">
        <f t="shared" ref="BM796" si="15353">E796/E808</f>
        <v>4.3951829408606272E-2</v>
      </c>
      <c r="BN796" s="123">
        <f t="shared" ref="BN796" si="15354">F796/F808</f>
        <v>3.6641564572327749E-2</v>
      </c>
      <c r="BO796" s="124">
        <f t="shared" ref="BO796" si="15355">G796/G808</f>
        <v>5.2676192782756114E-2</v>
      </c>
      <c r="BP796" s="125">
        <f t="shared" ref="BP796" si="15356">H796/H808</f>
        <v>4.8919649723400557E-2</v>
      </c>
      <c r="BQ796" s="126">
        <f t="shared" ref="BQ796" si="15357">I796/I808</f>
        <v>5.2679441377070479E-2</v>
      </c>
      <c r="BR796" s="123">
        <f t="shared" ref="BR796" si="15358">J796/J808</f>
        <v>5.873015873015873E-2</v>
      </c>
      <c r="BS796" s="124">
        <f t="shared" ref="BS796" si="15359">K796/K808</f>
        <v>3.1732040546496254E-2</v>
      </c>
      <c r="BT796" s="125">
        <f t="shared" ref="BT796" si="15360">L796/L808</f>
        <v>6.399932186149021E-2</v>
      </c>
      <c r="BU796" s="123">
        <f t="shared" ref="BU796" si="15361">M796/M808</f>
        <v>3.8089681613602266E-2</v>
      </c>
      <c r="BV796" s="127">
        <f t="shared" ref="BV796" si="15362">N796/N808</f>
        <v>5.4587071118098587E-2</v>
      </c>
      <c r="BW796" s="128">
        <f t="shared" ref="BW796" si="15363">O796/O808</f>
        <v>3.9585521917677398E-2</v>
      </c>
      <c r="BX796" s="123">
        <f t="shared" ref="BX796" si="15364">P796/P808</f>
        <v>5.1819944001723024E-2</v>
      </c>
      <c r="BY796" s="124">
        <f t="shared" ref="BY796" si="15365">Q796/Q808</f>
        <v>3.8815397995148077E-2</v>
      </c>
      <c r="BZ796" s="125">
        <f t="shared" ref="BZ796" si="15366">R796/R808</f>
        <v>4.5893453757755991E-2</v>
      </c>
      <c r="CA796" s="126">
        <f t="shared" ref="CA796" si="15367">S796/S808</f>
        <v>5.1833796701831893E-2</v>
      </c>
      <c r="CB796" s="123">
        <f t="shared" ref="CB796" si="15368">T796/T808</f>
        <v>5.8935361216730035E-2</v>
      </c>
      <c r="CC796" s="124">
        <f t="shared" ref="CC796" si="15369">U796/U808</f>
        <v>2.5683407501589321E-2</v>
      </c>
      <c r="CD796" s="125">
        <f t="shared" ref="CD796" si="15370">V796/V808</f>
        <v>5.7890502279606147E-2</v>
      </c>
      <c r="CE796" s="126">
        <f t="shared" ref="CE796" si="15371">W796/W808</f>
        <v>3.9802934713262919E-2</v>
      </c>
      <c r="CF796" s="123">
        <f t="shared" ref="CF796" si="15372">X796/X808</f>
        <v>4.984493685109443E-2</v>
      </c>
      <c r="CG796" s="124">
        <f t="shared" ref="CG796" si="15373">Y796/Y808</f>
        <v>3.252480705622933E-2</v>
      </c>
      <c r="CH796" s="125">
        <f t="shared" ref="CH796" si="15374">Z796/Z808</f>
        <v>5.0630451155219747E-2</v>
      </c>
      <c r="CI796" s="123">
        <f t="shared" ref="CI796" si="15375">AA796/AA808</f>
        <v>5.8927819515546397E-2</v>
      </c>
      <c r="CJ796" s="129">
        <f t="shared" ref="CJ796" si="15376">AB796/AB808</f>
        <v>5.0423346265524728E-2</v>
      </c>
      <c r="CK796" s="130">
        <f t="shared" ref="CK796" si="15377">AC796/AC808</f>
        <v>4.6621423151298559E-2</v>
      </c>
    </row>
    <row r="797" spans="1:89" x14ac:dyDescent="0.2">
      <c r="A797" s="131" t="s">
        <v>29</v>
      </c>
      <c r="B797" s="184">
        <v>1207</v>
      </c>
      <c r="C797" s="168">
        <v>2602</v>
      </c>
      <c r="D797" s="169">
        <v>954</v>
      </c>
      <c r="E797" s="170">
        <v>766</v>
      </c>
      <c r="F797" s="167">
        <v>1383</v>
      </c>
      <c r="G797" s="171">
        <v>2073</v>
      </c>
      <c r="H797" s="169">
        <v>2201</v>
      </c>
      <c r="I797" s="170">
        <v>3727</v>
      </c>
      <c r="J797" s="167">
        <v>610</v>
      </c>
      <c r="K797" s="168">
        <v>286</v>
      </c>
      <c r="L797" s="169">
        <v>2444</v>
      </c>
      <c r="M797" s="167">
        <v>825</v>
      </c>
      <c r="N797" s="172">
        <v>3343</v>
      </c>
      <c r="O797" s="185">
        <v>2138</v>
      </c>
      <c r="P797" s="167">
        <v>1704</v>
      </c>
      <c r="Q797" s="168">
        <v>1161</v>
      </c>
      <c r="R797" s="169">
        <v>1704</v>
      </c>
      <c r="S797" s="170">
        <v>1949</v>
      </c>
      <c r="T797" s="167">
        <v>1184</v>
      </c>
      <c r="U797" s="171">
        <v>191</v>
      </c>
      <c r="V797" s="169">
        <v>2301</v>
      </c>
      <c r="W797" s="186">
        <v>1615</v>
      </c>
      <c r="X797" s="167">
        <v>1924</v>
      </c>
      <c r="Y797" s="171">
        <v>569</v>
      </c>
      <c r="Z797" s="169">
        <v>2514</v>
      </c>
      <c r="AA797" s="167">
        <v>3847</v>
      </c>
      <c r="AB797" s="149">
        <f t="shared" si="15048"/>
        <v>23473</v>
      </c>
      <c r="AC797" s="150">
        <f t="shared" si="15049"/>
        <v>21749</v>
      </c>
      <c r="BI797" s="131" t="s">
        <v>29</v>
      </c>
      <c r="BJ797" s="123">
        <f>B797/B808</f>
        <v>4.4723580850748477E-2</v>
      </c>
      <c r="BK797" s="124">
        <f t="shared" ref="BK797" si="15378">C797/C808</f>
        <v>9.2476099086611932E-2</v>
      </c>
      <c r="BL797" s="125">
        <f t="shared" ref="BL797" si="15379">D797/D808</f>
        <v>7.4097087378640777E-2</v>
      </c>
      <c r="BM797" s="126">
        <f t="shared" ref="BM797" si="15380">E797/E808</f>
        <v>5.8755848738206641E-2</v>
      </c>
      <c r="BN797" s="123">
        <f t="shared" ref="BN797" si="15381">F797/F808</f>
        <v>5.1815218613015621E-2</v>
      </c>
      <c r="BO797" s="124">
        <f t="shared" ref="BO797" si="15382">G797/G808</f>
        <v>8.3676434972148217E-2</v>
      </c>
      <c r="BP797" s="125">
        <f t="shared" ref="BP797" si="15383">H797/H808</f>
        <v>5.4600481258217363E-2</v>
      </c>
      <c r="BQ797" s="126">
        <f t="shared" ref="BQ797" si="15384">I797/I808</f>
        <v>8.0697196059326626E-2</v>
      </c>
      <c r="BR797" s="123">
        <f t="shared" ref="BR797" si="15385">J797/J808</f>
        <v>9.6825396825396828E-2</v>
      </c>
      <c r="BS797" s="124">
        <f t="shared" ref="BS797" si="15386">K797/K808</f>
        <v>4.2015572205083E-2</v>
      </c>
      <c r="BT797" s="125">
        <f t="shared" ref="BT797" si="15387">L797/L808</f>
        <v>0.10358565737051793</v>
      </c>
      <c r="BU797" s="123">
        <f t="shared" ref="BU797" si="15388">M797/M808</f>
        <v>3.438073012168695E-2</v>
      </c>
      <c r="BV797" s="127">
        <f t="shared" ref="BV797" si="15389">N797/N808</f>
        <v>7.7291223527235733E-2</v>
      </c>
      <c r="BW797" s="128">
        <f t="shared" ref="BW797" si="15390">O797/O808</f>
        <v>5.1045745392035144E-2</v>
      </c>
      <c r="BX797" s="123">
        <f t="shared" ref="BX797" si="15391">P797/P808</f>
        <v>7.3400818436355805E-2</v>
      </c>
      <c r="BY797" s="124">
        <f t="shared" ref="BY797" si="15392">Q797/Q808</f>
        <v>5.3142307868357212E-2</v>
      </c>
      <c r="BZ797" s="125">
        <f t="shared" ref="BZ797" si="15393">R797/R808</f>
        <v>6.2561956162572971E-2</v>
      </c>
      <c r="CA797" s="126">
        <f t="shared" ref="CA797" si="15394">S797/S808</f>
        <v>7.4227824960962793E-2</v>
      </c>
      <c r="CB797" s="123">
        <f t="shared" ref="CB797" si="15395">T797/T808</f>
        <v>0.15006337135614703</v>
      </c>
      <c r="CC797" s="124">
        <f t="shared" ref="CC797" si="15396">U797/U808</f>
        <v>2.4284806102987923E-2</v>
      </c>
      <c r="CD797" s="125">
        <f t="shared" ref="CD797" si="15397">V797/V808</f>
        <v>8.8157541856633839E-2</v>
      </c>
      <c r="CE797" s="126">
        <f t="shared" ref="CE797" si="15398">W797/W808</f>
        <v>5.7241085985680867E-2</v>
      </c>
      <c r="CF797" s="123">
        <f t="shared" ref="CF797" si="15399">X797/X808</f>
        <v>8.6475796665018659E-2</v>
      </c>
      <c r="CG797" s="124">
        <f t="shared" ref="CG797" si="15400">Y797/Y808</f>
        <v>4.4810206331705779E-2</v>
      </c>
      <c r="CH797" s="125">
        <f t="shared" ref="CH797" si="15401">Z797/Z808</f>
        <v>6.1077233303369692E-2</v>
      </c>
      <c r="CI797" s="123">
        <f t="shared" ref="CI797" si="15402">AA797/AA808</f>
        <v>8.5255856215233919E-2</v>
      </c>
      <c r="CJ797" s="129">
        <f t="shared" ref="CJ797" si="15403">AB797/AB808</f>
        <v>7.159370958690188E-2</v>
      </c>
      <c r="CK797" s="130">
        <f t="shared" ref="CK797" si="15404">AC797/AC808</f>
        <v>6.6546520451374436E-2</v>
      </c>
    </row>
    <row r="798" spans="1:89" x14ac:dyDescent="0.2">
      <c r="A798" s="139" t="s">
        <v>30</v>
      </c>
      <c r="B798" s="181">
        <v>1575</v>
      </c>
      <c r="C798" s="175">
        <v>3413</v>
      </c>
      <c r="D798" s="176">
        <v>1223</v>
      </c>
      <c r="E798" s="177">
        <v>1196</v>
      </c>
      <c r="F798" s="174">
        <v>1376</v>
      </c>
      <c r="G798" s="178">
        <v>2790</v>
      </c>
      <c r="H798" s="176">
        <v>2569</v>
      </c>
      <c r="I798" s="177">
        <v>5162</v>
      </c>
      <c r="J798" s="174">
        <v>1077</v>
      </c>
      <c r="K798" s="175">
        <v>301</v>
      </c>
      <c r="L798" s="176">
        <v>3067</v>
      </c>
      <c r="M798" s="174">
        <v>968</v>
      </c>
      <c r="N798" s="179">
        <v>4389</v>
      </c>
      <c r="O798" s="182">
        <v>2578</v>
      </c>
      <c r="P798" s="174">
        <v>2282</v>
      </c>
      <c r="Q798" s="175">
        <v>1540</v>
      </c>
      <c r="R798" s="176">
        <v>1995</v>
      </c>
      <c r="S798" s="177">
        <v>2450</v>
      </c>
      <c r="T798" s="174">
        <v>1349</v>
      </c>
      <c r="U798" s="178">
        <v>291</v>
      </c>
      <c r="V798" s="176">
        <v>2968</v>
      </c>
      <c r="W798" s="183">
        <v>1696</v>
      </c>
      <c r="X798" s="174">
        <v>2419</v>
      </c>
      <c r="Y798" s="178">
        <v>769</v>
      </c>
      <c r="Z798" s="176">
        <v>2985</v>
      </c>
      <c r="AA798" s="174">
        <v>4459</v>
      </c>
      <c r="AB798" s="149">
        <f t="shared" si="15048"/>
        <v>29274</v>
      </c>
      <c r="AC798" s="150">
        <f t="shared" si="15049"/>
        <v>27613</v>
      </c>
      <c r="BI798" s="139" t="s">
        <v>30</v>
      </c>
      <c r="BJ798" s="123">
        <f>B798/B808</f>
        <v>5.835927078701645E-2</v>
      </c>
      <c r="BK798" s="124">
        <f t="shared" ref="BK798" si="15405">C798/C808</f>
        <v>0.12129935671891104</v>
      </c>
      <c r="BL798" s="125">
        <f t="shared" ref="BL798" si="15406">D798/D808</f>
        <v>9.4990291262135929E-2</v>
      </c>
      <c r="BM798" s="126">
        <f t="shared" ref="BM798" si="15407">E798/E808</f>
        <v>9.1738896985502805E-2</v>
      </c>
      <c r="BN798" s="123">
        <f t="shared" ref="BN798" si="15408">F798/F808</f>
        <v>5.1552957925892623E-2</v>
      </c>
      <c r="BO798" s="124">
        <f t="shared" ref="BO798" si="15409">G798/G808</f>
        <v>0.11261806732865101</v>
      </c>
      <c r="BP798" s="125">
        <f t="shared" ref="BP798" si="15410">H798/H808</f>
        <v>6.3729503113294145E-2</v>
      </c>
      <c r="BQ798" s="126">
        <f t="shared" ref="BQ798" si="15411">I798/I808</f>
        <v>0.11176789000757822</v>
      </c>
      <c r="BR798" s="123">
        <f t="shared" ref="BR798" si="15412">J798/J808</f>
        <v>0.17095238095238094</v>
      </c>
      <c r="BS798" s="124">
        <f t="shared" ref="BS798" si="15413">K798/K808</f>
        <v>4.4219186131923022E-2</v>
      </c>
      <c r="BT798" s="125">
        <f t="shared" ref="BT798" si="15414">L798/L808</f>
        <v>0.12999067559549038</v>
      </c>
      <c r="BU798" s="123">
        <f t="shared" ref="BU798" si="15415">M798/M808</f>
        <v>4.0340056676112686E-2</v>
      </c>
      <c r="BV798" s="127">
        <f t="shared" ref="BV798" si="15416">N798/N808</f>
        <v>0.10147507629704985</v>
      </c>
      <c r="BW798" s="128">
        <f t="shared" ref="BW798" si="15417">O798/O808</f>
        <v>6.1550950243529752E-2</v>
      </c>
      <c r="BX798" s="123">
        <f t="shared" ref="BX798" si="15418">P798/P808</f>
        <v>9.8298513891880254E-2</v>
      </c>
      <c r="BY798" s="124">
        <f t="shared" ref="BY798" si="15419">Q798/Q808</f>
        <v>7.0490227491188717E-2</v>
      </c>
      <c r="BZ798" s="125">
        <f t="shared" ref="BZ798" si="15420">R798/R808</f>
        <v>7.3245952197378561E-2</v>
      </c>
      <c r="CA798" s="126">
        <f t="shared" ref="CA798" si="15421">S798/S808</f>
        <v>9.3308451079712071E-2</v>
      </c>
      <c r="CB798" s="123">
        <f t="shared" ref="CB798" si="15422">T798/T808</f>
        <v>0.17097591888466412</v>
      </c>
      <c r="CC798" s="124">
        <f t="shared" ref="CC798" si="15423">U798/U808</f>
        <v>3.6999364272091544E-2</v>
      </c>
      <c r="CD798" s="125">
        <f t="shared" ref="CD798" si="15424">V798/V808</f>
        <v>0.11371211830964331</v>
      </c>
      <c r="CE798" s="126">
        <f t="shared" ref="CE798" si="15425">W798/W808</f>
        <v>6.01120011341887E-2</v>
      </c>
      <c r="CF798" s="123">
        <f t="shared" ref="CF798" si="15426">X798/X808</f>
        <v>0.10872398759494808</v>
      </c>
      <c r="CG798" s="124">
        <f t="shared" ref="CG798" si="15427">Y798/Y808</f>
        <v>6.0560718223342261E-2</v>
      </c>
      <c r="CH798" s="125">
        <f t="shared" ref="CH798" si="15428">Z798/Z808</f>
        <v>7.2520103981924641E-2</v>
      </c>
      <c r="CI798" s="123">
        <f t="shared" ref="CI798" si="15429">AA798/AA808</f>
        <v>9.881878421204264E-2</v>
      </c>
      <c r="CJ798" s="129">
        <f t="shared" ref="CJ798" si="15430">AB798/AB808</f>
        <v>8.9287021447917433E-2</v>
      </c>
      <c r="CK798" s="130">
        <f t="shared" ref="CK798" si="15431">AC798/AC808</f>
        <v>8.448889922404719E-2</v>
      </c>
    </row>
    <row r="799" spans="1:89" x14ac:dyDescent="0.2">
      <c r="A799" s="131" t="s">
        <v>31</v>
      </c>
      <c r="B799" s="184">
        <v>1751</v>
      </c>
      <c r="C799" s="168">
        <v>3673</v>
      </c>
      <c r="D799" s="169">
        <v>954</v>
      </c>
      <c r="E799" s="170">
        <v>1276</v>
      </c>
      <c r="F799" s="167">
        <v>1199</v>
      </c>
      <c r="G799" s="171">
        <v>2741</v>
      </c>
      <c r="H799" s="169">
        <v>2719</v>
      </c>
      <c r="I799" s="170">
        <v>5416</v>
      </c>
      <c r="J799" s="167">
        <v>625</v>
      </c>
      <c r="K799" s="168">
        <v>284</v>
      </c>
      <c r="L799" s="169">
        <v>2952</v>
      </c>
      <c r="M799" s="167">
        <v>1004</v>
      </c>
      <c r="N799" s="172">
        <v>4169</v>
      </c>
      <c r="O799" s="185">
        <v>2752</v>
      </c>
      <c r="P799" s="167">
        <v>2020</v>
      </c>
      <c r="Q799" s="168">
        <v>1942</v>
      </c>
      <c r="R799" s="169">
        <v>1952</v>
      </c>
      <c r="S799" s="170">
        <v>2600</v>
      </c>
      <c r="T799" s="167">
        <v>1119</v>
      </c>
      <c r="U799" s="171">
        <v>280</v>
      </c>
      <c r="V799" s="169">
        <v>3617</v>
      </c>
      <c r="W799" s="186">
        <v>1597</v>
      </c>
      <c r="X799" s="167">
        <v>2252</v>
      </c>
      <c r="Y799" s="171">
        <v>800</v>
      </c>
      <c r="Z799" s="169">
        <v>3121</v>
      </c>
      <c r="AA799" s="167">
        <v>4643</v>
      </c>
      <c r="AB799" s="149">
        <f t="shared" si="15048"/>
        <v>28450</v>
      </c>
      <c r="AC799" s="150">
        <f t="shared" si="15049"/>
        <v>29008</v>
      </c>
      <c r="BI799" s="131" t="s">
        <v>31</v>
      </c>
      <c r="BJ799" s="123">
        <f>B799/B808</f>
        <v>6.4880687713057661E-2</v>
      </c>
      <c r="BK799" s="124">
        <f t="shared" ref="BK799" si="15432">C799/C808</f>
        <v>0.13053985854924122</v>
      </c>
      <c r="BL799" s="125">
        <f t="shared" ref="BL799" si="15433">D799/D808</f>
        <v>7.4097087378640777E-2</v>
      </c>
      <c r="BM799" s="126">
        <f t="shared" ref="BM799" si="15434">E799/E808</f>
        <v>9.7875278054767201E-2</v>
      </c>
      <c r="BN799" s="123">
        <f t="shared" ref="BN799" si="15435">F799/F808</f>
        <v>4.4921509122925328E-2</v>
      </c>
      <c r="BO799" s="124">
        <f t="shared" ref="BO799" si="15436">G799/G808</f>
        <v>0.1106401872931299</v>
      </c>
      <c r="BP799" s="125">
        <f t="shared" ref="BP799" si="15437">H799/H808</f>
        <v>6.7450571804222176E-2</v>
      </c>
      <c r="BQ799" s="126">
        <f t="shared" ref="BQ799" si="15438">I799/I808</f>
        <v>0.11726751109667641</v>
      </c>
      <c r="BR799" s="123">
        <f t="shared" ref="BR799" si="15439">J799/J808</f>
        <v>9.9206349206349201E-2</v>
      </c>
      <c r="BS799" s="124">
        <f t="shared" ref="BS799" si="15440">K799/K808</f>
        <v>4.1721757014837664E-2</v>
      </c>
      <c r="BT799" s="125">
        <f t="shared" ref="BT799" si="15441">L799/L808</f>
        <v>0.12511655505637026</v>
      </c>
      <c r="BU799" s="123">
        <f t="shared" ref="BU799" si="15442">M799/M808</f>
        <v>4.1840306717786296E-2</v>
      </c>
      <c r="BV799" s="127">
        <f t="shared" ref="BV799" si="15443">N799/N808</f>
        <v>9.6388606307222791E-2</v>
      </c>
      <c r="BW799" s="128">
        <f t="shared" ref="BW799" si="15444">O799/O808</f>
        <v>6.5705281252984429E-2</v>
      </c>
      <c r="BX799" s="123">
        <f t="shared" ref="BX799" si="15445">P799/P808</f>
        <v>8.7012707301313802E-2</v>
      </c>
      <c r="BY799" s="124">
        <f t="shared" ref="BY799" si="15446">Q799/Q808</f>
        <v>8.8890923238888628E-2</v>
      </c>
      <c r="BZ799" s="125">
        <f t="shared" ref="BZ799" si="15447">R799/R808</f>
        <v>7.1667217388111756E-2</v>
      </c>
      <c r="CA799" s="126">
        <f t="shared" ref="CA799" si="15448">S799/S808</f>
        <v>9.902121339071486E-2</v>
      </c>
      <c r="CB799" s="123">
        <f t="shared" ref="CB799" si="15449">T799/T808</f>
        <v>0.14182509505703422</v>
      </c>
      <c r="CC799" s="124">
        <f t="shared" ref="CC799" si="15450">U799/U808</f>
        <v>3.5600762873490149E-2</v>
      </c>
      <c r="CD799" s="125">
        <f t="shared" ref="CD799" si="15451">V799/V808</f>
        <v>0.13857706601279646</v>
      </c>
      <c r="CE799" s="126">
        <f t="shared" ref="CE799" si="15452">W799/W808</f>
        <v>5.6603104841568018E-2</v>
      </c>
      <c r="CF799" s="123">
        <f t="shared" ref="CF799" si="15453">X799/X808</f>
        <v>0.10121803227111331</v>
      </c>
      <c r="CG799" s="124">
        <f t="shared" ref="CG799" si="15454">Y799/Y808</f>
        <v>6.3002047566545913E-2</v>
      </c>
      <c r="CH799" s="125">
        <f t="shared" ref="CH799" si="15455">Z799/Z808</f>
        <v>7.5824202521804621E-2</v>
      </c>
      <c r="CI799" s="123">
        <f t="shared" ref="CI799" si="15456">AA799/AA808</f>
        <v>0.1028965272699067</v>
      </c>
      <c r="CJ799" s="129">
        <f t="shared" ref="CJ799" si="15457">AB799/AB808</f>
        <v>8.6773784252006936E-2</v>
      </c>
      <c r="CK799" s="130">
        <f t="shared" ref="CK799" si="15458">AC799/AC808</f>
        <v>8.8757251609428933E-2</v>
      </c>
    </row>
    <row r="800" spans="1:89" x14ac:dyDescent="0.2">
      <c r="A800" s="139" t="s">
        <v>32</v>
      </c>
      <c r="B800" s="181">
        <v>1814</v>
      </c>
      <c r="C800" s="175">
        <v>2840</v>
      </c>
      <c r="D800" s="176">
        <v>683</v>
      </c>
      <c r="E800" s="177">
        <v>1192</v>
      </c>
      <c r="F800" s="174">
        <v>1128</v>
      </c>
      <c r="G800" s="178">
        <v>2466</v>
      </c>
      <c r="H800" s="176">
        <v>2384</v>
      </c>
      <c r="I800" s="177">
        <v>4544</v>
      </c>
      <c r="J800" s="174">
        <v>474</v>
      </c>
      <c r="K800" s="175">
        <v>216</v>
      </c>
      <c r="L800" s="176">
        <v>2035</v>
      </c>
      <c r="M800" s="174">
        <v>959</v>
      </c>
      <c r="N800" s="179">
        <v>3353</v>
      </c>
      <c r="O800" s="182">
        <v>2385</v>
      </c>
      <c r="P800" s="174">
        <v>1461</v>
      </c>
      <c r="Q800" s="175">
        <v>1711</v>
      </c>
      <c r="R800" s="176">
        <v>1764</v>
      </c>
      <c r="S800" s="177">
        <v>2062</v>
      </c>
      <c r="T800" s="174">
        <v>563</v>
      </c>
      <c r="U800" s="178">
        <v>320</v>
      </c>
      <c r="V800" s="176">
        <v>2827</v>
      </c>
      <c r="W800" s="183">
        <v>1669</v>
      </c>
      <c r="X800" s="174">
        <v>1559</v>
      </c>
      <c r="Y800" s="178">
        <v>684</v>
      </c>
      <c r="Z800" s="176">
        <v>2717</v>
      </c>
      <c r="AA800" s="174">
        <v>3513</v>
      </c>
      <c r="AB800" s="149">
        <f t="shared" si="15048"/>
        <v>22762</v>
      </c>
      <c r="AC800" s="150">
        <f t="shared" si="15049"/>
        <v>24561</v>
      </c>
      <c r="BI800" s="139" t="s">
        <v>32</v>
      </c>
      <c r="BJ800" s="123">
        <f>B800/B808</f>
        <v>6.7215058544538311E-2</v>
      </c>
      <c r="BK800" s="124">
        <f t="shared" ref="BK800" si="15459">C800/C808</f>
        <v>0.10093471230052956</v>
      </c>
      <c r="BL800" s="125">
        <f t="shared" ref="BL800" si="15460">D800/D808</f>
        <v>5.3048543689320389E-2</v>
      </c>
      <c r="BM800" s="126">
        <f t="shared" ref="BM800" si="15461">E800/E808</f>
        <v>9.1432077932039585E-2</v>
      </c>
      <c r="BN800" s="123">
        <f t="shared" ref="BN800" si="15462">F800/F808</f>
        <v>4.2261436439249185E-2</v>
      </c>
      <c r="BO800" s="124">
        <f t="shared" ref="BO800" si="15463">G800/G808</f>
        <v>9.9539840155001211E-2</v>
      </c>
      <c r="BP800" s="125">
        <f t="shared" ref="BP800" si="15464">H800/H808</f>
        <v>5.9140185061149562E-2</v>
      </c>
      <c r="BQ800" s="126">
        <f t="shared" ref="BQ800" si="15465">I800/I808</f>
        <v>9.8386922160874746E-2</v>
      </c>
      <c r="BR800" s="123">
        <f t="shared" ref="BR800" si="15466">J800/J808</f>
        <v>7.5238095238095243E-2</v>
      </c>
      <c r="BS800" s="124">
        <f t="shared" ref="BS800" si="15467">K800/K808</f>
        <v>3.1732040546496254E-2</v>
      </c>
      <c r="BT800" s="125">
        <f t="shared" ref="BT800" si="15468">L800/L808</f>
        <v>8.6250741713995077E-2</v>
      </c>
      <c r="BU800" s="123">
        <f t="shared" ref="BU800" si="15469">M800/M808</f>
        <v>3.9964994165694281E-2</v>
      </c>
      <c r="BV800" s="127">
        <f t="shared" ref="BV800" si="15470">N800/N808</f>
        <v>7.752242670859151E-2</v>
      </c>
      <c r="BW800" s="128">
        <f t="shared" ref="BW800" si="15471">O800/O808</f>
        <v>5.6942985388215073E-2</v>
      </c>
      <c r="BX800" s="123">
        <f t="shared" ref="BX800" si="15472">P800/P808</f>
        <v>6.29334482015938E-2</v>
      </c>
      <c r="BY800" s="124">
        <f t="shared" ref="BY800" si="15473">Q800/Q808</f>
        <v>7.8317389115210329E-2</v>
      </c>
      <c r="BZ800" s="125">
        <f t="shared" ref="BZ800" si="15474">R800/R808</f>
        <v>6.4764841942945253E-2</v>
      </c>
      <c r="CA800" s="126">
        <f t="shared" ref="CA800" si="15475">S800/S808</f>
        <v>7.8531439235251549E-2</v>
      </c>
      <c r="CB800" s="123">
        <f t="shared" ref="CB800" si="15476">T800/T808</f>
        <v>7.135614702154626E-2</v>
      </c>
      <c r="CC800" s="124">
        <f t="shared" ref="CC800" si="15477">U800/U808</f>
        <v>4.0686586141131596E-2</v>
      </c>
      <c r="CD800" s="125">
        <f t="shared" ref="CD800" si="15478">V800/V808</f>
        <v>0.10831002643576874</v>
      </c>
      <c r="CE800" s="126">
        <f t="shared" ref="CE800" si="15479">W800/W808</f>
        <v>5.9155029418019422E-2</v>
      </c>
      <c r="CF800" s="123">
        <f t="shared" ref="CF800" si="15480">X800/X808</f>
        <v>7.0070564969212101E-2</v>
      </c>
      <c r="CG800" s="124">
        <f t="shared" ref="CG800" si="15481">Y800/Y808</f>
        <v>5.3866750669396758E-2</v>
      </c>
      <c r="CH800" s="125">
        <f t="shared" ref="CH800" si="15482">Z800/Z808</f>
        <v>6.6009086270984674E-2</v>
      </c>
      <c r="CI800" s="123">
        <f t="shared" ref="CI800" si="15483">AA800/AA808</f>
        <v>7.7853866099328498E-2</v>
      </c>
      <c r="CJ800" s="129">
        <f t="shared" ref="CJ800" si="15484">AB800/AB808</f>
        <v>6.9425127491886882E-2</v>
      </c>
      <c r="CK800" s="130">
        <f t="shared" ref="CK800" si="15485">AC800/AC808</f>
        <v>7.515053974004357E-2</v>
      </c>
    </row>
    <row r="801" spans="1:89" x14ac:dyDescent="0.2">
      <c r="A801" s="131" t="s">
        <v>33</v>
      </c>
      <c r="B801" s="184">
        <v>1381</v>
      </c>
      <c r="C801" s="168">
        <v>1666</v>
      </c>
      <c r="D801" s="169">
        <v>528</v>
      </c>
      <c r="E801" s="170">
        <v>802</v>
      </c>
      <c r="F801" s="167">
        <v>1126</v>
      </c>
      <c r="G801" s="171">
        <v>1802</v>
      </c>
      <c r="H801" s="169">
        <v>2028</v>
      </c>
      <c r="I801" s="170">
        <v>3082</v>
      </c>
      <c r="J801" s="167">
        <v>329</v>
      </c>
      <c r="K801" s="168">
        <v>120</v>
      </c>
      <c r="L801" s="169">
        <v>1376</v>
      </c>
      <c r="M801" s="167">
        <v>1019</v>
      </c>
      <c r="N801" s="172">
        <v>2334</v>
      </c>
      <c r="O801" s="185">
        <v>2311</v>
      </c>
      <c r="P801" s="167">
        <v>986</v>
      </c>
      <c r="Q801" s="168">
        <v>1513</v>
      </c>
      <c r="R801" s="169">
        <v>1402</v>
      </c>
      <c r="S801" s="170">
        <v>1658</v>
      </c>
      <c r="T801" s="167">
        <v>357</v>
      </c>
      <c r="U801" s="171">
        <v>256</v>
      </c>
      <c r="V801" s="169">
        <v>2134</v>
      </c>
      <c r="W801" s="186">
        <v>1631</v>
      </c>
      <c r="X801" s="167">
        <v>957</v>
      </c>
      <c r="Y801" s="171">
        <v>595</v>
      </c>
      <c r="Z801" s="169">
        <v>2092</v>
      </c>
      <c r="AA801" s="167">
        <v>2747</v>
      </c>
      <c r="AB801" s="149">
        <f t="shared" si="15048"/>
        <v>17030</v>
      </c>
      <c r="AC801" s="150">
        <f t="shared" si="15049"/>
        <v>19202</v>
      </c>
      <c r="BI801" s="131" t="s">
        <v>33</v>
      </c>
      <c r="BJ801" s="123">
        <f>B801/B808</f>
        <v>5.1170890766266491E-2</v>
      </c>
      <c r="BK801" s="124">
        <f t="shared" ref="BK801" si="15486">C801/C808</f>
        <v>5.9210292497423322E-2</v>
      </c>
      <c r="BL801" s="125">
        <f t="shared" ref="BL801" si="15487">D801/D808</f>
        <v>4.1009708737864074E-2</v>
      </c>
      <c r="BM801" s="126">
        <f t="shared" ref="BM801" si="15488">E801/E808</f>
        <v>6.1517220219375626E-2</v>
      </c>
      <c r="BN801" s="123">
        <f t="shared" ref="BN801" si="15489">F801/F808</f>
        <v>4.2186504814356901E-2</v>
      </c>
      <c r="BO801" s="124">
        <f t="shared" ref="BO801" si="15490">G801/G808</f>
        <v>7.2737547428755947E-2</v>
      </c>
      <c r="BP801" s="125">
        <f t="shared" ref="BP801" si="15491">H801/H808</f>
        <v>5.0308848701347025E-2</v>
      </c>
      <c r="BQ801" s="126">
        <f t="shared" ref="BQ801" si="15492">I801/I808</f>
        <v>6.6731622821262312E-2</v>
      </c>
      <c r="BR801" s="123">
        <f t="shared" ref="BR801" si="15493">J801/J808</f>
        <v>5.2222222222222225E-2</v>
      </c>
      <c r="BS801" s="124">
        <f t="shared" ref="BS801" si="15494">K801/K808</f>
        <v>1.7628911414720141E-2</v>
      </c>
      <c r="BT801" s="125">
        <f t="shared" ref="BT801" si="15495">L801/L808</f>
        <v>5.8319911841993727E-2</v>
      </c>
      <c r="BU801" s="123">
        <f t="shared" ref="BU801" si="15496">M801/M808</f>
        <v>4.246541090181697E-2</v>
      </c>
      <c r="BV801" s="127">
        <f t="shared" ref="BV801" si="15497">N801/N808</f>
        <v>5.3962822528437988E-2</v>
      </c>
      <c r="BW801" s="128">
        <f t="shared" ref="BW801" si="15498">O801/O808</f>
        <v>5.5176200935918247E-2</v>
      </c>
      <c r="BX801" s="123">
        <f t="shared" ref="BX801" si="15499">P801/P808</f>
        <v>4.2472539306482877E-2</v>
      </c>
      <c r="BY801" s="124">
        <f t="shared" ref="BY801" si="15500">Q801/Q808</f>
        <v>6.9254359866343207E-2</v>
      </c>
      <c r="BZ801" s="125">
        <f t="shared" ref="BZ801" si="15501">R801/R808</f>
        <v>5.1474097734699124E-2</v>
      </c>
      <c r="CA801" s="126">
        <f t="shared" ref="CA801" si="15502">S801/S808</f>
        <v>6.3145066077617398E-2</v>
      </c>
      <c r="CB801" s="123">
        <f t="shared" ref="CB801" si="15503">T801/T808</f>
        <v>4.5247148288973381E-2</v>
      </c>
      <c r="CC801" s="124">
        <f t="shared" ref="CC801" si="15504">U801/U808</f>
        <v>3.2549268912905278E-2</v>
      </c>
      <c r="CD801" s="125">
        <f t="shared" ref="CD801" si="15505">V801/V808</f>
        <v>8.1759319566300143E-2</v>
      </c>
      <c r="CE801" s="126">
        <f t="shared" ref="CE801" si="15506">W801/W808</f>
        <v>5.7808180336003399E-2</v>
      </c>
      <c r="CF801" s="123">
        <f t="shared" ref="CF801" si="15507">X801/X808</f>
        <v>4.3013169131196904E-2</v>
      </c>
      <c r="CG801" s="124">
        <f t="shared" ref="CG801" si="15508">Y801/Y808</f>
        <v>4.6857772877618525E-2</v>
      </c>
      <c r="CH801" s="125">
        <f t="shared" ref="CH801" si="15509">Z801/Z808</f>
        <v>5.0824809892859743E-2</v>
      </c>
      <c r="CI801" s="123">
        <f t="shared" ref="CI801" si="15510">AA801/AA808</f>
        <v>6.0878044456263991E-2</v>
      </c>
      <c r="CJ801" s="129">
        <f t="shared" ref="CJ801" si="15511">AB801/AB808</f>
        <v>5.1942268745577433E-2</v>
      </c>
      <c r="CK801" s="130">
        <f t="shared" ref="CK801" si="15512">AC801/AC808</f>
        <v>5.8753335128387145E-2</v>
      </c>
    </row>
    <row r="802" spans="1:89" x14ac:dyDescent="0.2">
      <c r="A802" s="139" t="s">
        <v>34</v>
      </c>
      <c r="B802" s="181">
        <v>478</v>
      </c>
      <c r="C802" s="175">
        <v>1114</v>
      </c>
      <c r="D802" s="176">
        <v>234</v>
      </c>
      <c r="E802" s="177">
        <v>654</v>
      </c>
      <c r="F802" s="174">
        <v>483</v>
      </c>
      <c r="G802" s="178">
        <v>1382</v>
      </c>
      <c r="H802" s="176">
        <v>1032</v>
      </c>
      <c r="I802" s="177">
        <v>2176</v>
      </c>
      <c r="J802" s="174">
        <v>275</v>
      </c>
      <c r="K802" s="175">
        <v>92</v>
      </c>
      <c r="L802" s="176">
        <v>979</v>
      </c>
      <c r="M802" s="174">
        <v>649</v>
      </c>
      <c r="N802" s="179">
        <v>2035</v>
      </c>
      <c r="O802" s="182">
        <v>1652</v>
      </c>
      <c r="P802" s="174">
        <v>574</v>
      </c>
      <c r="Q802" s="175">
        <v>1088</v>
      </c>
      <c r="R802" s="176">
        <v>832</v>
      </c>
      <c r="S802" s="177">
        <v>1115</v>
      </c>
      <c r="T802" s="174">
        <v>233</v>
      </c>
      <c r="U802" s="178">
        <v>230</v>
      </c>
      <c r="V802" s="176">
        <v>1510</v>
      </c>
      <c r="W802" s="183">
        <v>914</v>
      </c>
      <c r="X802" s="174">
        <v>567</v>
      </c>
      <c r="Y802" s="178">
        <v>450</v>
      </c>
      <c r="Z802" s="176">
        <v>1508</v>
      </c>
      <c r="AA802" s="174">
        <v>1784</v>
      </c>
      <c r="AB802" s="149">
        <f t="shared" si="15048"/>
        <v>10740</v>
      </c>
      <c r="AC802" s="150">
        <f t="shared" si="15049"/>
        <v>13300</v>
      </c>
      <c r="BI802" s="139" t="s">
        <v>34</v>
      </c>
      <c r="BJ802" s="123">
        <f>B802/B808</f>
        <v>1.7711575515043723E-2</v>
      </c>
      <c r="BK802" s="124">
        <f t="shared" ref="BK802" si="15513">C802/C808</f>
        <v>3.9591996303799268E-2</v>
      </c>
      <c r="BL802" s="125">
        <f t="shared" ref="BL802" si="15514">D802/D808</f>
        <v>1.8174757281553398E-2</v>
      </c>
      <c r="BM802" s="126">
        <f t="shared" ref="BM802" si="15515">E802/E808</f>
        <v>5.016491524123648E-2</v>
      </c>
      <c r="BN802" s="123">
        <f t="shared" ref="BN802" si="15516">F802/F808</f>
        <v>1.8095987411487019E-2</v>
      </c>
      <c r="BO802" s="124">
        <f t="shared" ref="BO802" si="15517">G802/G808</f>
        <v>5.5784289981432145E-2</v>
      </c>
      <c r="BP802" s="125">
        <f t="shared" ref="BP802" si="15518">H802/H808</f>
        <v>2.5600952593584879E-2</v>
      </c>
      <c r="BQ802" s="126">
        <f t="shared" ref="BQ802" si="15519">I802/I808</f>
        <v>4.7114864133376635E-2</v>
      </c>
      <c r="BR802" s="123">
        <f t="shared" ref="BR802" si="15520">J802/J808</f>
        <v>4.3650793650793648E-2</v>
      </c>
      <c r="BS802" s="124">
        <f t="shared" ref="BS802" si="15521">K802/K808</f>
        <v>1.3515498751285441E-2</v>
      </c>
      <c r="BT802" s="125">
        <f t="shared" ref="BT802" si="15522">L802/L808</f>
        <v>4.149360006781385E-2</v>
      </c>
      <c r="BU802" s="123">
        <f t="shared" ref="BU802" si="15523">M802/M808</f>
        <v>2.7046174362393732E-2</v>
      </c>
      <c r="BV802" s="127">
        <f t="shared" ref="BV802" si="15524">N802/N808</f>
        <v>4.7049847405900305E-2</v>
      </c>
      <c r="BW802" s="128">
        <f t="shared" ref="BW802" si="15525">O802/O808</f>
        <v>3.944226912424792E-2</v>
      </c>
      <c r="BX802" s="123">
        <f t="shared" ref="BX802" si="15526">P802/P808</f>
        <v>2.4725393064828776E-2</v>
      </c>
      <c r="BY802" s="124">
        <f t="shared" ref="BY802" si="15527">Q802/Q808</f>
        <v>4.9800887993774891E-2</v>
      </c>
      <c r="BZ802" s="125">
        <f t="shared" ref="BZ802" si="15528">R802/R808</f>
        <v>3.054668282116239E-2</v>
      </c>
      <c r="CA802" s="126">
        <f t="shared" ref="CA802" si="15529">S802/S808</f>
        <v>4.2464866511787332E-2</v>
      </c>
      <c r="CB802" s="123">
        <f t="shared" ref="CB802" si="15530">T802/T808</f>
        <v>2.9531051964512042E-2</v>
      </c>
      <c r="CC802" s="124">
        <f t="shared" ref="CC802" si="15531">U802/U808</f>
        <v>2.9243483788938335E-2</v>
      </c>
      <c r="CD802" s="125">
        <f t="shared" ref="CD802" si="15532">V802/V808</f>
        <v>5.7852189571280792E-2</v>
      </c>
      <c r="CE802" s="126">
        <f t="shared" ref="CE802" si="15533">W802/W808</f>
        <v>3.2395264762174809E-2</v>
      </c>
      <c r="CF802" s="123">
        <f t="shared" ref="CF802" si="15534">X802/X808</f>
        <v>2.548429142882826E-2</v>
      </c>
      <c r="CG802" s="124">
        <f t="shared" ref="CG802" si="15535">Y802/Y808</f>
        <v>3.5438651756182077E-2</v>
      </c>
      <c r="CH802" s="125">
        <f t="shared" ref="CH802" si="15536">Z802/Z808</f>
        <v>3.6636622045139816E-2</v>
      </c>
      <c r="CI802" s="123">
        <f t="shared" ref="CI802" si="15537">AA802/AA808</f>
        <v>3.9536378343638497E-2</v>
      </c>
      <c r="CJ802" s="129">
        <f t="shared" ref="CJ802" si="15538">AB802/AB808</f>
        <v>3.27574848107752E-2</v>
      </c>
      <c r="CK802" s="130">
        <f t="shared" ref="CK802" si="15539">AC802/AC808</f>
        <v>4.0694685824786428E-2</v>
      </c>
    </row>
    <row r="803" spans="1:89" x14ac:dyDescent="0.2">
      <c r="A803" s="131" t="s">
        <v>35</v>
      </c>
      <c r="B803" s="184">
        <v>0</v>
      </c>
      <c r="C803" s="168">
        <v>525</v>
      </c>
      <c r="D803" s="169">
        <v>9</v>
      </c>
      <c r="E803" s="170">
        <v>372</v>
      </c>
      <c r="F803" s="167">
        <v>11</v>
      </c>
      <c r="G803" s="171">
        <v>830</v>
      </c>
      <c r="H803" s="169">
        <v>135</v>
      </c>
      <c r="I803" s="170">
        <v>1025</v>
      </c>
      <c r="J803" s="167">
        <v>70</v>
      </c>
      <c r="K803" s="168">
        <v>56</v>
      </c>
      <c r="L803" s="169">
        <v>635</v>
      </c>
      <c r="M803" s="167">
        <v>135</v>
      </c>
      <c r="N803" s="172">
        <v>565</v>
      </c>
      <c r="O803" s="185">
        <v>326</v>
      </c>
      <c r="P803" s="167">
        <v>114</v>
      </c>
      <c r="Q803" s="168">
        <v>215</v>
      </c>
      <c r="R803" s="169">
        <v>231</v>
      </c>
      <c r="S803" s="170">
        <v>145</v>
      </c>
      <c r="T803" s="167">
        <v>26</v>
      </c>
      <c r="U803" s="171">
        <v>14</v>
      </c>
      <c r="V803" s="169">
        <v>396</v>
      </c>
      <c r="W803" s="186">
        <v>52</v>
      </c>
      <c r="X803" s="167">
        <v>48</v>
      </c>
      <c r="Y803" s="171">
        <v>6</v>
      </c>
      <c r="Z803" s="169">
        <v>65</v>
      </c>
      <c r="AA803" s="167">
        <v>85</v>
      </c>
      <c r="AB803" s="149">
        <f t="shared" si="15048"/>
        <v>2305</v>
      </c>
      <c r="AC803" s="150">
        <f t="shared" si="15049"/>
        <v>3786</v>
      </c>
      <c r="BI803" s="131" t="s">
        <v>35</v>
      </c>
      <c r="BJ803" s="123">
        <f>B803/B808</f>
        <v>0</v>
      </c>
      <c r="BK803" s="124">
        <f t="shared" ref="BK803" si="15540">C803/C808</f>
        <v>1.8658705618935921E-2</v>
      </c>
      <c r="BL803" s="125">
        <f t="shared" ref="BL803" si="15541">D803/D808</f>
        <v>6.9902912621359219E-4</v>
      </c>
      <c r="BM803" s="126">
        <f t="shared" ref="BM803" si="15542">E803/E808</f>
        <v>2.8534171972079466E-2</v>
      </c>
      <c r="BN803" s="123">
        <f t="shared" ref="BN803" si="15543">F803/F808</f>
        <v>4.1212393690757184E-4</v>
      </c>
      <c r="BO803" s="124">
        <f t="shared" ref="BO803" si="15544">G803/G808</f>
        <v>3.3502865907806573E-2</v>
      </c>
      <c r="BP803" s="125">
        <f t="shared" ref="BP803" si="15545">H803/H808</f>
        <v>3.3489618218352311E-3</v>
      </c>
      <c r="BQ803" s="126">
        <f t="shared" ref="BQ803" si="15546">I803/I808</f>
        <v>2.2193352820179712E-2</v>
      </c>
      <c r="BR803" s="123">
        <f t="shared" ref="BR803" si="15547">J803/J808</f>
        <v>1.1111111111111112E-2</v>
      </c>
      <c r="BS803" s="124">
        <f t="shared" ref="BS803" si="15548">K803/K808</f>
        <v>8.2268253268693997E-3</v>
      </c>
      <c r="BT803" s="125">
        <f t="shared" ref="BT803" si="15549">L803/L808</f>
        <v>2.6913622107315419E-2</v>
      </c>
      <c r="BU803" s="123">
        <f t="shared" ref="BU803" si="15550">M803/M808</f>
        <v>5.6259376562760458E-3</v>
      </c>
      <c r="BV803" s="127">
        <f t="shared" ref="BV803" si="15551">N803/N808</f>
        <v>1.3062979746601313E-2</v>
      </c>
      <c r="BW803" s="128">
        <f t="shared" ref="BW803" si="15552">O803/O808</f>
        <v>7.7834017763346386E-3</v>
      </c>
      <c r="BX803" s="123">
        <f t="shared" ref="BX803" si="15553">P803/P808</f>
        <v>4.9106181348266206E-3</v>
      </c>
      <c r="BY803" s="124">
        <f t="shared" ref="BY803" si="15554">Q803/Q808</f>
        <v>9.8411681237698546E-3</v>
      </c>
      <c r="BZ803" s="125">
        <f t="shared" ref="BZ803" si="15555">R803/R808</f>
        <v>8.4811102544333078E-3</v>
      </c>
      <c r="CA803" s="126">
        <f t="shared" ref="CA803" si="15556">S803/S808</f>
        <v>5.5223369006360207E-3</v>
      </c>
      <c r="CB803" s="123">
        <f t="shared" ref="CB803" si="15557">T803/T808</f>
        <v>3.2953105196451204E-3</v>
      </c>
      <c r="CC803" s="124">
        <f t="shared" ref="CC803" si="15558">U803/U808</f>
        <v>1.7800381436745073E-3</v>
      </c>
      <c r="CD803" s="125">
        <f t="shared" ref="CD803" si="15559">V803/V808</f>
        <v>1.5171832496839201E-2</v>
      </c>
      <c r="CE803" s="126">
        <f t="shared" ref="CE803" si="15560">W803/W808</f>
        <v>1.8430566385482384E-3</v>
      </c>
      <c r="CF803" s="123">
        <f t="shared" ref="CF803" si="15561">X803/X808</f>
        <v>2.157400332599218E-3</v>
      </c>
      <c r="CG803" s="124">
        <f t="shared" ref="CG803" si="15562">Y803/Y808</f>
        <v>4.7251535674909436E-4</v>
      </c>
      <c r="CH803" s="125">
        <f t="shared" ref="CH803" si="15563">Z803/Z808</f>
        <v>1.5791647433249921E-3</v>
      </c>
      <c r="CI803" s="123">
        <f t="shared" ref="CI803" si="15564">AA803/AA808</f>
        <v>1.8837399995567672E-3</v>
      </c>
      <c r="CJ803" s="129">
        <f t="shared" ref="CJ803" si="15565">AB803/AB808</f>
        <v>7.0303540492399289E-3</v>
      </c>
      <c r="CK803" s="130">
        <f t="shared" ref="CK803" si="15566">AC803/AC808</f>
        <v>1.158421658140161E-2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8"/>
        <v>0</v>
      </c>
      <c r="AC804" s="150">
        <f t="shared" si="15049"/>
        <v>0</v>
      </c>
      <c r="BI804" s="139" t="s">
        <v>36</v>
      </c>
      <c r="BJ804" s="123">
        <f>B804/B808</f>
        <v>0</v>
      </c>
      <c r="BK804" s="124">
        <f t="shared" ref="BK804" si="15567">C804/C808</f>
        <v>0</v>
      </c>
      <c r="BL804" s="125">
        <f t="shared" ref="BL804" si="15568">D804/D808</f>
        <v>0</v>
      </c>
      <c r="BM804" s="126">
        <f t="shared" ref="BM804" si="15569">E804/E808</f>
        <v>0</v>
      </c>
      <c r="BN804" s="123">
        <f t="shared" ref="BN804" si="15570">F804/F808</f>
        <v>0</v>
      </c>
      <c r="BO804" s="124">
        <f t="shared" ref="BO804" si="15571">G804/G808</f>
        <v>0</v>
      </c>
      <c r="BP804" s="125">
        <f t="shared" ref="BP804" si="15572">H804/H808</f>
        <v>0</v>
      </c>
      <c r="BQ804" s="126">
        <f t="shared" ref="BQ804" si="15573">I804/I808</f>
        <v>0</v>
      </c>
      <c r="BR804" s="123">
        <f t="shared" ref="BR804" si="15574">J804/J808</f>
        <v>0</v>
      </c>
      <c r="BS804" s="124">
        <f t="shared" ref="BS804" si="15575">K804/K808</f>
        <v>0</v>
      </c>
      <c r="BT804" s="125">
        <f t="shared" ref="BT804" si="15576">L804/L808</f>
        <v>0</v>
      </c>
      <c r="BU804" s="123">
        <f t="shared" ref="BU804" si="15577">M804/M808</f>
        <v>0</v>
      </c>
      <c r="BV804" s="127">
        <f t="shared" ref="BV804" si="15578">N804/N808</f>
        <v>0</v>
      </c>
      <c r="BW804" s="128">
        <f t="shared" ref="BW804" si="15579">O804/O808</f>
        <v>0</v>
      </c>
      <c r="BX804" s="123">
        <f t="shared" ref="BX804" si="15580">P804/P808</f>
        <v>0</v>
      </c>
      <c r="BY804" s="124">
        <f t="shared" ref="BY804" si="15581">Q804/Q808</f>
        <v>0</v>
      </c>
      <c r="BZ804" s="125">
        <f t="shared" ref="BZ804" si="15582">R804/R808</f>
        <v>0</v>
      </c>
      <c r="CA804" s="126">
        <f t="shared" ref="CA804" si="15583">S804/S808</f>
        <v>0</v>
      </c>
      <c r="CB804" s="123">
        <f t="shared" ref="CB804" si="15584">T804/T808</f>
        <v>0</v>
      </c>
      <c r="CC804" s="124">
        <f t="shared" ref="CC804" si="15585">U804/U808</f>
        <v>0</v>
      </c>
      <c r="CD804" s="125">
        <f t="shared" ref="CD804" si="15586">V804/V808</f>
        <v>0</v>
      </c>
      <c r="CE804" s="126">
        <f t="shared" ref="CE804" si="15587">W804/W808</f>
        <v>0</v>
      </c>
      <c r="CF804" s="123">
        <f t="shared" ref="CF804" si="15588">X804/X808</f>
        <v>0</v>
      </c>
      <c r="CG804" s="124">
        <f t="shared" ref="CG804" si="15589">Y804/Y808</f>
        <v>0</v>
      </c>
      <c r="CH804" s="125">
        <f t="shared" ref="CH804" si="15590">Z804/Z808</f>
        <v>0</v>
      </c>
      <c r="CI804" s="123">
        <f t="shared" ref="CI804" si="15591">AA804/AA808</f>
        <v>0</v>
      </c>
      <c r="CJ804" s="129">
        <f t="shared" ref="CJ804" si="15592">AB804/AB808</f>
        <v>0</v>
      </c>
      <c r="CK804" s="130">
        <f t="shared" ref="CK804" si="15593">AC804/AC808</f>
        <v>0</v>
      </c>
    </row>
    <row r="805" spans="1:89" x14ac:dyDescent="0.2">
      <c r="A805" s="131" t="s">
        <v>37</v>
      </c>
      <c r="B805" s="56">
        <v>0</v>
      </c>
      <c r="C805" s="57">
        <v>0</v>
      </c>
      <c r="D805" s="133">
        <v>0</v>
      </c>
      <c r="E805" s="134">
        <v>0</v>
      </c>
      <c r="F805" s="132">
        <v>0</v>
      </c>
      <c r="G805" s="135">
        <v>0</v>
      </c>
      <c r="H805" s="133">
        <v>0</v>
      </c>
      <c r="I805" s="134">
        <v>0</v>
      </c>
      <c r="J805" s="132">
        <v>0</v>
      </c>
      <c r="K805" s="135">
        <v>0</v>
      </c>
      <c r="L805" s="133"/>
      <c r="M805" s="132">
        <v>0</v>
      </c>
      <c r="N805" s="136">
        <v>0</v>
      </c>
      <c r="O805" s="137">
        <v>0</v>
      </c>
      <c r="P805" s="132">
        <v>0</v>
      </c>
      <c r="Q805" s="135">
        <v>0</v>
      </c>
      <c r="R805" s="133"/>
      <c r="S805" s="134">
        <v>0</v>
      </c>
      <c r="T805" s="132">
        <v>0</v>
      </c>
      <c r="U805" s="135">
        <v>0</v>
      </c>
      <c r="V805" s="133">
        <v>0</v>
      </c>
      <c r="W805" s="134">
        <v>0</v>
      </c>
      <c r="X805" s="132">
        <v>0</v>
      </c>
      <c r="Y805" s="135">
        <v>0</v>
      </c>
      <c r="Z805" s="138">
        <v>0</v>
      </c>
      <c r="AA805" s="2">
        <v>0</v>
      </c>
      <c r="AB805" s="151">
        <v>0</v>
      </c>
      <c r="AC805" s="152">
        <f t="shared" ref="AC805:AC807" si="15594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5">C805/C808</f>
        <v>0</v>
      </c>
      <c r="BL805" s="125">
        <f t="shared" ref="BL805" si="15596">D805/D808</f>
        <v>0</v>
      </c>
      <c r="BM805" s="126">
        <f t="shared" ref="BM805" si="15597">E805/E808</f>
        <v>0</v>
      </c>
      <c r="BN805" s="123">
        <f t="shared" ref="BN805" si="15598">F805/F808</f>
        <v>0</v>
      </c>
      <c r="BO805" s="124">
        <f t="shared" ref="BO805" si="15599">G805/G808</f>
        <v>0</v>
      </c>
      <c r="BP805" s="125">
        <f t="shared" ref="BP805" si="15600">H805/H808</f>
        <v>0</v>
      </c>
      <c r="BQ805" s="126">
        <f t="shared" ref="BQ805" si="15601">I805/I808</f>
        <v>0</v>
      </c>
      <c r="BR805" s="123">
        <f t="shared" ref="BR805" si="15602">J805/J808</f>
        <v>0</v>
      </c>
      <c r="BS805" s="124">
        <f t="shared" ref="BS805" si="15603">K805/K808</f>
        <v>0</v>
      </c>
      <c r="BT805" s="125">
        <f t="shared" ref="BT805" si="15604">L805/L808</f>
        <v>0</v>
      </c>
      <c r="BU805" s="123">
        <f t="shared" ref="BU805" si="15605">M805/M808</f>
        <v>0</v>
      </c>
      <c r="BV805" s="127">
        <f t="shared" ref="BV805" si="15606">N805/N808</f>
        <v>0</v>
      </c>
      <c r="BW805" s="128">
        <f t="shared" ref="BW805" si="15607">O805/O808</f>
        <v>0</v>
      </c>
      <c r="BX805" s="123">
        <f t="shared" ref="BX805" si="15608">P805/P808</f>
        <v>0</v>
      </c>
      <c r="BY805" s="124">
        <f t="shared" ref="BY805" si="15609">Q805/Q808</f>
        <v>0</v>
      </c>
      <c r="BZ805" s="125">
        <f t="shared" ref="BZ805" si="15610">R805/R808</f>
        <v>0</v>
      </c>
      <c r="CA805" s="126">
        <f t="shared" ref="CA805" si="15611">S805/S808</f>
        <v>0</v>
      </c>
      <c r="CB805" s="123">
        <f t="shared" ref="CB805" si="15612">T805/T808</f>
        <v>0</v>
      </c>
      <c r="CC805" s="124">
        <f t="shared" ref="CC805" si="15613">U805/U808</f>
        <v>0</v>
      </c>
      <c r="CD805" s="125">
        <f t="shared" ref="CD805" si="15614">V805/V808</f>
        <v>0</v>
      </c>
      <c r="CE805" s="126">
        <f t="shared" ref="CE805" si="15615">W805/W808</f>
        <v>0</v>
      </c>
      <c r="CF805" s="123">
        <f t="shared" ref="CF805" si="15616">X805/X808</f>
        <v>0</v>
      </c>
      <c r="CG805" s="124">
        <f t="shared" ref="CG805" si="15617">Y805/Y808</f>
        <v>0</v>
      </c>
      <c r="CH805" s="125">
        <f t="shared" ref="CH805" si="15618">Z805/Z808</f>
        <v>0</v>
      </c>
      <c r="CI805" s="123">
        <f t="shared" ref="CI805" si="15619">AA805/AA808</f>
        <v>0</v>
      </c>
      <c r="CJ805" s="129">
        <f t="shared" ref="CJ805" si="15620">AB805/AB808</f>
        <v>0</v>
      </c>
      <c r="CK805" s="130">
        <f t="shared" ref="CK805" si="15621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ref="AB806:AB807" si="15622">SUM(B806,D806,F806,H806,J806,L806,N806,P806,R806,T806,V806,X806,Z806)</f>
        <v>0</v>
      </c>
      <c r="AC806" s="152">
        <f t="shared" si="15594"/>
        <v>0</v>
      </c>
      <c r="BI806" s="139" t="s">
        <v>38</v>
      </c>
      <c r="BJ806" s="123">
        <f>B806/B808</f>
        <v>0</v>
      </c>
      <c r="BK806" s="124">
        <f t="shared" ref="BK806" si="15623">C806/C808</f>
        <v>0</v>
      </c>
      <c r="BL806" s="125">
        <f t="shared" ref="BL806" si="15624">D806/D808</f>
        <v>0</v>
      </c>
      <c r="BM806" s="126">
        <f t="shared" ref="BM806" si="15625">E806/E808</f>
        <v>0</v>
      </c>
      <c r="BN806" s="123">
        <f t="shared" ref="BN806" si="15626">F806/F808</f>
        <v>0</v>
      </c>
      <c r="BO806" s="124">
        <f t="shared" ref="BO806" si="15627">G806/G808</f>
        <v>0</v>
      </c>
      <c r="BP806" s="125">
        <f t="shared" ref="BP806" si="15628">H806/H808</f>
        <v>0</v>
      </c>
      <c r="BQ806" s="126">
        <f t="shared" ref="BQ806" si="15629">I806/I808</f>
        <v>0</v>
      </c>
      <c r="BR806" s="123">
        <f t="shared" ref="BR806" si="15630">J806/J808</f>
        <v>0</v>
      </c>
      <c r="BS806" s="124">
        <f t="shared" ref="BS806" si="15631">K806/K808</f>
        <v>0</v>
      </c>
      <c r="BT806" s="125">
        <f t="shared" ref="BT806" si="15632">L806/L808</f>
        <v>0</v>
      </c>
      <c r="BU806" s="123">
        <f t="shared" ref="BU806" si="15633">M806/M808</f>
        <v>0</v>
      </c>
      <c r="BV806" s="127">
        <f t="shared" ref="BV806" si="15634">N806/N808</f>
        <v>0</v>
      </c>
      <c r="BW806" s="128">
        <f t="shared" ref="BW806" si="15635">O806/O808</f>
        <v>0</v>
      </c>
      <c r="BX806" s="123">
        <f t="shared" ref="BX806" si="15636">P806/P808</f>
        <v>0</v>
      </c>
      <c r="BY806" s="124">
        <f t="shared" ref="BY806" si="15637">Q806/Q808</f>
        <v>0</v>
      </c>
      <c r="BZ806" s="125">
        <f t="shared" ref="BZ806" si="15638">R806/R808</f>
        <v>0</v>
      </c>
      <c r="CA806" s="126">
        <f t="shared" ref="CA806" si="15639">S806/S808</f>
        <v>0</v>
      </c>
      <c r="CB806" s="123">
        <f t="shared" ref="CB806" si="15640">T806/T808</f>
        <v>0</v>
      </c>
      <c r="CC806" s="124">
        <f t="shared" ref="CC806" si="15641">U806/U808</f>
        <v>0</v>
      </c>
      <c r="CD806" s="125">
        <f t="shared" ref="CD806" si="15642">V806/V808</f>
        <v>0</v>
      </c>
      <c r="CE806" s="126">
        <f t="shared" ref="CE806" si="15643">W806/W808</f>
        <v>0</v>
      </c>
      <c r="CF806" s="123">
        <f t="shared" ref="CF806" si="15644">X806/X808</f>
        <v>0</v>
      </c>
      <c r="CG806" s="124">
        <f t="shared" ref="CG806" si="15645">Y806/Y808</f>
        <v>0</v>
      </c>
      <c r="CH806" s="125">
        <f t="shared" ref="CH806" si="15646">Z806/Z808</f>
        <v>0</v>
      </c>
      <c r="CI806" s="123">
        <f t="shared" ref="CI806" si="15647">AA806/AA808</f>
        <v>0</v>
      </c>
      <c r="CJ806" s="129">
        <f t="shared" ref="CJ806" si="15648">AB806/AB808</f>
        <v>0</v>
      </c>
      <c r="CK806" s="130">
        <f t="shared" ref="CK806" si="15649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622"/>
        <v>0</v>
      </c>
      <c r="AC807" s="152">
        <f t="shared" si="15594"/>
        <v>0</v>
      </c>
      <c r="BI807" s="131" t="s">
        <v>39</v>
      </c>
      <c r="BJ807" s="123">
        <f>B807/B808</f>
        <v>0</v>
      </c>
      <c r="BK807" s="124">
        <f t="shared" ref="BK807" si="15650">C807/C808</f>
        <v>0</v>
      </c>
      <c r="BL807" s="125">
        <f t="shared" ref="BL807" si="15651">D807/D808</f>
        <v>0</v>
      </c>
      <c r="BM807" s="126">
        <f t="shared" ref="BM807" si="15652">E807/E808</f>
        <v>0</v>
      </c>
      <c r="BN807" s="123">
        <f t="shared" ref="BN807" si="15653">F807/F808</f>
        <v>0</v>
      </c>
      <c r="BO807" s="124">
        <f t="shared" ref="BO807" si="15654">G807/G808</f>
        <v>0</v>
      </c>
      <c r="BP807" s="125">
        <f t="shared" ref="BP807" si="15655">H807/H808</f>
        <v>0</v>
      </c>
      <c r="BQ807" s="126">
        <f t="shared" ref="BQ807" si="15656">I807/I808</f>
        <v>0</v>
      </c>
      <c r="BR807" s="123">
        <f t="shared" ref="BR807" si="15657">J807/J808</f>
        <v>0</v>
      </c>
      <c r="BS807" s="124">
        <f t="shared" ref="BS807" si="15658">K807/K808</f>
        <v>0</v>
      </c>
      <c r="BT807" s="125">
        <f t="shared" ref="BT807" si="15659">L807/L808</f>
        <v>0</v>
      </c>
      <c r="BU807" s="123">
        <f t="shared" ref="BU807" si="15660">M807/M808</f>
        <v>0</v>
      </c>
      <c r="BV807" s="127">
        <f t="shared" ref="BV807" si="15661">N807/N808</f>
        <v>0</v>
      </c>
      <c r="BW807" s="128">
        <f t="shared" ref="BW807" si="15662">O807/O808</f>
        <v>0</v>
      </c>
      <c r="BX807" s="123">
        <f t="shared" ref="BX807" si="15663">P807/P808</f>
        <v>0</v>
      </c>
      <c r="BY807" s="124">
        <f t="shared" ref="BY807" si="15664">Q807/Q808</f>
        <v>0</v>
      </c>
      <c r="BZ807" s="125">
        <f t="shared" ref="BZ807" si="15665">R807/R808</f>
        <v>0</v>
      </c>
      <c r="CA807" s="126">
        <f t="shared" ref="CA807" si="15666">S807/S808</f>
        <v>0</v>
      </c>
      <c r="CB807" s="123">
        <f t="shared" ref="CB807" si="15667">T807/T808</f>
        <v>0</v>
      </c>
      <c r="CC807" s="124">
        <f t="shared" ref="CC807" si="15668">U807/U808</f>
        <v>0</v>
      </c>
      <c r="CD807" s="125">
        <f t="shared" ref="CD807" si="15669">V807/V808</f>
        <v>0</v>
      </c>
      <c r="CE807" s="126">
        <f t="shared" ref="CE807" si="15670">W807/W808</f>
        <v>0</v>
      </c>
      <c r="CF807" s="123">
        <f t="shared" ref="CF807" si="15671">X807/X808</f>
        <v>0</v>
      </c>
      <c r="CG807" s="124">
        <f t="shared" ref="CG807" si="15672">Y807/Y808</f>
        <v>0</v>
      </c>
      <c r="CH807" s="125">
        <f t="shared" ref="CH807" si="15673">Z807/Z808</f>
        <v>0</v>
      </c>
      <c r="CI807" s="123">
        <f t="shared" ref="CI807" si="15674">AA807/AA808</f>
        <v>0</v>
      </c>
      <c r="CJ807" s="129">
        <f t="shared" ref="CJ807" si="15675">AB807/AB808</f>
        <v>0</v>
      </c>
      <c r="CK807" s="130">
        <f t="shared" ref="CK807" si="15676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7">SUM(B785:B807)</f>
        <v>26988</v>
      </c>
      <c r="C808" s="1">
        <f t="shared" si="15677"/>
        <v>28137</v>
      </c>
      <c r="D808" s="14">
        <f t="shared" si="15677"/>
        <v>12875</v>
      </c>
      <c r="E808" s="1">
        <f t="shared" si="15677"/>
        <v>13037</v>
      </c>
      <c r="F808" s="14">
        <f t="shared" si="15677"/>
        <v>26691</v>
      </c>
      <c r="G808" s="1">
        <f t="shared" si="15677"/>
        <v>24774</v>
      </c>
      <c r="H808" s="14">
        <f t="shared" si="15677"/>
        <v>40311</v>
      </c>
      <c r="I808" s="1">
        <f t="shared" si="15677"/>
        <v>46185</v>
      </c>
      <c r="J808" s="14">
        <f t="shared" si="15677"/>
        <v>6300</v>
      </c>
      <c r="K808" s="1">
        <f t="shared" si="15677"/>
        <v>6807</v>
      </c>
      <c r="L808" s="14">
        <f t="shared" si="15677"/>
        <v>23594</v>
      </c>
      <c r="M808" s="1">
        <f t="shared" si="15677"/>
        <v>23996</v>
      </c>
      <c r="N808" s="14">
        <f t="shared" si="15677"/>
        <v>43252</v>
      </c>
      <c r="O808" s="1">
        <f t="shared" si="15677"/>
        <v>41884</v>
      </c>
      <c r="P808" s="14">
        <f t="shared" si="15677"/>
        <v>23215</v>
      </c>
      <c r="Q808" s="1">
        <f t="shared" si="15677"/>
        <v>21847</v>
      </c>
      <c r="R808" s="14">
        <f t="shared" si="15677"/>
        <v>27237</v>
      </c>
      <c r="S808" s="1">
        <f t="shared" si="15677"/>
        <v>26257</v>
      </c>
      <c r="T808" s="14">
        <f t="shared" si="15677"/>
        <v>7890</v>
      </c>
      <c r="U808" s="1">
        <f t="shared" si="15677"/>
        <v>7865</v>
      </c>
      <c r="V808" s="14">
        <f t="shared" si="15677"/>
        <v>26101</v>
      </c>
      <c r="W808" s="1">
        <f t="shared" si="15677"/>
        <v>28214</v>
      </c>
      <c r="X808" s="14">
        <f t="shared" si="15677"/>
        <v>22249</v>
      </c>
      <c r="Y808" s="1">
        <f t="shared" si="15677"/>
        <v>12698</v>
      </c>
      <c r="Z808" s="14">
        <f t="shared" si="15677"/>
        <v>41161</v>
      </c>
      <c r="AA808" s="1">
        <f t="shared" si="15677"/>
        <v>45123</v>
      </c>
      <c r="AB808" s="153">
        <f t="shared" ref="AB808:AC808" si="15678">SUM(AB784:AB807)</f>
        <v>327864</v>
      </c>
      <c r="AC808" s="154">
        <f t="shared" si="15678"/>
        <v>326824</v>
      </c>
      <c r="BI808" s="221" t="s">
        <v>13</v>
      </c>
      <c r="BJ808" s="147">
        <f>SUM(BJ784:BJ807)</f>
        <v>1</v>
      </c>
      <c r="BK808" s="148">
        <f t="shared" ref="BK808:CK808" si="15679">SUM(BK784:BK807)</f>
        <v>1</v>
      </c>
      <c r="BL808" s="147">
        <f t="shared" si="15679"/>
        <v>1</v>
      </c>
      <c r="BM808" s="148">
        <f t="shared" si="15679"/>
        <v>0.99999999999999978</v>
      </c>
      <c r="BN808" s="147">
        <f t="shared" si="15679"/>
        <v>1</v>
      </c>
      <c r="BO808" s="148">
        <f t="shared" si="15679"/>
        <v>0.99999999999999989</v>
      </c>
      <c r="BP808" s="147">
        <f t="shared" si="15679"/>
        <v>1</v>
      </c>
      <c r="BQ808" s="148">
        <f t="shared" si="15679"/>
        <v>1</v>
      </c>
      <c r="BR808" s="147">
        <f t="shared" si="15679"/>
        <v>0.99999999999999989</v>
      </c>
      <c r="BS808" s="148">
        <f t="shared" si="15679"/>
        <v>1</v>
      </c>
      <c r="BT808" s="147">
        <f t="shared" si="15679"/>
        <v>1</v>
      </c>
      <c r="BU808" s="148">
        <f t="shared" si="15679"/>
        <v>1.0000000000000002</v>
      </c>
      <c r="BV808" s="147">
        <f t="shared" si="15679"/>
        <v>1.0000000000000002</v>
      </c>
      <c r="BW808" s="148">
        <f t="shared" si="15679"/>
        <v>1.0000000000000002</v>
      </c>
      <c r="BX808" s="147">
        <f t="shared" si="15679"/>
        <v>1.0000000000000002</v>
      </c>
      <c r="BY808" s="148">
        <f t="shared" si="15679"/>
        <v>1</v>
      </c>
      <c r="BZ808" s="147">
        <f t="shared" si="15679"/>
        <v>1</v>
      </c>
      <c r="CA808" s="148">
        <f t="shared" si="15679"/>
        <v>1.0000000000000002</v>
      </c>
      <c r="CB808" s="147">
        <f t="shared" si="15679"/>
        <v>1</v>
      </c>
      <c r="CC808" s="148">
        <f t="shared" si="15679"/>
        <v>1</v>
      </c>
      <c r="CD808" s="147">
        <f t="shared" si="15679"/>
        <v>0.99999999999999978</v>
      </c>
      <c r="CE808" s="148">
        <f t="shared" si="15679"/>
        <v>1.0000000000000002</v>
      </c>
      <c r="CF808" s="147">
        <f t="shared" si="15679"/>
        <v>1</v>
      </c>
      <c r="CG808" s="148">
        <f t="shared" si="15679"/>
        <v>1</v>
      </c>
      <c r="CH808" s="147">
        <f t="shared" si="15679"/>
        <v>1.0000000000000002</v>
      </c>
      <c r="CI808" s="148">
        <f t="shared" si="15679"/>
        <v>1</v>
      </c>
      <c r="CJ808" s="147">
        <f t="shared" si="15679"/>
        <v>1</v>
      </c>
      <c r="CK808" s="148">
        <f t="shared" si="15679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78">
        <f>+A780+1</f>
        <v>44800</v>
      </c>
      <c r="B811" s="278"/>
      <c r="C811" s="278"/>
      <c r="D811" s="278"/>
      <c r="BI811" s="277">
        <f>+BI749+2</f>
        <v>44800</v>
      </c>
      <c r="BJ811" s="277"/>
      <c r="BK811" s="277"/>
      <c r="BL811" s="277"/>
    </row>
    <row r="812" spans="1:89" ht="13.5" thickBot="1" x14ac:dyDescent="0.25">
      <c r="AE812" t="s">
        <v>84</v>
      </c>
    </row>
    <row r="813" spans="1:89" ht="14.25" thickTop="1" thickBot="1" x14ac:dyDescent="0.25">
      <c r="A813" s="275" t="s">
        <v>0</v>
      </c>
      <c r="B813" s="269" t="s">
        <v>1</v>
      </c>
      <c r="C813" s="270"/>
      <c r="D813" s="269" t="s">
        <v>2</v>
      </c>
      <c r="E813" s="270"/>
      <c r="F813" s="269" t="s">
        <v>3</v>
      </c>
      <c r="G813" s="270"/>
      <c r="H813" s="269" t="s">
        <v>4</v>
      </c>
      <c r="I813" s="270"/>
      <c r="J813" s="269" t="s">
        <v>5</v>
      </c>
      <c r="K813" s="270"/>
      <c r="L813" s="269" t="s">
        <v>6</v>
      </c>
      <c r="M813" s="270"/>
      <c r="N813" s="269" t="s">
        <v>7</v>
      </c>
      <c r="O813" s="270"/>
      <c r="P813" s="269" t="s">
        <v>8</v>
      </c>
      <c r="Q813" s="270"/>
      <c r="R813" s="269" t="s">
        <v>9</v>
      </c>
      <c r="S813" s="270"/>
      <c r="T813" s="269" t="s">
        <v>10</v>
      </c>
      <c r="U813" s="270"/>
      <c r="V813" s="269" t="s">
        <v>11</v>
      </c>
      <c r="W813" s="270"/>
      <c r="X813" s="269" t="s">
        <v>12</v>
      </c>
      <c r="Y813" s="270"/>
      <c r="Z813" s="271" t="s">
        <v>40</v>
      </c>
      <c r="AA813" s="272"/>
      <c r="AB813" s="273" t="s">
        <v>41</v>
      </c>
      <c r="AC813" s="274"/>
      <c r="AE813" s="275" t="s">
        <v>0</v>
      </c>
      <c r="AF813" s="269" t="s">
        <v>1</v>
      </c>
      <c r="AG813" s="270"/>
      <c r="AH813" s="269" t="s">
        <v>2</v>
      </c>
      <c r="AI813" s="270"/>
      <c r="AJ813" s="269" t="s">
        <v>3</v>
      </c>
      <c r="AK813" s="270"/>
      <c r="AL813" s="269" t="s">
        <v>4</v>
      </c>
      <c r="AM813" s="270"/>
      <c r="AN813" s="269" t="s">
        <v>5</v>
      </c>
      <c r="AO813" s="270"/>
      <c r="AP813" s="269" t="s">
        <v>6</v>
      </c>
      <c r="AQ813" s="270"/>
      <c r="AR813" s="269" t="s">
        <v>7</v>
      </c>
      <c r="AS813" s="270"/>
      <c r="AT813" s="269" t="s">
        <v>8</v>
      </c>
      <c r="AU813" s="270"/>
      <c r="AV813" s="269" t="s">
        <v>9</v>
      </c>
      <c r="AW813" s="270"/>
      <c r="AX813" s="269" t="s">
        <v>10</v>
      </c>
      <c r="AY813" s="270"/>
      <c r="AZ813" s="269" t="s">
        <v>11</v>
      </c>
      <c r="BA813" s="270"/>
      <c r="BB813" s="269" t="s">
        <v>12</v>
      </c>
      <c r="BC813" s="270"/>
      <c r="BD813" s="271" t="s">
        <v>40</v>
      </c>
      <c r="BE813" s="272"/>
      <c r="BF813" s="273" t="s">
        <v>41</v>
      </c>
      <c r="BG813" s="274"/>
      <c r="BI813" s="275" t="s">
        <v>0</v>
      </c>
      <c r="BJ813" s="269" t="s">
        <v>1</v>
      </c>
      <c r="BK813" s="270"/>
      <c r="BL813" s="269" t="s">
        <v>2</v>
      </c>
      <c r="BM813" s="270"/>
      <c r="BN813" s="269" t="s">
        <v>3</v>
      </c>
      <c r="BO813" s="270"/>
      <c r="BP813" s="269" t="s">
        <v>4</v>
      </c>
      <c r="BQ813" s="270"/>
      <c r="BR813" s="269" t="s">
        <v>5</v>
      </c>
      <c r="BS813" s="270"/>
      <c r="BT813" s="269" t="s">
        <v>6</v>
      </c>
      <c r="BU813" s="270"/>
      <c r="BV813" s="269" t="s">
        <v>7</v>
      </c>
      <c r="BW813" s="270"/>
      <c r="BX813" s="269" t="s">
        <v>8</v>
      </c>
      <c r="BY813" s="270"/>
      <c r="BZ813" s="269" t="s">
        <v>9</v>
      </c>
      <c r="CA813" s="270"/>
      <c r="CB813" s="269" t="s">
        <v>10</v>
      </c>
      <c r="CC813" s="270"/>
      <c r="CD813" s="269" t="s">
        <v>11</v>
      </c>
      <c r="CE813" s="270"/>
      <c r="CF813" s="269" t="s">
        <v>12</v>
      </c>
      <c r="CG813" s="270"/>
      <c r="CH813" s="271" t="s">
        <v>40</v>
      </c>
      <c r="CI813" s="272"/>
      <c r="CJ813" s="269" t="s">
        <v>41</v>
      </c>
      <c r="CK813" s="270"/>
    </row>
    <row r="814" spans="1:89" ht="15" thickTop="1" thickBot="1" x14ac:dyDescent="0.3">
      <c r="A814" s="276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76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76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1213</v>
      </c>
      <c r="AG815" s="164">
        <f t="shared" ref="AG815:AV817" si="15680">SUMIF($A$9:$A$32,$AE815,C$815:C$838)</f>
        <v>1122</v>
      </c>
      <c r="AH815" s="121">
        <f t="shared" si="15680"/>
        <v>587</v>
      </c>
      <c r="AI815" s="159">
        <f t="shared" si="15680"/>
        <v>540</v>
      </c>
      <c r="AJ815" s="120">
        <f t="shared" si="15680"/>
        <v>1651</v>
      </c>
      <c r="AK815" s="122">
        <f t="shared" si="15680"/>
        <v>1161</v>
      </c>
      <c r="AL815" s="121">
        <f t="shared" si="15680"/>
        <v>2229</v>
      </c>
      <c r="AM815" s="159">
        <f t="shared" si="15680"/>
        <v>2029</v>
      </c>
      <c r="AN815" s="120">
        <f t="shared" si="15680"/>
        <v>152</v>
      </c>
      <c r="AO815" s="122">
        <f t="shared" si="15680"/>
        <v>442</v>
      </c>
      <c r="AP815" s="121">
        <f t="shared" si="15680"/>
        <v>781</v>
      </c>
      <c r="AQ815" s="120">
        <f t="shared" si="15680"/>
        <v>1248</v>
      </c>
      <c r="AR815" s="158">
        <f t="shared" si="15680"/>
        <v>2195</v>
      </c>
      <c r="AS815" s="160">
        <f t="shared" si="15680"/>
        <v>2305</v>
      </c>
      <c r="AT815" s="120">
        <f t="shared" si="15680"/>
        <v>1188</v>
      </c>
      <c r="AU815" s="122">
        <f t="shared" si="15680"/>
        <v>1099</v>
      </c>
      <c r="AV815" s="121">
        <f t="shared" si="15680"/>
        <v>1616</v>
      </c>
      <c r="AW815" s="159">
        <f t="shared" ref="AW815:BE817" si="15681">SUMIF($A$9:$A$32,$AE815,S$815:S$838)</f>
        <v>1251</v>
      </c>
      <c r="AX815" s="120">
        <f t="shared" si="15681"/>
        <v>275</v>
      </c>
      <c r="AY815" s="122">
        <f t="shared" si="15681"/>
        <v>531</v>
      </c>
      <c r="AZ815" s="121">
        <f t="shared" si="15681"/>
        <v>1006</v>
      </c>
      <c r="BA815" s="159">
        <f t="shared" si="15681"/>
        <v>1364</v>
      </c>
      <c r="BB815" s="120">
        <f t="shared" si="15681"/>
        <v>1082</v>
      </c>
      <c r="BC815" s="122">
        <f t="shared" si="15681"/>
        <v>824</v>
      </c>
      <c r="BD815" s="21">
        <f t="shared" si="15681"/>
        <v>1812</v>
      </c>
      <c r="BE815" s="163">
        <f t="shared" si="15681"/>
        <v>1868</v>
      </c>
      <c r="BF815" s="149">
        <f>AF815+AH815+AJ815+AL815+AN815+AP815+AR815+AT815+AV815+AX815+AZ815+BB815+BD815</f>
        <v>15787</v>
      </c>
      <c r="BG815" s="150">
        <f>AG815+AI815+AK815+AM815+AO815+AQ815+AS815+AU815+AW815+AY815+BA815+BC815+BE815</f>
        <v>15784</v>
      </c>
      <c r="BI815" s="119" t="s">
        <v>16</v>
      </c>
      <c r="BJ815" s="123">
        <f>B815/B839</f>
        <v>0</v>
      </c>
      <c r="BK815" s="124">
        <f t="shared" ref="BK815" si="15682">C815/C839</f>
        <v>0</v>
      </c>
      <c r="BL815" s="125">
        <f t="shared" ref="BL815" si="15683">D815/D839</f>
        <v>0</v>
      </c>
      <c r="BM815" s="126">
        <f t="shared" ref="BM815" si="15684">E815/E839</f>
        <v>0</v>
      </c>
      <c r="BN815" s="123">
        <f t="shared" ref="BN815" si="15685">F815/F839</f>
        <v>0</v>
      </c>
      <c r="BO815" s="124">
        <f t="shared" ref="BO815" si="15686">G815/G839</f>
        <v>0</v>
      </c>
      <c r="BP815" s="125">
        <f t="shared" ref="BP815" si="15687">H815/H839</f>
        <v>0</v>
      </c>
      <c r="BQ815" s="126">
        <f t="shared" ref="BQ815" si="15688">I815/I839</f>
        <v>0</v>
      </c>
      <c r="BR815" s="123">
        <f t="shared" ref="BR815" si="15689">J815/J839</f>
        <v>0</v>
      </c>
      <c r="BS815" s="124">
        <f t="shared" ref="BS815" si="15690">K815/K839</f>
        <v>0</v>
      </c>
      <c r="BT815" s="125">
        <f t="shared" ref="BT815" si="15691">L815/L839</f>
        <v>0</v>
      </c>
      <c r="BU815" s="123">
        <f t="shared" ref="BU815" si="15692">M815/M839</f>
        <v>0</v>
      </c>
      <c r="BV815" s="127">
        <f t="shared" ref="BV815" si="15693">N815/N839</f>
        <v>0</v>
      </c>
      <c r="BW815" s="128">
        <f t="shared" ref="BW815" si="15694">O815/O839</f>
        <v>0</v>
      </c>
      <c r="BX815" s="123">
        <f t="shared" ref="BX815" si="15695">P815/P839</f>
        <v>0</v>
      </c>
      <c r="BY815" s="124">
        <f t="shared" ref="BY815" si="15696">Q815/Q839</f>
        <v>0</v>
      </c>
      <c r="BZ815" s="125">
        <f t="shared" ref="BZ815" si="15697">R815/R839</f>
        <v>0</v>
      </c>
      <c r="CA815" s="126">
        <f t="shared" ref="CA815" si="15698">S815/S839</f>
        <v>0</v>
      </c>
      <c r="CB815" s="123">
        <f t="shared" ref="CB815" si="15699">T815/T839</f>
        <v>0</v>
      </c>
      <c r="CC815" s="124">
        <f t="shared" ref="CC815" si="15700">U815/U839</f>
        <v>0</v>
      </c>
      <c r="CD815" s="125">
        <f t="shared" ref="CD815" si="15701">V815/V839</f>
        <v>0</v>
      </c>
      <c r="CE815" s="126">
        <f t="shared" ref="CE815" si="15702">W815/W839</f>
        <v>0</v>
      </c>
      <c r="CF815" s="123">
        <f t="shared" ref="CF815" si="15703">X815/X839</f>
        <v>0</v>
      </c>
      <c r="CG815" s="124">
        <f t="shared" ref="CG815" si="15704">Y815/Y839</f>
        <v>0</v>
      </c>
      <c r="CH815" s="125">
        <f t="shared" ref="CH815" si="15705">Z815/Z839</f>
        <v>0</v>
      </c>
      <c r="CI815" s="123">
        <f t="shared" ref="CI815" si="15706">AA815/AA839</f>
        <v>0</v>
      </c>
      <c r="CJ815" s="129">
        <f t="shared" ref="CJ815" si="15707">AB815/AB839</f>
        <v>0</v>
      </c>
      <c r="CK815" s="130">
        <f t="shared" ref="CK815" si="15708">AC815/AC839</f>
        <v>0</v>
      </c>
    </row>
    <row r="816" spans="1:89" x14ac:dyDescent="0.2">
      <c r="A816" s="131" t="s">
        <v>17</v>
      </c>
      <c r="B816" s="167">
        <v>150</v>
      </c>
      <c r="C816" s="168">
        <v>0</v>
      </c>
      <c r="D816" s="169">
        <v>137</v>
      </c>
      <c r="E816" s="170">
        <v>3</v>
      </c>
      <c r="F816" s="167">
        <v>405</v>
      </c>
      <c r="G816" s="171">
        <v>1</v>
      </c>
      <c r="H816" s="169">
        <v>306</v>
      </c>
      <c r="I816" s="170">
        <v>43</v>
      </c>
      <c r="J816" s="167">
        <v>12</v>
      </c>
      <c r="K816" s="171">
        <v>19</v>
      </c>
      <c r="L816" s="169">
        <v>47</v>
      </c>
      <c r="M816" s="167">
        <v>41</v>
      </c>
      <c r="N816" s="172">
        <v>127</v>
      </c>
      <c r="O816" s="173">
        <v>122</v>
      </c>
      <c r="P816" s="167">
        <v>54</v>
      </c>
      <c r="Q816" s="171">
        <v>46</v>
      </c>
      <c r="R816" s="169">
        <v>24</v>
      </c>
      <c r="S816" s="170">
        <v>59</v>
      </c>
      <c r="T816" s="167">
        <v>0</v>
      </c>
      <c r="U816" s="171">
        <v>14</v>
      </c>
      <c r="V816" s="169">
        <v>9</v>
      </c>
      <c r="W816" s="170">
        <v>0</v>
      </c>
      <c r="X816" s="167">
        <v>4</v>
      </c>
      <c r="Y816" s="171">
        <v>34</v>
      </c>
      <c r="Z816" s="169">
        <v>0</v>
      </c>
      <c r="AA816" s="167">
        <v>0</v>
      </c>
      <c r="AB816" s="149">
        <f t="shared" ref="AB816:AB834" si="15709">B816+D816+F816+H816+J816+L816+N816+P816+R816+T816+V816+X816+Z816</f>
        <v>1275</v>
      </c>
      <c r="AC816" s="150">
        <f t="shared" ref="AC816:AC835" si="15710">C816+E816+G816+I816+K816+M816+O816+Q816+S816+U816+W816+Y816+AA816</f>
        <v>382</v>
      </c>
      <c r="AE816" s="226" t="str">
        <f>$AE$10</f>
        <v>08:00 - 08:59</v>
      </c>
      <c r="AF816" s="120">
        <f>SUMIF($A$9:$A$32,$AE816,B$815:B$838)</f>
        <v>1240</v>
      </c>
      <c r="AG816" s="168">
        <f t="shared" si="15680"/>
        <v>1106</v>
      </c>
      <c r="AH816" s="169">
        <f t="shared" si="15680"/>
        <v>547</v>
      </c>
      <c r="AI816" s="170">
        <f t="shared" si="15680"/>
        <v>479</v>
      </c>
      <c r="AJ816" s="167">
        <f t="shared" si="15680"/>
        <v>1530</v>
      </c>
      <c r="AK816" s="171">
        <f t="shared" si="15680"/>
        <v>956</v>
      </c>
      <c r="AL816" s="169">
        <f t="shared" si="15680"/>
        <v>2163</v>
      </c>
      <c r="AM816" s="170">
        <f t="shared" si="15680"/>
        <v>2037</v>
      </c>
      <c r="AN816" s="167">
        <f t="shared" si="15680"/>
        <v>142</v>
      </c>
      <c r="AO816" s="171">
        <f t="shared" si="15680"/>
        <v>436</v>
      </c>
      <c r="AP816" s="169">
        <f t="shared" si="15680"/>
        <v>718</v>
      </c>
      <c r="AQ816" s="167">
        <f t="shared" si="15680"/>
        <v>1177</v>
      </c>
      <c r="AR816" s="172">
        <f t="shared" si="15680"/>
        <v>1832</v>
      </c>
      <c r="AS816" s="173">
        <f t="shared" si="15680"/>
        <v>2214</v>
      </c>
      <c r="AT816" s="167">
        <f t="shared" si="15680"/>
        <v>1063</v>
      </c>
      <c r="AU816" s="171">
        <f t="shared" si="15680"/>
        <v>910</v>
      </c>
      <c r="AV816" s="169">
        <f t="shared" si="15680"/>
        <v>1516</v>
      </c>
      <c r="AW816" s="170">
        <f t="shared" si="15681"/>
        <v>1076</v>
      </c>
      <c r="AX816" s="167">
        <f t="shared" si="15681"/>
        <v>188</v>
      </c>
      <c r="AY816" s="171">
        <f t="shared" si="15681"/>
        <v>361</v>
      </c>
      <c r="AZ816" s="169">
        <f t="shared" si="15681"/>
        <v>739</v>
      </c>
      <c r="BA816" s="170">
        <f t="shared" si="15681"/>
        <v>1380</v>
      </c>
      <c r="BB816" s="167">
        <f t="shared" si="15681"/>
        <v>917</v>
      </c>
      <c r="BC816" s="171">
        <f t="shared" si="15681"/>
        <v>694</v>
      </c>
      <c r="BD816" s="169">
        <f t="shared" si="15681"/>
        <v>1872</v>
      </c>
      <c r="BE816" s="167">
        <f t="shared" si="15681"/>
        <v>1904</v>
      </c>
      <c r="BF816" s="151">
        <f>SUM(AF816,AH816,AJ816,AL816,AN816,AP816,AR816,AT816,AV816,AX816,AZ816,BB816,BD816)</f>
        <v>14467</v>
      </c>
      <c r="BG816" s="152">
        <f>SUM(AG816,AI816,AK816,AM816,AO816,AQ816,AS816,AU816,AW816,AY816,BA816,BC816,BE816)</f>
        <v>14730</v>
      </c>
      <c r="BI816" s="131" t="s">
        <v>17</v>
      </c>
      <c r="BJ816" s="123">
        <f>B816/B839</f>
        <v>7.493256069537416E-3</v>
      </c>
      <c r="BK816" s="124">
        <f t="shared" ref="BK816" si="15711">C816/C839</f>
        <v>0</v>
      </c>
      <c r="BL816" s="125">
        <f t="shared" ref="BL816" si="15712">D816/D839</f>
        <v>1.6072266541529798E-2</v>
      </c>
      <c r="BM816" s="126">
        <f t="shared" ref="BM816" si="15713">E816/E839</f>
        <v>3.1539108494533222E-4</v>
      </c>
      <c r="BN816" s="123">
        <f t="shared" ref="BN816" si="15714">F816/F839</f>
        <v>2.0338472354743134E-2</v>
      </c>
      <c r="BO816" s="124">
        <f t="shared" ref="BO816" si="15715">G816/G839</f>
        <v>4.0395879620278731E-5</v>
      </c>
      <c r="BP816" s="125">
        <f t="shared" ref="BP816" si="15716">H816/H839</f>
        <v>9.0169731258840178E-3</v>
      </c>
      <c r="BQ816" s="126">
        <f t="shared" ref="BQ816" si="15717">I816/I839</f>
        <v>1.0119313769326713E-3</v>
      </c>
      <c r="BR816" s="123">
        <f t="shared" ref="BR816" si="15718">J816/J839</f>
        <v>2.6660742057320595E-3</v>
      </c>
      <c r="BS816" s="124">
        <f t="shared" ref="BS816" si="15719">K816/K839</f>
        <v>4.4114232644532157E-3</v>
      </c>
      <c r="BT816" s="125">
        <f t="shared" ref="BT816" si="15720">L816/L839</f>
        <v>2.9989790709545688E-3</v>
      </c>
      <c r="BU816" s="123">
        <f t="shared" ref="BU816" si="15721">M816/M839</f>
        <v>2.8082191780821916E-3</v>
      </c>
      <c r="BV816" s="127">
        <f t="shared" ref="BV816" si="15722">N816/N839</f>
        <v>3.4900656791887657E-3</v>
      </c>
      <c r="BW816" s="128">
        <f t="shared" ref="BW816" si="15723">O816/O839</f>
        <v>3.734198524685501E-3</v>
      </c>
      <c r="BX816" s="123">
        <f t="shared" ref="BX816" si="15724">P816/P839</f>
        <v>2.8526148969889066E-3</v>
      </c>
      <c r="BY816" s="124">
        <f t="shared" ref="BY816" si="15725">Q816/Q839</f>
        <v>3.102866779089376E-3</v>
      </c>
      <c r="BZ816" s="125">
        <f t="shared" ref="BZ816" si="15726">R816/R839</f>
        <v>9.5644203562746588E-4</v>
      </c>
      <c r="CA816" s="126">
        <f t="shared" ref="CA816" si="15727">S816/S839</f>
        <v>2.7860414600746094E-3</v>
      </c>
      <c r="CB816" s="123">
        <f t="shared" ref="CB816" si="15728">T816/T839</f>
        <v>0</v>
      </c>
      <c r="CC816" s="124">
        <f t="shared" ref="CC816" si="15729">U816/U839</f>
        <v>3.54699771978718E-3</v>
      </c>
      <c r="CD816" s="125">
        <f t="shared" ref="CD816" si="15730">V816/V839</f>
        <v>4.326299091477191E-4</v>
      </c>
      <c r="CE816" s="126">
        <f t="shared" ref="CE816" si="15731">W816/W839</f>
        <v>0</v>
      </c>
      <c r="CF816" s="123">
        <f t="shared" ref="CF816" si="15732">X816/X839</f>
        <v>2.1466137168616508E-4</v>
      </c>
      <c r="CG816" s="124">
        <f t="shared" ref="CG816" si="15733">Y816/Y839</f>
        <v>4.2918454935622317E-3</v>
      </c>
      <c r="CH816" s="125">
        <f t="shared" ref="CH816" si="15734">Z816/Z839</f>
        <v>0</v>
      </c>
      <c r="CI816" s="123">
        <f t="shared" ref="CI816" si="15735">AA816/AA839</f>
        <v>0</v>
      </c>
      <c r="CJ816" s="129">
        <f t="shared" ref="CJ816" si="15736">AB816/AB839</f>
        <v>4.872288714632916E-3</v>
      </c>
      <c r="CK816" s="130">
        <f t="shared" ref="CK816" si="15737">AC816/AC839</f>
        <v>1.4659943048807632E-3</v>
      </c>
    </row>
    <row r="817" spans="1:89" ht="13.5" thickBot="1" x14ac:dyDescent="0.25">
      <c r="A817" s="139" t="s">
        <v>18</v>
      </c>
      <c r="B817" s="174">
        <v>647</v>
      </c>
      <c r="C817" s="175">
        <v>286</v>
      </c>
      <c r="D817" s="176">
        <v>463</v>
      </c>
      <c r="E817" s="177">
        <v>157</v>
      </c>
      <c r="F817" s="174">
        <v>1623</v>
      </c>
      <c r="G817" s="178">
        <v>355</v>
      </c>
      <c r="H817" s="176">
        <v>1314</v>
      </c>
      <c r="I817" s="177">
        <v>692</v>
      </c>
      <c r="J817" s="174">
        <v>42</v>
      </c>
      <c r="K817" s="178">
        <v>181</v>
      </c>
      <c r="L817" s="176">
        <v>478</v>
      </c>
      <c r="M817" s="174">
        <v>513</v>
      </c>
      <c r="N817" s="179">
        <v>1362</v>
      </c>
      <c r="O817" s="180">
        <v>1328</v>
      </c>
      <c r="P817" s="174">
        <v>785</v>
      </c>
      <c r="Q817" s="178">
        <v>702</v>
      </c>
      <c r="R817" s="176">
        <v>813</v>
      </c>
      <c r="S817" s="177">
        <v>693</v>
      </c>
      <c r="T817" s="174">
        <v>149</v>
      </c>
      <c r="U817" s="178">
        <v>279</v>
      </c>
      <c r="V817" s="176">
        <v>539</v>
      </c>
      <c r="W817" s="177">
        <v>733</v>
      </c>
      <c r="X817" s="174">
        <v>623</v>
      </c>
      <c r="Y817" s="178">
        <v>394</v>
      </c>
      <c r="Z817" s="176">
        <v>1057</v>
      </c>
      <c r="AA817" s="174">
        <v>1044</v>
      </c>
      <c r="AB817" s="149">
        <f t="shared" si="15709"/>
        <v>9895</v>
      </c>
      <c r="AC817" s="150">
        <f t="shared" si="15710"/>
        <v>7357</v>
      </c>
      <c r="AE817" s="224">
        <f>$AE$11</f>
        <v>0</v>
      </c>
      <c r="AF817" s="120">
        <f>SUMIF($A$9:$A$32,$AE817,B$815:B$838)</f>
        <v>0</v>
      </c>
      <c r="AG817" s="175">
        <f t="shared" si="15680"/>
        <v>0</v>
      </c>
      <c r="AH817" s="176">
        <f t="shared" si="15680"/>
        <v>0</v>
      </c>
      <c r="AI817" s="177">
        <f t="shared" si="15680"/>
        <v>0</v>
      </c>
      <c r="AJ817" s="174">
        <f t="shared" si="15680"/>
        <v>0</v>
      </c>
      <c r="AK817" s="178">
        <f t="shared" si="15680"/>
        <v>0</v>
      </c>
      <c r="AL817" s="176">
        <f t="shared" si="15680"/>
        <v>0</v>
      </c>
      <c r="AM817" s="177">
        <f t="shared" si="15680"/>
        <v>0</v>
      </c>
      <c r="AN817" s="174">
        <f t="shared" si="15680"/>
        <v>0</v>
      </c>
      <c r="AO817" s="178">
        <f t="shared" si="15680"/>
        <v>0</v>
      </c>
      <c r="AP817" s="176">
        <f t="shared" si="15680"/>
        <v>0</v>
      </c>
      <c r="AQ817" s="174">
        <f t="shared" si="15680"/>
        <v>0</v>
      </c>
      <c r="AR817" s="179">
        <f t="shared" si="15680"/>
        <v>0</v>
      </c>
      <c r="AS817" s="180">
        <f t="shared" si="15680"/>
        <v>0</v>
      </c>
      <c r="AT817" s="174">
        <f t="shared" si="15680"/>
        <v>0</v>
      </c>
      <c r="AU817" s="178">
        <f t="shared" si="15680"/>
        <v>0</v>
      </c>
      <c r="AV817" s="176">
        <f t="shared" si="15680"/>
        <v>0</v>
      </c>
      <c r="AW817" s="177">
        <f t="shared" si="15681"/>
        <v>0</v>
      </c>
      <c r="AX817" s="174">
        <f t="shared" si="15681"/>
        <v>0</v>
      </c>
      <c r="AY817" s="178">
        <f t="shared" si="15681"/>
        <v>0</v>
      </c>
      <c r="AZ817" s="176">
        <f t="shared" si="15681"/>
        <v>0</v>
      </c>
      <c r="BA817" s="177">
        <f t="shared" si="15681"/>
        <v>0</v>
      </c>
      <c r="BB817" s="174">
        <f t="shared" si="15681"/>
        <v>0</v>
      </c>
      <c r="BC817" s="178">
        <f t="shared" si="15681"/>
        <v>0</v>
      </c>
      <c r="BD817" s="176">
        <f t="shared" si="15681"/>
        <v>0</v>
      </c>
      <c r="BE817" s="174">
        <f t="shared" si="15681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3.2320911179938058E-2</v>
      </c>
      <c r="BK817" s="124">
        <f t="shared" ref="BK817" si="15738">C817/C839</f>
        <v>1.1523893947941011E-2</v>
      </c>
      <c r="BL817" s="125">
        <f t="shared" ref="BL817" si="15739">D817/D839</f>
        <v>5.4317221961520411E-2</v>
      </c>
      <c r="BM817" s="126">
        <f t="shared" ref="BM817" si="15740">E817/E839</f>
        <v>1.6505466778805718E-2</v>
      </c>
      <c r="BN817" s="123">
        <f t="shared" ref="BN817" si="15741">F817/F839</f>
        <v>8.1504544769748402E-2</v>
      </c>
      <c r="BO817" s="124">
        <f t="shared" ref="BO817" si="15742">G817/G839</f>
        <v>1.434053726519895E-2</v>
      </c>
      <c r="BP817" s="125">
        <f t="shared" ref="BP817" si="15743">H817/H839</f>
        <v>3.8719943422913718E-2</v>
      </c>
      <c r="BQ817" s="126">
        <f t="shared" ref="BQ817" si="15744">I817/I839</f>
        <v>1.6285035182265314E-2</v>
      </c>
      <c r="BR817" s="123">
        <f t="shared" ref="BR817" si="15745">J817/J839</f>
        <v>9.3312597200622092E-3</v>
      </c>
      <c r="BS817" s="124">
        <f t="shared" ref="BS817" si="15746">K817/K839</f>
        <v>4.2024611098212213E-2</v>
      </c>
      <c r="BT817" s="125">
        <f t="shared" ref="BT817" si="15747">L817/L839</f>
        <v>3.0500255232261356E-2</v>
      </c>
      <c r="BU817" s="123">
        <f t="shared" ref="BU817" si="15748">M817/M839</f>
        <v>3.5136986301369862E-2</v>
      </c>
      <c r="BV817" s="127">
        <f t="shared" ref="BV817" si="15749">N817/N839</f>
        <v>3.7428893346890542E-2</v>
      </c>
      <c r="BW817" s="128">
        <f t="shared" ref="BW817" si="15750">O817/O839</f>
        <v>4.0647669186740537E-2</v>
      </c>
      <c r="BX817" s="123">
        <f t="shared" ref="BX817" si="15751">P817/P839</f>
        <v>4.1468568409931329E-2</v>
      </c>
      <c r="BY817" s="124">
        <f t="shared" ref="BY817" si="15752">Q817/Q839</f>
        <v>4.7352445193929171E-2</v>
      </c>
      <c r="BZ817" s="125">
        <f t="shared" ref="BZ817" si="15753">R817/R839</f>
        <v>3.2399473956880406E-2</v>
      </c>
      <c r="CA817" s="126">
        <f t="shared" ref="CA817" si="15754">S817/S839</f>
        <v>3.2724181895452613E-2</v>
      </c>
      <c r="CB817" s="123">
        <f t="shared" ref="CB817" si="15755">T817/T839</f>
        <v>3.2561188811188808E-2</v>
      </c>
      <c r="CC817" s="124">
        <f t="shared" ref="CC817" si="15756">U817/U839</f>
        <v>7.0686597415758806E-2</v>
      </c>
      <c r="CD817" s="125">
        <f t="shared" ref="CD817" si="15757">V817/V839</f>
        <v>2.5909724558957844E-2</v>
      </c>
      <c r="CE817" s="126">
        <f t="shared" ref="CE817" si="15758">W817/W839</f>
        <v>3.4371190096595707E-2</v>
      </c>
      <c r="CF817" s="123">
        <f t="shared" ref="CF817" si="15759">X817/X839</f>
        <v>3.3433508640120208E-2</v>
      </c>
      <c r="CG817" s="124">
        <f t="shared" ref="CG817" si="15760">Y817/Y839</f>
        <v>4.9734915425397624E-2</v>
      </c>
      <c r="CH817" s="125">
        <f t="shared" ref="CH817" si="15761">Z817/Z839</f>
        <v>3.0465484940193112E-2</v>
      </c>
      <c r="CI817" s="123">
        <f t="shared" ref="CI817" si="15762">AA817/AA839</f>
        <v>2.7314826927605243E-2</v>
      </c>
      <c r="CJ817" s="129">
        <f t="shared" ref="CJ817" si="15763">AB817/AB839</f>
        <v>3.7812781828464863E-2</v>
      </c>
      <c r="CK817" s="130">
        <f t="shared" ref="CK817" si="15764">AC817/AC839</f>
        <v>2.8233822253947057E-2</v>
      </c>
    </row>
    <row r="818" spans="1:89" ht="14.25" thickTop="1" thickBot="1" x14ac:dyDescent="0.25">
      <c r="A818" s="131" t="s">
        <v>19</v>
      </c>
      <c r="B818" s="167">
        <v>1037</v>
      </c>
      <c r="C818" s="168">
        <v>887</v>
      </c>
      <c r="D818" s="169">
        <v>525</v>
      </c>
      <c r="E818" s="170">
        <v>519</v>
      </c>
      <c r="F818" s="167">
        <v>1861</v>
      </c>
      <c r="G818" s="171">
        <v>1153</v>
      </c>
      <c r="H818" s="169">
        <v>1987</v>
      </c>
      <c r="I818" s="170">
        <v>1829</v>
      </c>
      <c r="J818" s="167">
        <v>97</v>
      </c>
      <c r="K818" s="171">
        <v>410</v>
      </c>
      <c r="L818" s="169">
        <v>836</v>
      </c>
      <c r="M818" s="167">
        <v>909</v>
      </c>
      <c r="N818" s="172">
        <v>2373</v>
      </c>
      <c r="O818" s="173">
        <v>2249</v>
      </c>
      <c r="P818" s="167">
        <v>1337</v>
      </c>
      <c r="Q818" s="171">
        <v>1231</v>
      </c>
      <c r="R818" s="169">
        <v>1571</v>
      </c>
      <c r="S818" s="170">
        <v>1264</v>
      </c>
      <c r="T818" s="167">
        <v>234</v>
      </c>
      <c r="U818" s="171">
        <v>508</v>
      </c>
      <c r="V818" s="169">
        <v>1023</v>
      </c>
      <c r="W818" s="170">
        <v>1393</v>
      </c>
      <c r="X818" s="167">
        <v>1204</v>
      </c>
      <c r="Y818" s="171">
        <v>730</v>
      </c>
      <c r="Z818" s="169">
        <v>1807</v>
      </c>
      <c r="AA818" s="167">
        <v>1777</v>
      </c>
      <c r="AB818" s="149">
        <f t="shared" si="15709"/>
        <v>15892</v>
      </c>
      <c r="AC818" s="150">
        <f t="shared" si="15710"/>
        <v>14859</v>
      </c>
      <c r="AE818" s="221" t="s">
        <v>13</v>
      </c>
      <c r="AF818" s="14">
        <f t="shared" ref="AF818:BG818" si="15765">SUM(AF815:AF817)</f>
        <v>2453</v>
      </c>
      <c r="AG818" s="1">
        <f t="shared" si="15765"/>
        <v>2228</v>
      </c>
      <c r="AH818" s="14">
        <f t="shared" si="15765"/>
        <v>1134</v>
      </c>
      <c r="AI818" s="1">
        <f t="shared" si="15765"/>
        <v>1019</v>
      </c>
      <c r="AJ818" s="14">
        <f t="shared" si="15765"/>
        <v>3181</v>
      </c>
      <c r="AK818" s="1">
        <f t="shared" si="15765"/>
        <v>2117</v>
      </c>
      <c r="AL818" s="14">
        <f t="shared" si="15765"/>
        <v>4392</v>
      </c>
      <c r="AM818" s="1">
        <f t="shared" si="15765"/>
        <v>4066</v>
      </c>
      <c r="AN818" s="14">
        <f t="shared" si="15765"/>
        <v>294</v>
      </c>
      <c r="AO818" s="1">
        <f t="shared" si="15765"/>
        <v>878</v>
      </c>
      <c r="AP818" s="14">
        <f t="shared" si="15765"/>
        <v>1499</v>
      </c>
      <c r="AQ818" s="1">
        <f t="shared" si="15765"/>
        <v>2425</v>
      </c>
      <c r="AR818" s="14">
        <f t="shared" si="15765"/>
        <v>4027</v>
      </c>
      <c r="AS818" s="1">
        <f t="shared" si="15765"/>
        <v>4519</v>
      </c>
      <c r="AT818" s="14">
        <f t="shared" si="15765"/>
        <v>2251</v>
      </c>
      <c r="AU818" s="1">
        <f t="shared" si="15765"/>
        <v>2009</v>
      </c>
      <c r="AV818" s="14">
        <f t="shared" si="15765"/>
        <v>3132</v>
      </c>
      <c r="AW818" s="1">
        <f t="shared" si="15765"/>
        <v>2327</v>
      </c>
      <c r="AX818" s="14">
        <f t="shared" si="15765"/>
        <v>463</v>
      </c>
      <c r="AY818" s="1">
        <f t="shared" si="15765"/>
        <v>892</v>
      </c>
      <c r="AZ818" s="14">
        <f t="shared" si="15765"/>
        <v>1745</v>
      </c>
      <c r="BA818" s="1">
        <f t="shared" si="15765"/>
        <v>2744</v>
      </c>
      <c r="BB818" s="14">
        <f t="shared" si="15765"/>
        <v>1999</v>
      </c>
      <c r="BC818" s="1">
        <f t="shared" si="15765"/>
        <v>1518</v>
      </c>
      <c r="BD818" s="14">
        <f t="shared" si="15765"/>
        <v>3684</v>
      </c>
      <c r="BE818" s="1">
        <f t="shared" si="15765"/>
        <v>3772</v>
      </c>
      <c r="BF818" s="153">
        <f t="shared" si="15765"/>
        <v>30254</v>
      </c>
      <c r="BG818" s="154">
        <f t="shared" si="15765"/>
        <v>30514</v>
      </c>
      <c r="BI818" s="131" t="s">
        <v>19</v>
      </c>
      <c r="BJ818" s="123">
        <f>B818/B839</f>
        <v>5.1803376960735337E-2</v>
      </c>
      <c r="BK818" s="124">
        <f t="shared" ref="BK818" si="15766">C818/C839</f>
        <v>3.5740188572810055E-2</v>
      </c>
      <c r="BL818" s="125">
        <f t="shared" ref="BL818" si="15767">D818/D839</f>
        <v>6.1590802440168936E-2</v>
      </c>
      <c r="BM818" s="126">
        <f t="shared" ref="BM818" si="15768">E818/E839</f>
        <v>5.4562657695542471E-2</v>
      </c>
      <c r="BN818" s="123">
        <f t="shared" ref="BN818" si="15769">F818/F839</f>
        <v>9.3456535931301155E-2</v>
      </c>
      <c r="BO818" s="124">
        <f t="shared" ref="BO818" si="15770">G818/G839</f>
        <v>4.6576449202181375E-2</v>
      </c>
      <c r="BP818" s="125">
        <f t="shared" ref="BP818" si="15771">H818/H839</f>
        <v>5.8551390853371049E-2</v>
      </c>
      <c r="BQ818" s="126">
        <f t="shared" ref="BQ818" si="15772">I818/I839</f>
        <v>4.3042383451391997E-2</v>
      </c>
      <c r="BR818" s="123">
        <f t="shared" ref="BR818" si="15773">J818/J839</f>
        <v>2.1550766496334146E-2</v>
      </c>
      <c r="BS818" s="124">
        <f t="shared" ref="BS818" si="15774">K818/K839</f>
        <v>9.5193870443464126E-2</v>
      </c>
      <c r="BT818" s="125">
        <f t="shared" ref="BT818" si="15775">L818/L839</f>
        <v>5.3343542623787647E-2</v>
      </c>
      <c r="BU818" s="123">
        <f t="shared" ref="BU818" si="15776">M818/M839</f>
        <v>6.2260273972602739E-2</v>
      </c>
      <c r="BV818" s="127">
        <f t="shared" ref="BV818" si="15777">N818/N839</f>
        <v>6.5212014619802694E-2</v>
      </c>
      <c r="BW818" s="128">
        <f t="shared" ref="BW818" si="15778">O818/O839</f>
        <v>6.8837807229653214E-2</v>
      </c>
      <c r="BX818" s="123">
        <f t="shared" ref="BX818" si="15779">P818/P839</f>
        <v>7.0628631801373479E-2</v>
      </c>
      <c r="BY818" s="124">
        <f t="shared" ref="BY818" si="15780">Q818/Q839</f>
        <v>8.3035413153456999E-2</v>
      </c>
      <c r="BZ818" s="125">
        <f t="shared" ref="BZ818" si="15781">R818/R839</f>
        <v>6.2607101582114535E-2</v>
      </c>
      <c r="CA818" s="126">
        <f t="shared" ref="CA818" si="15782">S818/S839</f>
        <v>5.9687396703971288E-2</v>
      </c>
      <c r="CB818" s="123">
        <f t="shared" ref="CB818" si="15783">T818/T839</f>
        <v>5.113636363636364E-2</v>
      </c>
      <c r="CC818" s="124">
        <f t="shared" ref="CC818" si="15784">U818/U839</f>
        <v>0.12870534583227769</v>
      </c>
      <c r="CD818" s="125">
        <f t="shared" ref="CD818" si="15785">V818/V839</f>
        <v>4.9175599673124071E-2</v>
      </c>
      <c r="CE818" s="126">
        <f t="shared" ref="CE818" si="15786">W818/W839</f>
        <v>6.5319328519178474E-2</v>
      </c>
      <c r="CF818" s="123">
        <f t="shared" ref="CF818" si="15787">X818/X839</f>
        <v>6.4613072877535691E-2</v>
      </c>
      <c r="CG818" s="124">
        <f t="shared" ref="CG818" si="15788">Y818/Y839</f>
        <v>9.2148447361777325E-2</v>
      </c>
      <c r="CH818" s="125">
        <f t="shared" ref="CH818" si="15789">Z818/Z839</f>
        <v>5.2082432627179709E-2</v>
      </c>
      <c r="CI818" s="123">
        <f t="shared" ref="CI818" si="15790">AA818/AA839</f>
        <v>4.6492765757044557E-2</v>
      </c>
      <c r="CJ818" s="129">
        <f t="shared" ref="CJ818" si="15791">AB818/AB839</f>
        <v>6.0729735100350041E-2</v>
      </c>
      <c r="CK818" s="130">
        <f t="shared" ref="CK818" si="15792">AC818/AC839</f>
        <v>5.702410831472058E-2</v>
      </c>
    </row>
    <row r="819" spans="1:89" ht="13.5" thickTop="1" x14ac:dyDescent="0.2">
      <c r="A819" s="139" t="s">
        <v>20</v>
      </c>
      <c r="B819" s="174">
        <v>1213</v>
      </c>
      <c r="C819" s="175">
        <v>1122</v>
      </c>
      <c r="D819" s="176">
        <v>587</v>
      </c>
      <c r="E819" s="177">
        <v>540</v>
      </c>
      <c r="F819" s="174">
        <v>1651</v>
      </c>
      <c r="G819" s="178">
        <v>1161</v>
      </c>
      <c r="H819" s="176">
        <v>2229</v>
      </c>
      <c r="I819" s="177">
        <v>2029</v>
      </c>
      <c r="J819" s="174">
        <v>152</v>
      </c>
      <c r="K819" s="178">
        <v>442</v>
      </c>
      <c r="L819" s="176">
        <v>781</v>
      </c>
      <c r="M819" s="174">
        <v>1248</v>
      </c>
      <c r="N819" s="179">
        <v>2195</v>
      </c>
      <c r="O819" s="180">
        <v>2305</v>
      </c>
      <c r="P819" s="174">
        <v>1188</v>
      </c>
      <c r="Q819" s="178">
        <v>1099</v>
      </c>
      <c r="R819" s="176">
        <v>1616</v>
      </c>
      <c r="S819" s="177">
        <v>1251</v>
      </c>
      <c r="T819" s="174">
        <v>275</v>
      </c>
      <c r="U819" s="178">
        <v>531</v>
      </c>
      <c r="V819" s="176">
        <v>1006</v>
      </c>
      <c r="W819" s="177">
        <v>1364</v>
      </c>
      <c r="X819" s="174">
        <v>1082</v>
      </c>
      <c r="Y819" s="178">
        <v>824</v>
      </c>
      <c r="Z819" s="176">
        <v>1812</v>
      </c>
      <c r="AA819" s="174">
        <v>1868</v>
      </c>
      <c r="AB819" s="149">
        <f t="shared" si="15709"/>
        <v>15787</v>
      </c>
      <c r="AC819" s="150">
        <f t="shared" si="15710"/>
        <v>15784</v>
      </c>
      <c r="BI819" s="139" t="s">
        <v>20</v>
      </c>
      <c r="BJ819" s="123">
        <f>B819/B839</f>
        <v>6.0595464082325905E-2</v>
      </c>
      <c r="BK819" s="124">
        <f t="shared" ref="BK819" si="15793">C819/C839</f>
        <v>4.5209122411153192E-2</v>
      </c>
      <c r="BL819" s="125">
        <f t="shared" ref="BL819" si="15794">D819/D839</f>
        <v>6.8864382918817454E-2</v>
      </c>
      <c r="BM819" s="126">
        <f t="shared" ref="BM819" si="15795">E819/E839</f>
        <v>5.67703952901598E-2</v>
      </c>
      <c r="BN819" s="123">
        <f t="shared" ref="BN819" si="15796">F819/F839</f>
        <v>8.2910661376989908E-2</v>
      </c>
      <c r="BO819" s="124">
        <f t="shared" ref="BO819" si="15797">G819/G839</f>
        <v>4.6899616239143606E-2</v>
      </c>
      <c r="BP819" s="125">
        <f t="shared" ref="BP819" si="15798">H819/H839</f>
        <v>6.5682461103253181E-2</v>
      </c>
      <c r="BQ819" s="126">
        <f t="shared" ref="BQ819" si="15799">I819/I839</f>
        <v>4.7749041018520698E-2</v>
      </c>
      <c r="BR819" s="123">
        <f t="shared" ref="BR819" si="15800">J819/J839</f>
        <v>3.3770273272606087E-2</v>
      </c>
      <c r="BS819" s="124">
        <f t="shared" ref="BS819" si="15801">K819/K839</f>
        <v>0.1026236359414906</v>
      </c>
      <c r="BT819" s="125">
        <f t="shared" ref="BT819" si="15802">L819/L839</f>
        <v>4.9834099030117408E-2</v>
      </c>
      <c r="BU819" s="123">
        <f t="shared" ref="BU819" si="15803">M819/M839</f>
        <v>8.5479452054794527E-2</v>
      </c>
      <c r="BV819" s="127">
        <f t="shared" ref="BV819" si="15804">N819/N839</f>
        <v>6.0320426502514499E-2</v>
      </c>
      <c r="BW819" s="128">
        <f t="shared" ref="BW819" si="15805">O819/O839</f>
        <v>7.0551865568853109E-2</v>
      </c>
      <c r="BX819" s="123">
        <f t="shared" ref="BX819" si="15806">P819/P839</f>
        <v>6.2757527733755938E-2</v>
      </c>
      <c r="BY819" s="124">
        <f t="shared" ref="BY819" si="15807">Q819/Q839</f>
        <v>7.4131534569983143E-2</v>
      </c>
      <c r="BZ819" s="125">
        <f t="shared" ref="BZ819" si="15808">R819/R839</f>
        <v>6.4400430398916034E-2</v>
      </c>
      <c r="CA819" s="126">
        <f t="shared" ref="CA819" si="15809">S819/S839</f>
        <v>5.9073523161920952E-2</v>
      </c>
      <c r="CB819" s="123">
        <f t="shared" ref="CB819" si="15810">T819/T839</f>
        <v>6.0096153846153848E-2</v>
      </c>
      <c r="CC819" s="124">
        <f t="shared" ref="CC819" si="15811">U819/U839</f>
        <v>0.13453255637192804</v>
      </c>
      <c r="CD819" s="125">
        <f t="shared" ref="CD819" si="15812">V819/V839</f>
        <v>4.8358409844733934E-2</v>
      </c>
      <c r="CE819" s="126">
        <f t="shared" ref="CE819" si="15813">W819/W839</f>
        <v>6.3959486073337707E-2</v>
      </c>
      <c r="CF819" s="123">
        <f t="shared" ref="CF819" si="15814">X819/X839</f>
        <v>5.8065901041107655E-2</v>
      </c>
      <c r="CG819" s="124">
        <f t="shared" ref="CG819" si="15815">Y819/Y839</f>
        <v>0.1040141378439788</v>
      </c>
      <c r="CH819" s="125">
        <f t="shared" ref="CH819" si="15816">Z819/Z839</f>
        <v>5.2226545611759621E-2</v>
      </c>
      <c r="CI819" s="123">
        <f t="shared" ref="CI819" si="15817">AA819/AA839</f>
        <v>4.8873655843646162E-2</v>
      </c>
      <c r="CJ819" s="129">
        <f t="shared" ref="CJ819" si="15818">AB819/AB839</f>
        <v>6.0328487794439098E-2</v>
      </c>
      <c r="CK819" s="130">
        <f t="shared" ref="CK819" si="15819">AC819/AC839</f>
        <v>6.0573963634130805E-2</v>
      </c>
    </row>
    <row r="820" spans="1:89" ht="13.5" thickBot="1" x14ac:dyDescent="0.25">
      <c r="A820" s="131" t="s">
        <v>21</v>
      </c>
      <c r="B820" s="167">
        <v>1240</v>
      </c>
      <c r="C820" s="168">
        <v>1106</v>
      </c>
      <c r="D820" s="169">
        <v>547</v>
      </c>
      <c r="E820" s="170">
        <v>479</v>
      </c>
      <c r="F820" s="167">
        <v>1530</v>
      </c>
      <c r="G820" s="171">
        <v>956</v>
      </c>
      <c r="H820" s="169">
        <v>2163</v>
      </c>
      <c r="I820" s="170">
        <v>2037</v>
      </c>
      <c r="J820" s="167">
        <v>142</v>
      </c>
      <c r="K820" s="171">
        <v>436</v>
      </c>
      <c r="L820" s="169">
        <v>718</v>
      </c>
      <c r="M820" s="167">
        <v>1177</v>
      </c>
      <c r="N820" s="172">
        <v>1832</v>
      </c>
      <c r="O820" s="173">
        <v>2214</v>
      </c>
      <c r="P820" s="167">
        <v>1063</v>
      </c>
      <c r="Q820" s="171">
        <v>910</v>
      </c>
      <c r="R820" s="169">
        <v>1516</v>
      </c>
      <c r="S820" s="170">
        <v>1076</v>
      </c>
      <c r="T820" s="167">
        <v>188</v>
      </c>
      <c r="U820" s="171">
        <v>361</v>
      </c>
      <c r="V820" s="169">
        <v>739</v>
      </c>
      <c r="W820" s="170">
        <v>1380</v>
      </c>
      <c r="X820" s="167">
        <v>917</v>
      </c>
      <c r="Y820" s="171">
        <v>694</v>
      </c>
      <c r="Z820" s="169">
        <v>1872</v>
      </c>
      <c r="AA820" s="167">
        <v>1904</v>
      </c>
      <c r="AB820" s="149">
        <f t="shared" si="15709"/>
        <v>14467</v>
      </c>
      <c r="AC820" s="150">
        <f t="shared" si="15710"/>
        <v>14730</v>
      </c>
      <c r="AE820" t="s">
        <v>85</v>
      </c>
      <c r="BI820" s="131" t="s">
        <v>21</v>
      </c>
      <c r="BJ820" s="123">
        <f>B820/B839</f>
        <v>6.194425017484264E-2</v>
      </c>
      <c r="BK820" s="124">
        <f t="shared" ref="BK820" si="15820">C820/C839</f>
        <v>4.4564429043436216E-2</v>
      </c>
      <c r="BL820" s="125">
        <f t="shared" ref="BL820" si="15821">D820/D839</f>
        <v>6.4171750351947443E-2</v>
      </c>
      <c r="BM820" s="126">
        <f t="shared" ref="BM820" si="15822">E820/E839</f>
        <v>5.0357443229604712E-2</v>
      </c>
      <c r="BN820" s="123">
        <f t="shared" ref="BN820" si="15823">F820/F839</f>
        <v>7.6834228895696285E-2</v>
      </c>
      <c r="BO820" s="124">
        <f t="shared" ref="BO820" si="15824">G820/G839</f>
        <v>3.8618460916986466E-2</v>
      </c>
      <c r="BP820" s="125">
        <f t="shared" ref="BP820" si="15825">H820/H839</f>
        <v>6.3737623762376239E-2</v>
      </c>
      <c r="BQ820" s="126">
        <f t="shared" ref="BQ820" si="15826">I820/I839</f>
        <v>4.7937307321205845E-2</v>
      </c>
      <c r="BR820" s="123">
        <f t="shared" ref="BR820" si="15827">J820/J839</f>
        <v>3.1548544767829374E-2</v>
      </c>
      <c r="BS820" s="124">
        <f t="shared" ref="BS820" si="15828">K820/K839</f>
        <v>0.10123055491061063</v>
      </c>
      <c r="BT820" s="125">
        <f t="shared" ref="BT820" si="15829">L820/L839</f>
        <v>4.5814190913731498E-2</v>
      </c>
      <c r="BU820" s="123">
        <f t="shared" ref="BU820" si="15830">M820/M839</f>
        <v>8.0616438356164388E-2</v>
      </c>
      <c r="BV820" s="127">
        <f t="shared" ref="BV820" si="15831">N820/N839</f>
        <v>5.0344884443100937E-2</v>
      </c>
      <c r="BW820" s="128">
        <f t="shared" ref="BW820" si="15832">O820/O839</f>
        <v>6.7766520767653271E-2</v>
      </c>
      <c r="BX820" s="123">
        <f t="shared" ref="BX820" si="15833">P820/P839</f>
        <v>5.6154252509244586E-2</v>
      </c>
      <c r="BY820" s="124">
        <f t="shared" ref="BY820" si="15834">Q820/Q839</f>
        <v>6.1382799325463741E-2</v>
      </c>
      <c r="BZ820" s="125">
        <f t="shared" ref="BZ820" si="15835">R820/R839</f>
        <v>6.0415255250468258E-2</v>
      </c>
      <c r="CA820" s="126">
        <f t="shared" ref="CA820" si="15836">S820/S839</f>
        <v>5.0809840865089481E-2</v>
      </c>
      <c r="CB820" s="123">
        <f t="shared" ref="CB820" si="15837">T820/T839</f>
        <v>4.1083916083916081E-2</v>
      </c>
      <c r="CC820" s="124">
        <f t="shared" ref="CC820" si="15838">U820/U839</f>
        <v>9.1461869774512289E-2</v>
      </c>
      <c r="CD820" s="125">
        <f t="shared" ref="CD820" si="15839">V820/V839</f>
        <v>3.5523722540018267E-2</v>
      </c>
      <c r="CE820" s="126">
        <f t="shared" ref="CE820" si="15840">W820/W839</f>
        <v>6.4709743974491238E-2</v>
      </c>
      <c r="CF820" s="123">
        <f t="shared" ref="CF820" si="15841">X820/X839</f>
        <v>4.9211119459053342E-2</v>
      </c>
      <c r="CG820" s="124">
        <f t="shared" ref="CG820" si="15842">Y820/Y839</f>
        <v>8.7604140368593791E-2</v>
      </c>
      <c r="CH820" s="125">
        <f t="shared" ref="CH820" si="15843">Z820/Z839</f>
        <v>5.395590142671855E-2</v>
      </c>
      <c r="CI820" s="123">
        <f t="shared" ref="CI820" si="15844">AA820/AA839</f>
        <v>4.9815546427356687E-2</v>
      </c>
      <c r="CJ820" s="129">
        <f t="shared" ref="CJ820" si="15845">AB820/AB839</f>
        <v>5.5284235948701486E-2</v>
      </c>
      <c r="CK820" s="130">
        <f t="shared" ref="CK820" si="15846">AC820/AC839</f>
        <v>5.6529047410716342E-2</v>
      </c>
    </row>
    <row r="821" spans="1:89" ht="14.25" thickTop="1" thickBot="1" x14ac:dyDescent="0.25">
      <c r="A821" s="139" t="s">
        <v>22</v>
      </c>
      <c r="B821" s="174">
        <v>1220</v>
      </c>
      <c r="C821" s="175">
        <v>1166</v>
      </c>
      <c r="D821" s="176">
        <v>566</v>
      </c>
      <c r="E821" s="177">
        <v>434</v>
      </c>
      <c r="F821" s="174">
        <v>1515</v>
      </c>
      <c r="G821" s="178">
        <v>733</v>
      </c>
      <c r="H821" s="176">
        <v>2183</v>
      </c>
      <c r="I821" s="177">
        <v>1958</v>
      </c>
      <c r="J821" s="174">
        <v>168</v>
      </c>
      <c r="K821" s="178">
        <v>469</v>
      </c>
      <c r="L821" s="176">
        <v>542</v>
      </c>
      <c r="M821" s="174">
        <v>1246</v>
      </c>
      <c r="N821" s="179">
        <v>1670</v>
      </c>
      <c r="O821" s="180">
        <v>2313</v>
      </c>
      <c r="P821" s="174">
        <v>1052</v>
      </c>
      <c r="Q821" s="178">
        <v>680</v>
      </c>
      <c r="R821" s="176">
        <v>1540</v>
      </c>
      <c r="S821" s="177">
        <v>1066</v>
      </c>
      <c r="T821" s="174">
        <v>181</v>
      </c>
      <c r="U821" s="178">
        <v>257</v>
      </c>
      <c r="V821" s="176">
        <v>647</v>
      </c>
      <c r="W821" s="177">
        <v>1596</v>
      </c>
      <c r="X821" s="174">
        <v>928</v>
      </c>
      <c r="Y821" s="178">
        <v>502</v>
      </c>
      <c r="Z821" s="176">
        <v>1842</v>
      </c>
      <c r="AA821" s="174">
        <v>1933</v>
      </c>
      <c r="AB821" s="149">
        <f t="shared" si="15709"/>
        <v>14054</v>
      </c>
      <c r="AC821" s="150">
        <f t="shared" si="15710"/>
        <v>14353</v>
      </c>
      <c r="AE821" s="275" t="s">
        <v>0</v>
      </c>
      <c r="AF821" s="269" t="s">
        <v>1</v>
      </c>
      <c r="AG821" s="270"/>
      <c r="AH821" s="269" t="s">
        <v>2</v>
      </c>
      <c r="AI821" s="270"/>
      <c r="AJ821" s="269" t="s">
        <v>3</v>
      </c>
      <c r="AK821" s="270"/>
      <c r="AL821" s="269" t="s">
        <v>4</v>
      </c>
      <c r="AM821" s="270"/>
      <c r="AN821" s="269" t="s">
        <v>5</v>
      </c>
      <c r="AO821" s="270"/>
      <c r="AP821" s="269" t="s">
        <v>6</v>
      </c>
      <c r="AQ821" s="270"/>
      <c r="AR821" s="269" t="s">
        <v>7</v>
      </c>
      <c r="AS821" s="270"/>
      <c r="AT821" s="269" t="s">
        <v>8</v>
      </c>
      <c r="AU821" s="270"/>
      <c r="AV821" s="269" t="s">
        <v>9</v>
      </c>
      <c r="AW821" s="270"/>
      <c r="AX821" s="269" t="s">
        <v>10</v>
      </c>
      <c r="AY821" s="270"/>
      <c r="AZ821" s="269" t="s">
        <v>11</v>
      </c>
      <c r="BA821" s="270"/>
      <c r="BB821" s="269" t="s">
        <v>12</v>
      </c>
      <c r="BC821" s="270"/>
      <c r="BD821" s="271" t="s">
        <v>40</v>
      </c>
      <c r="BE821" s="272"/>
      <c r="BF821" s="273" t="s">
        <v>41</v>
      </c>
      <c r="BG821" s="274"/>
      <c r="BI821" s="139" t="s">
        <v>22</v>
      </c>
      <c r="BJ821" s="123">
        <f>B821/B839</f>
        <v>6.0945149365570987E-2</v>
      </c>
      <c r="BK821" s="124">
        <f t="shared" ref="BK821" si="15847">C821/C839</f>
        <v>4.6982029172374887E-2</v>
      </c>
      <c r="BL821" s="125">
        <f t="shared" ref="BL821" si="15848">D821/D839</f>
        <v>6.6400750821210705E-2</v>
      </c>
      <c r="BM821" s="126">
        <f t="shared" ref="BM821" si="15849">E821/E839</f>
        <v>4.5626576955424727E-2</v>
      </c>
      <c r="BN821" s="123">
        <f t="shared" ref="BN821" si="15850">F821/F839</f>
        <v>7.6080952141816899E-2</v>
      </c>
      <c r="BO821" s="124">
        <f t="shared" ref="BO821" si="15851">G821/G839</f>
        <v>2.9610179761664312E-2</v>
      </c>
      <c r="BP821" s="125">
        <f t="shared" ref="BP821" si="15852">H821/H839</f>
        <v>6.4326968411126825E-2</v>
      </c>
      <c r="BQ821" s="126">
        <f t="shared" ref="BQ821" si="15853">I821/I839</f>
        <v>4.6078177582190009E-2</v>
      </c>
      <c r="BR821" s="123">
        <f t="shared" ref="BR821" si="15854">J821/J839</f>
        <v>3.7325038880248837E-2</v>
      </c>
      <c r="BS821" s="124">
        <f t="shared" ref="BS821" si="15855">K821/K839</f>
        <v>0.10889250058045043</v>
      </c>
      <c r="BT821" s="125">
        <f t="shared" ref="BT821" si="15856">L821/L839</f>
        <v>3.4583971413986725E-2</v>
      </c>
      <c r="BU821" s="123">
        <f t="shared" ref="BU821" si="15857">M821/M839</f>
        <v>8.5342465753424662E-2</v>
      </c>
      <c r="BV821" s="127">
        <f t="shared" ref="BV821" si="15858">N821/N839</f>
        <v>4.5892989639726288E-2</v>
      </c>
      <c r="BW821" s="128">
        <f t="shared" ref="BW821" si="15859">O821/O839</f>
        <v>7.0796731045881675E-2</v>
      </c>
      <c r="BX821" s="123">
        <f t="shared" ref="BX821" si="15860">P821/P839</f>
        <v>5.5573164289487588E-2</v>
      </c>
      <c r="BY821" s="124">
        <f t="shared" ref="BY821" si="15861">Q821/Q839</f>
        <v>4.5868465430016866E-2</v>
      </c>
      <c r="BZ821" s="125">
        <f t="shared" ref="BZ821" si="15862">R821/R839</f>
        <v>6.1371697286095726E-2</v>
      </c>
      <c r="CA821" s="126">
        <f t="shared" ref="CA821" si="15863">S821/S839</f>
        <v>5.0337630448127689E-2</v>
      </c>
      <c r="CB821" s="123">
        <f t="shared" ref="CB821" si="15864">T821/T839</f>
        <v>3.9554195804195807E-2</v>
      </c>
      <c r="CC821" s="124">
        <f t="shared" ref="CC821" si="15865">U821/U839</f>
        <v>6.5112743856093239E-2</v>
      </c>
      <c r="CD821" s="125">
        <f t="shared" ref="CD821" si="15866">V821/V839</f>
        <v>3.1101283468730472E-2</v>
      </c>
      <c r="CE821" s="126">
        <f t="shared" ref="CE821" si="15867">W821/W839</f>
        <v>7.4838225640063774E-2</v>
      </c>
      <c r="CF821" s="123">
        <f t="shared" ref="CF821" si="15868">X821/X839</f>
        <v>4.9801438231190299E-2</v>
      </c>
      <c r="CG821" s="124">
        <f t="shared" ref="CG821" si="15869">Y821/Y839</f>
        <v>6.3367836404948252E-2</v>
      </c>
      <c r="CH821" s="125">
        <f t="shared" ref="CH821" si="15870">Z821/Z839</f>
        <v>5.3091223519239082E-2</v>
      </c>
      <c r="CI821" s="123">
        <f t="shared" ref="CI821" si="15871">AA821/AA839</f>
        <v>5.0574291619790171E-2</v>
      </c>
      <c r="CJ821" s="129">
        <f t="shared" ref="CJ821" si="15872">AB821/AB839</f>
        <v>5.3705996545451766E-2</v>
      </c>
      <c r="CK821" s="130">
        <f t="shared" ref="CK821" si="15873">AC821/AC839</f>
        <v>5.5082241512967527E-2</v>
      </c>
    </row>
    <row r="822" spans="1:89" ht="15" thickTop="1" thickBot="1" x14ac:dyDescent="0.3">
      <c r="A822" s="131" t="s">
        <v>23</v>
      </c>
      <c r="B822" s="167">
        <v>1171</v>
      </c>
      <c r="C822" s="168">
        <v>1292</v>
      </c>
      <c r="D822" s="169">
        <v>457</v>
      </c>
      <c r="E822" s="170">
        <v>408</v>
      </c>
      <c r="F822" s="167">
        <v>1203</v>
      </c>
      <c r="G822" s="171">
        <v>665</v>
      </c>
      <c r="H822" s="169">
        <v>1845</v>
      </c>
      <c r="I822" s="170">
        <v>1798</v>
      </c>
      <c r="J822" s="167">
        <v>184</v>
      </c>
      <c r="K822" s="171">
        <v>367</v>
      </c>
      <c r="L822" s="169">
        <v>435</v>
      </c>
      <c r="M822" s="167">
        <v>1000</v>
      </c>
      <c r="N822" s="172">
        <v>1647</v>
      </c>
      <c r="O822" s="173">
        <v>1869</v>
      </c>
      <c r="P822" s="167">
        <v>1042</v>
      </c>
      <c r="Q822" s="171">
        <v>625</v>
      </c>
      <c r="R822" s="169">
        <v>1463</v>
      </c>
      <c r="S822" s="170">
        <v>856</v>
      </c>
      <c r="T822" s="167">
        <v>191</v>
      </c>
      <c r="U822" s="171">
        <v>167</v>
      </c>
      <c r="V822" s="169">
        <v>687</v>
      </c>
      <c r="W822" s="170">
        <v>1467</v>
      </c>
      <c r="X822" s="167">
        <v>805</v>
      </c>
      <c r="Y822" s="171">
        <v>361</v>
      </c>
      <c r="Z822" s="169">
        <v>1792</v>
      </c>
      <c r="AA822" s="167">
        <v>1971</v>
      </c>
      <c r="AB822" s="149">
        <f t="shared" si="15709"/>
        <v>12922</v>
      </c>
      <c r="AC822" s="150">
        <f t="shared" si="15710"/>
        <v>12846</v>
      </c>
      <c r="AE822" s="276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5.849735238285543E-2</v>
      </c>
      <c r="BK822" s="124">
        <f t="shared" ref="BK822" si="15874">C822/C839</f>
        <v>5.2058989443146103E-2</v>
      </c>
      <c r="BL822" s="125">
        <f t="shared" ref="BL822" si="15875">D822/D839</f>
        <v>5.3613327076489914E-2</v>
      </c>
      <c r="BM822" s="126">
        <f t="shared" ref="BM822" si="15876">E822/E839</f>
        <v>4.289318755256518E-2</v>
      </c>
      <c r="BN822" s="123">
        <f t="shared" ref="BN822" si="15877">F822/F839</f>
        <v>6.0412795661125895E-2</v>
      </c>
      <c r="BO822" s="124">
        <f t="shared" ref="BO822" si="15878">G822/G839</f>
        <v>2.6863259947485358E-2</v>
      </c>
      <c r="BP822" s="125">
        <f t="shared" ref="BP822" si="15879">H822/H839</f>
        <v>5.4367043847241864E-2</v>
      </c>
      <c r="BQ822" s="126">
        <f t="shared" ref="BQ822" si="15880">I822/I839</f>
        <v>4.2312851528487044E-2</v>
      </c>
      <c r="BR822" s="123">
        <f t="shared" ref="BR822" si="15881">J822/J839</f>
        <v>4.087980448789158E-2</v>
      </c>
      <c r="BS822" s="124">
        <f t="shared" ref="BS822" si="15882">K822/K839</f>
        <v>8.5210123055491055E-2</v>
      </c>
      <c r="BT822" s="125">
        <f t="shared" ref="BT822" si="15883">L822/L839</f>
        <v>2.7756508422664625E-2</v>
      </c>
      <c r="BU822" s="123">
        <f t="shared" ref="BU822" si="15884">M822/M839</f>
        <v>6.8493150684931503E-2</v>
      </c>
      <c r="BV822" s="127">
        <f t="shared" ref="BV822" si="15885">N822/N839</f>
        <v>4.5260930500975571E-2</v>
      </c>
      <c r="BW822" s="128">
        <f t="shared" ref="BW822" si="15886">O822/O839</f>
        <v>5.720669707079673E-2</v>
      </c>
      <c r="BX822" s="123">
        <f t="shared" ref="BX822" si="15887">P822/P839</f>
        <v>5.5044902271526676E-2</v>
      </c>
      <c r="BY822" s="124">
        <f t="shared" ref="BY822" si="15888">Q822/Q839</f>
        <v>4.2158516020236091E-2</v>
      </c>
      <c r="BZ822" s="125">
        <f t="shared" ref="BZ822" si="15889">R822/R839</f>
        <v>5.830311242179094E-2</v>
      </c>
      <c r="CA822" s="126">
        <f t="shared" ref="CA822" si="15890">S822/S839</f>
        <v>4.0421211691929922E-2</v>
      </c>
      <c r="CB822" s="123">
        <f t="shared" ref="CB822" si="15891">T822/T839</f>
        <v>4.1739510489510488E-2</v>
      </c>
      <c r="CC822" s="124">
        <f t="shared" ref="CC822" si="15892">U822/U839</f>
        <v>4.2310615657461366E-2</v>
      </c>
      <c r="CD822" s="125">
        <f t="shared" ref="CD822" si="15893">V822/V839</f>
        <v>3.3024083064942554E-2</v>
      </c>
      <c r="CE822" s="126">
        <f t="shared" ref="CE822" si="15894">W822/W839</f>
        <v>6.8789271312013511E-2</v>
      </c>
      <c r="CF822" s="123">
        <f t="shared" ref="CF822" si="15895">X822/X839</f>
        <v>4.3200601051840724E-2</v>
      </c>
      <c r="CG822" s="124">
        <f t="shared" ref="CG822" si="15896">Y822/Y839</f>
        <v>4.5569300681646052E-2</v>
      </c>
      <c r="CH822" s="125">
        <f t="shared" ref="CH822" si="15897">Z822/Z839</f>
        <v>5.1650093673439978E-2</v>
      </c>
      <c r="CI822" s="123">
        <f t="shared" ref="CI822" si="15898">AA822/AA839</f>
        <v>5.1568509458151279E-2</v>
      </c>
      <c r="CJ822" s="129">
        <f t="shared" ref="CJ822" si="15899">AB822/AB839</f>
        <v>4.9380168447440427E-2</v>
      </c>
      <c r="CK822" s="130">
        <f t="shared" ref="CK822" si="15900">AC822/AC839</f>
        <v>4.9298855603398653E-2</v>
      </c>
    </row>
    <row r="823" spans="1:89" ht="13.5" thickTop="1" x14ac:dyDescent="0.2">
      <c r="A823" s="139" t="s">
        <v>24</v>
      </c>
      <c r="B823" s="181">
        <v>1232</v>
      </c>
      <c r="C823" s="175">
        <v>1294</v>
      </c>
      <c r="D823" s="176">
        <v>477</v>
      </c>
      <c r="E823" s="177">
        <v>408</v>
      </c>
      <c r="F823" s="174">
        <v>1157</v>
      </c>
      <c r="G823" s="178">
        <v>697</v>
      </c>
      <c r="H823" s="176">
        <v>2053</v>
      </c>
      <c r="I823" s="177">
        <v>2062</v>
      </c>
      <c r="J823" s="174">
        <v>171</v>
      </c>
      <c r="K823" s="178">
        <v>249</v>
      </c>
      <c r="L823" s="176">
        <v>506</v>
      </c>
      <c r="M823" s="174">
        <v>1044</v>
      </c>
      <c r="N823" s="179">
        <v>1540</v>
      </c>
      <c r="O823" s="182">
        <v>2024</v>
      </c>
      <c r="P823" s="174">
        <v>1041</v>
      </c>
      <c r="Q823" s="178">
        <v>583</v>
      </c>
      <c r="R823" s="176">
        <v>1321</v>
      </c>
      <c r="S823" s="177">
        <v>916</v>
      </c>
      <c r="T823" s="174">
        <v>159</v>
      </c>
      <c r="U823" s="178">
        <v>144</v>
      </c>
      <c r="V823" s="176">
        <v>674</v>
      </c>
      <c r="W823" s="183">
        <v>1386</v>
      </c>
      <c r="X823" s="174">
        <v>917</v>
      </c>
      <c r="Y823" s="178">
        <v>363</v>
      </c>
      <c r="Z823" s="176">
        <v>1913</v>
      </c>
      <c r="AA823" s="174">
        <v>1893</v>
      </c>
      <c r="AB823" s="149">
        <f t="shared" si="15709"/>
        <v>13161</v>
      </c>
      <c r="AC823" s="150">
        <f t="shared" si="15710"/>
        <v>13063</v>
      </c>
      <c r="AE823" s="224" t="str">
        <f>$AE$17</f>
        <v>17:00 - 17:59</v>
      </c>
      <c r="AF823" s="120">
        <f t="shared" ref="AF823:AU825" si="15901">SUMIF($A$9:$A$32,$AE823,B$815:B$838)</f>
        <v>1509</v>
      </c>
      <c r="AG823" s="164">
        <f t="shared" si="15901"/>
        <v>2511</v>
      </c>
      <c r="AH823" s="121">
        <f t="shared" si="15901"/>
        <v>646</v>
      </c>
      <c r="AI823" s="159">
        <f t="shared" si="15901"/>
        <v>862</v>
      </c>
      <c r="AJ823" s="120">
        <f t="shared" si="15901"/>
        <v>1100</v>
      </c>
      <c r="AK823" s="122">
        <f t="shared" si="15901"/>
        <v>3030</v>
      </c>
      <c r="AL823" s="121">
        <f t="shared" si="15901"/>
        <v>2613</v>
      </c>
      <c r="AM823" s="159">
        <f t="shared" si="15901"/>
        <v>4319</v>
      </c>
      <c r="AN823" s="120">
        <f t="shared" si="15901"/>
        <v>727</v>
      </c>
      <c r="AO823" s="122">
        <f t="shared" si="15901"/>
        <v>176</v>
      </c>
      <c r="AP823" s="121">
        <f t="shared" si="15901"/>
        <v>1671</v>
      </c>
      <c r="AQ823" s="120">
        <f t="shared" si="15901"/>
        <v>788</v>
      </c>
      <c r="AR823" s="158">
        <f t="shared" si="15901"/>
        <v>3167</v>
      </c>
      <c r="AS823" s="160">
        <f t="shared" si="15901"/>
        <v>2247</v>
      </c>
      <c r="AT823" s="120">
        <f t="shared" si="15901"/>
        <v>1697</v>
      </c>
      <c r="AU823" s="122">
        <f t="shared" si="15901"/>
        <v>1090</v>
      </c>
      <c r="AV823" s="121">
        <f t="shared" ref="AP823:BE825" si="15902">SUMIF($A$9:$A$32,$AE823,R$815:R$838)</f>
        <v>2100</v>
      </c>
      <c r="AW823" s="159">
        <f t="shared" si="15902"/>
        <v>1918</v>
      </c>
      <c r="AX823" s="120">
        <f t="shared" si="15902"/>
        <v>612</v>
      </c>
      <c r="AY823" s="122">
        <f t="shared" si="15902"/>
        <v>162</v>
      </c>
      <c r="AZ823" s="121">
        <f t="shared" si="15902"/>
        <v>2165</v>
      </c>
      <c r="BA823" s="159">
        <f t="shared" si="15902"/>
        <v>1377</v>
      </c>
      <c r="BB823" s="120">
        <f t="shared" si="15902"/>
        <v>1957</v>
      </c>
      <c r="BC823" s="122">
        <f t="shared" si="15902"/>
        <v>558</v>
      </c>
      <c r="BD823" s="21">
        <f t="shared" si="15902"/>
        <v>2884</v>
      </c>
      <c r="BE823" s="163">
        <f t="shared" si="15902"/>
        <v>3958</v>
      </c>
      <c r="BF823" s="149">
        <f>AF823+AH823+AJ823+AL823+AN823+AP823+AR823+AT823+AV823+AX823+AZ823+BB823+BD823</f>
        <v>22848</v>
      </c>
      <c r="BG823" s="150">
        <f>AG823+AI823+AK823+AM823+AO823+AQ823+AS823+AU823+AW823+AY823+BA823+BC823+BE823</f>
        <v>22996</v>
      </c>
      <c r="BI823" s="139" t="s">
        <v>24</v>
      </c>
      <c r="BJ823" s="123">
        <f>B823/B839</f>
        <v>6.1544609851133983E-2</v>
      </c>
      <c r="BK823" s="124">
        <f t="shared" ref="BK823" si="15903">C823/C839</f>
        <v>5.2139576114110728E-2</v>
      </c>
      <c r="BL823" s="125">
        <f t="shared" ref="BL823" si="15904">D823/D839</f>
        <v>5.595964335992492E-2</v>
      </c>
      <c r="BM823" s="126">
        <f t="shared" ref="BM823" si="15905">E823/E839</f>
        <v>4.289318755256518E-2</v>
      </c>
      <c r="BN823" s="123">
        <f t="shared" ref="BN823" si="15906">F823/F839</f>
        <v>5.8102746949229143E-2</v>
      </c>
      <c r="BO823" s="124">
        <f t="shared" ref="BO823" si="15907">G823/G839</f>
        <v>2.8155928095334275E-2</v>
      </c>
      <c r="BP823" s="125">
        <f t="shared" ref="BP823" si="15908">H823/H839</f>
        <v>6.0496228194247999E-2</v>
      </c>
      <c r="BQ823" s="126">
        <f t="shared" ref="BQ823" si="15909">I823/I839</f>
        <v>4.8525639517096937E-2</v>
      </c>
      <c r="BR823" s="123">
        <f t="shared" ref="BR823" si="15910">J823/J839</f>
        <v>3.7991557431681845E-2</v>
      </c>
      <c r="BS823" s="124">
        <f t="shared" ref="BS823" si="15911">K823/K839</f>
        <v>5.7812862781518461E-2</v>
      </c>
      <c r="BT823" s="125">
        <f t="shared" ref="BT823" si="15912">L823/L839</f>
        <v>3.2286881061766207E-2</v>
      </c>
      <c r="BU823" s="123">
        <f t="shared" ref="BU823" si="15913">M823/M839</f>
        <v>7.1506849315068496E-2</v>
      </c>
      <c r="BV823" s="127">
        <f t="shared" ref="BV823" si="15914">N823/N839</f>
        <v>4.2320481464178737E-2</v>
      </c>
      <c r="BW823" s="128">
        <f t="shared" ref="BW823" si="15915">O823/O839</f>
        <v>6.1950965688225029E-2</v>
      </c>
      <c r="BX823" s="123">
        <f t="shared" ref="BX823" si="15916">P823/P839</f>
        <v>5.4992076069730583E-2</v>
      </c>
      <c r="BY823" s="124">
        <f t="shared" ref="BY823" si="15917">Q823/Q839</f>
        <v>3.9325463743676223E-2</v>
      </c>
      <c r="BZ823" s="125">
        <f t="shared" ref="BZ823" si="15918">R823/R839</f>
        <v>5.2644163710995097E-2</v>
      </c>
      <c r="CA823" s="126">
        <f t="shared" ref="CA823" si="15919">S823/S839</f>
        <v>4.3254474193700716E-2</v>
      </c>
      <c r="CB823" s="123">
        <f t="shared" ref="CB823" si="15920">T823/T839</f>
        <v>3.4746503496503496E-2</v>
      </c>
      <c r="CC823" s="124">
        <f t="shared" ref="CC823" si="15921">U823/U839</f>
        <v>3.6483405117810994E-2</v>
      </c>
      <c r="CD823" s="125">
        <f t="shared" ref="CD823" si="15922">V823/V839</f>
        <v>3.2399173196173629E-2</v>
      </c>
      <c r="CE823" s="126">
        <f t="shared" ref="CE823" si="15923">W823/W839</f>
        <v>6.49910906874238E-2</v>
      </c>
      <c r="CF823" s="123">
        <f t="shared" ref="CF823" si="15924">X823/X839</f>
        <v>4.9211119459053342E-2</v>
      </c>
      <c r="CG823" s="124">
        <f t="shared" ref="CG823" si="15925">Y823/Y839</f>
        <v>4.5821762181267357E-2</v>
      </c>
      <c r="CH823" s="125">
        <f t="shared" ref="CH823" si="15926">Z823/Z839</f>
        <v>5.5137627900273815E-2</v>
      </c>
      <c r="CI823" s="123">
        <f t="shared" ref="CI823" si="15927">AA823/AA839</f>
        <v>4.9527746526778473E-2</v>
      </c>
      <c r="CJ823" s="129">
        <f t="shared" ref="CJ823" si="15928">AB823/AB839</f>
        <v>5.0293483743752004E-2</v>
      </c>
      <c r="CK823" s="130">
        <f t="shared" ref="CK823" si="15929">AC823/AC839</f>
        <v>5.013163247292516E-2</v>
      </c>
    </row>
    <row r="824" spans="1:89" x14ac:dyDescent="0.2">
      <c r="A824" s="131" t="s">
        <v>25</v>
      </c>
      <c r="B824" s="184">
        <v>1319</v>
      </c>
      <c r="C824" s="168">
        <v>1638</v>
      </c>
      <c r="D824" s="169">
        <v>530</v>
      </c>
      <c r="E824" s="170">
        <v>423</v>
      </c>
      <c r="F824" s="167">
        <v>1304</v>
      </c>
      <c r="G824" s="171">
        <v>913</v>
      </c>
      <c r="H824" s="169">
        <v>1977</v>
      </c>
      <c r="I824" s="170">
        <v>2402</v>
      </c>
      <c r="J824" s="167">
        <v>180</v>
      </c>
      <c r="K824" s="168">
        <v>236</v>
      </c>
      <c r="L824" s="169">
        <v>643</v>
      </c>
      <c r="M824" s="167">
        <v>1187</v>
      </c>
      <c r="N824" s="172">
        <v>1801</v>
      </c>
      <c r="O824" s="185">
        <v>1903</v>
      </c>
      <c r="P824" s="167">
        <v>1118</v>
      </c>
      <c r="Q824" s="168">
        <v>597</v>
      </c>
      <c r="R824" s="169">
        <v>1577</v>
      </c>
      <c r="S824" s="170">
        <v>976</v>
      </c>
      <c r="T824" s="176">
        <v>201</v>
      </c>
      <c r="U824" s="167">
        <v>195</v>
      </c>
      <c r="V824" s="169">
        <v>816</v>
      </c>
      <c r="W824" s="186">
        <v>1403</v>
      </c>
      <c r="X824" s="167">
        <v>1144</v>
      </c>
      <c r="Y824" s="171">
        <v>316</v>
      </c>
      <c r="Z824" s="169">
        <v>2013</v>
      </c>
      <c r="AA824" s="167">
        <v>1973</v>
      </c>
      <c r="AB824" s="149">
        <f t="shared" si="15709"/>
        <v>14623</v>
      </c>
      <c r="AC824" s="150">
        <f t="shared" si="15710"/>
        <v>14162</v>
      </c>
      <c r="AE824" s="226" t="str">
        <f>$AE$18</f>
        <v>18:00 - 18:59</v>
      </c>
      <c r="AF824" s="120">
        <f t="shared" si="15901"/>
        <v>1409</v>
      </c>
      <c r="AG824" s="168">
        <f t="shared" si="15901"/>
        <v>2094</v>
      </c>
      <c r="AH824" s="169">
        <f t="shared" si="15901"/>
        <v>531</v>
      </c>
      <c r="AI824" s="170">
        <f t="shared" si="15901"/>
        <v>883</v>
      </c>
      <c r="AJ824" s="167">
        <f t="shared" si="15901"/>
        <v>965</v>
      </c>
      <c r="AK824" s="171">
        <f t="shared" si="15901"/>
        <v>2871</v>
      </c>
      <c r="AL824" s="169">
        <f t="shared" si="15901"/>
        <v>2333</v>
      </c>
      <c r="AM824" s="170">
        <f t="shared" si="15901"/>
        <v>3782</v>
      </c>
      <c r="AN824" s="167">
        <f t="shared" si="15901"/>
        <v>414</v>
      </c>
      <c r="AO824" s="171">
        <f t="shared" si="15901"/>
        <v>206</v>
      </c>
      <c r="AP824" s="169">
        <f t="shared" si="15902"/>
        <v>1475</v>
      </c>
      <c r="AQ824" s="167">
        <f t="shared" si="15902"/>
        <v>702</v>
      </c>
      <c r="AR824" s="172">
        <f t="shared" si="15902"/>
        <v>3032</v>
      </c>
      <c r="AS824" s="173">
        <f t="shared" si="15902"/>
        <v>2100</v>
      </c>
      <c r="AT824" s="167">
        <f t="shared" si="15902"/>
        <v>1393</v>
      </c>
      <c r="AU824" s="171">
        <f t="shared" si="15902"/>
        <v>1172</v>
      </c>
      <c r="AV824" s="169">
        <f t="shared" si="15902"/>
        <v>1830</v>
      </c>
      <c r="AW824" s="170">
        <f t="shared" si="15902"/>
        <v>1862</v>
      </c>
      <c r="AX824" s="167">
        <f t="shared" si="15902"/>
        <v>473</v>
      </c>
      <c r="AY824" s="171">
        <f t="shared" si="15902"/>
        <v>194</v>
      </c>
      <c r="AZ824" s="169">
        <f t="shared" si="15902"/>
        <v>2249</v>
      </c>
      <c r="BA824" s="170">
        <f t="shared" si="15902"/>
        <v>1366</v>
      </c>
      <c r="BB824" s="167">
        <f t="shared" si="15902"/>
        <v>1877</v>
      </c>
      <c r="BC824" s="171">
        <f t="shared" si="15902"/>
        <v>462</v>
      </c>
      <c r="BD824" s="169">
        <f t="shared" si="15902"/>
        <v>3015</v>
      </c>
      <c r="BE824" s="167">
        <f t="shared" si="15902"/>
        <v>3200</v>
      </c>
      <c r="BF824" s="151">
        <f>SUM(AF824,AH824,AJ824,AL824,AN824,AP824,AR824,AT824,AV824,AX824,AZ824,BB824,BD824)</f>
        <v>20996</v>
      </c>
      <c r="BG824" s="152">
        <f>SUM(AG824,AI824,AK824,AM824,AO824,AQ824,AS824,AU824,AW824,AY824,BA824,BC824,BE824)</f>
        <v>20894</v>
      </c>
      <c r="BI824" s="131" t="s">
        <v>25</v>
      </c>
      <c r="BJ824" s="123">
        <f>B824/B839</f>
        <v>6.5890698371465675E-2</v>
      </c>
      <c r="BK824" s="124">
        <f t="shared" ref="BK824" si="15930">C824/C839</f>
        <v>6.6000483520025785E-2</v>
      </c>
      <c r="BL824" s="125">
        <f t="shared" ref="BL824" si="15931">D824/D839</f>
        <v>6.2177381511027689E-2</v>
      </c>
      <c r="BM824" s="126">
        <f t="shared" ref="BM824" si="15932">E824/E839</f>
        <v>4.4470142977291842E-2</v>
      </c>
      <c r="BN824" s="123">
        <f t="shared" ref="BN824" si="15933">F824/F839</f>
        <v>6.5484859137247026E-2</v>
      </c>
      <c r="BO824" s="124">
        <f t="shared" ref="BO824" si="15934">G824/G839</f>
        <v>3.6881438093314484E-2</v>
      </c>
      <c r="BP824" s="125">
        <f t="shared" ref="BP824" si="15935">H824/H839</f>
        <v>5.8256718528995756E-2</v>
      </c>
      <c r="BQ824" s="126">
        <f t="shared" ref="BQ824" si="15936">I824/I839</f>
        <v>5.6526957381215728E-2</v>
      </c>
      <c r="BR824" s="123">
        <f t="shared" ref="BR824" si="15937">J824/J839</f>
        <v>3.9991113085980891E-2</v>
      </c>
      <c r="BS824" s="124">
        <f t="shared" ref="BS824" si="15938">K824/K839</f>
        <v>5.4794520547945202E-2</v>
      </c>
      <c r="BT824" s="125">
        <f t="shared" ref="BT824" si="15939">L824/L839</f>
        <v>4.1028586013272077E-2</v>
      </c>
      <c r="BU824" s="123">
        <f t="shared" ref="BU824" si="15940">M824/M839</f>
        <v>8.1301369863013701E-2</v>
      </c>
      <c r="BV824" s="127">
        <f t="shared" ref="BV824" si="15941">N824/N839</f>
        <v>4.9492978647393444E-2</v>
      </c>
      <c r="BW824" s="128">
        <f t="shared" ref="BW824" si="15942">O824/O839</f>
        <v>5.8247375348168103E-2</v>
      </c>
      <c r="BX824" s="123">
        <f t="shared" ref="BX824" si="15943">P824/P839</f>
        <v>5.9059693608029581E-2</v>
      </c>
      <c r="BY824" s="124">
        <f t="shared" ref="BY824" si="15944">Q824/Q839</f>
        <v>4.0269814502529512E-2</v>
      </c>
      <c r="BZ824" s="125">
        <f t="shared" ref="BZ824" si="15945">R824/R839</f>
        <v>6.2846212091021397E-2</v>
      </c>
      <c r="CA824" s="126">
        <f t="shared" ref="CA824" si="15946">S824/S839</f>
        <v>4.6087736695471504E-2</v>
      </c>
      <c r="CB824" s="123">
        <f t="shared" ref="CB824" si="15947">T824/T839</f>
        <v>4.3924825174825176E-2</v>
      </c>
      <c r="CC824" s="124">
        <f t="shared" ref="CC824" si="15948">U824/U839</f>
        <v>4.9404611097035721E-2</v>
      </c>
      <c r="CD824" s="125">
        <f t="shared" ref="CD824" si="15949">V824/V839</f>
        <v>3.9225111762726528E-2</v>
      </c>
      <c r="CE824" s="126">
        <f t="shared" ref="CE824" si="15950">W824/W839</f>
        <v>6.5788239707399415E-2</v>
      </c>
      <c r="CF824" s="123">
        <f t="shared" ref="CF824" si="15951">X824/X839</f>
        <v>6.1393152302243209E-2</v>
      </c>
      <c r="CG824" s="124">
        <f t="shared" ref="CG824" si="15952">Y824/Y839</f>
        <v>3.9888916940166622E-2</v>
      </c>
      <c r="CH824" s="125">
        <f t="shared" ref="CH824" si="15953">Z824/Z839</f>
        <v>5.801988759187203E-2</v>
      </c>
      <c r="CI824" s="123">
        <f t="shared" ref="CI824" si="15954">AA824/AA839</f>
        <v>5.1620836712801862E-2</v>
      </c>
      <c r="CJ824" s="129">
        <f t="shared" ref="CJ824" si="15955">AB824/AB839</f>
        <v>5.5880374803197748E-2</v>
      </c>
      <c r="CK824" s="130">
        <f t="shared" ref="CK824" si="15956">AC824/AC839</f>
        <v>5.4349244360527141E-2</v>
      </c>
    </row>
    <row r="825" spans="1:89" ht="13.5" thickBot="1" x14ac:dyDescent="0.25">
      <c r="A825" s="139" t="s">
        <v>26</v>
      </c>
      <c r="B825" s="181">
        <v>1178</v>
      </c>
      <c r="C825" s="175">
        <v>1444</v>
      </c>
      <c r="D825" s="176">
        <v>452</v>
      </c>
      <c r="E825" s="177">
        <v>479</v>
      </c>
      <c r="F825" s="174">
        <v>973</v>
      </c>
      <c r="G825" s="178">
        <v>1009</v>
      </c>
      <c r="H825" s="176">
        <v>2005</v>
      </c>
      <c r="I825" s="177">
        <v>2205</v>
      </c>
      <c r="J825" s="174">
        <v>192</v>
      </c>
      <c r="K825" s="175">
        <v>232</v>
      </c>
      <c r="L825" s="176">
        <v>621</v>
      </c>
      <c r="M825" s="174">
        <v>990</v>
      </c>
      <c r="N825" s="179">
        <v>1753</v>
      </c>
      <c r="O825" s="182">
        <v>1752</v>
      </c>
      <c r="P825" s="174">
        <v>1028</v>
      </c>
      <c r="Q825" s="175">
        <v>653</v>
      </c>
      <c r="R825" s="176">
        <v>1426</v>
      </c>
      <c r="S825" s="177">
        <v>1084</v>
      </c>
      <c r="T825" s="174">
        <v>168</v>
      </c>
      <c r="U825" s="178">
        <v>148</v>
      </c>
      <c r="V825" s="176">
        <v>912</v>
      </c>
      <c r="W825" s="183">
        <v>1383</v>
      </c>
      <c r="X825" s="174">
        <v>1171</v>
      </c>
      <c r="Y825" s="178">
        <v>407</v>
      </c>
      <c r="Z825" s="176">
        <v>1986</v>
      </c>
      <c r="AA825" s="174">
        <v>2273</v>
      </c>
      <c r="AB825" s="149">
        <f t="shared" si="15709"/>
        <v>13865</v>
      </c>
      <c r="AC825" s="150">
        <f t="shared" si="15710"/>
        <v>14059</v>
      </c>
      <c r="AE825" s="224">
        <f>$AE$19</f>
        <v>0</v>
      </c>
      <c r="AF825" s="120">
        <f t="shared" si="15901"/>
        <v>0</v>
      </c>
      <c r="AG825" s="175">
        <f t="shared" si="15901"/>
        <v>0</v>
      </c>
      <c r="AH825" s="176">
        <f t="shared" si="15901"/>
        <v>0</v>
      </c>
      <c r="AI825" s="177">
        <f t="shared" si="15901"/>
        <v>0</v>
      </c>
      <c r="AJ825" s="174">
        <f t="shared" si="15901"/>
        <v>0</v>
      </c>
      <c r="AK825" s="178">
        <f t="shared" si="15901"/>
        <v>0</v>
      </c>
      <c r="AL825" s="176">
        <f t="shared" si="15901"/>
        <v>0</v>
      </c>
      <c r="AM825" s="177">
        <f t="shared" si="15901"/>
        <v>0</v>
      </c>
      <c r="AN825" s="174">
        <f t="shared" si="15901"/>
        <v>0</v>
      </c>
      <c r="AO825" s="178">
        <f t="shared" si="15901"/>
        <v>0</v>
      </c>
      <c r="AP825" s="176">
        <f t="shared" si="15902"/>
        <v>0</v>
      </c>
      <c r="AQ825" s="174">
        <f t="shared" si="15902"/>
        <v>0</v>
      </c>
      <c r="AR825" s="179">
        <f t="shared" si="15902"/>
        <v>0</v>
      </c>
      <c r="AS825" s="180">
        <f t="shared" si="15902"/>
        <v>0</v>
      </c>
      <c r="AT825" s="174">
        <f t="shared" si="15902"/>
        <v>0</v>
      </c>
      <c r="AU825" s="178">
        <f t="shared" si="15902"/>
        <v>0</v>
      </c>
      <c r="AV825" s="176">
        <f t="shared" si="15902"/>
        <v>0</v>
      </c>
      <c r="AW825" s="177">
        <f t="shared" si="15902"/>
        <v>0</v>
      </c>
      <c r="AX825" s="174">
        <f t="shared" si="15902"/>
        <v>0</v>
      </c>
      <c r="AY825" s="178">
        <f t="shared" si="15902"/>
        <v>0</v>
      </c>
      <c r="AZ825" s="176">
        <f t="shared" si="15902"/>
        <v>0</v>
      </c>
      <c r="BA825" s="177">
        <f t="shared" si="15902"/>
        <v>0</v>
      </c>
      <c r="BB825" s="174">
        <f t="shared" si="15902"/>
        <v>0</v>
      </c>
      <c r="BC825" s="178">
        <f t="shared" si="15902"/>
        <v>0</v>
      </c>
      <c r="BD825" s="176">
        <f t="shared" si="15902"/>
        <v>0</v>
      </c>
      <c r="BE825" s="174">
        <f t="shared" si="15902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5.8847037666100513E-2</v>
      </c>
      <c r="BK825" s="124">
        <f t="shared" ref="BK825" si="15957">C825/C839</f>
        <v>5.8183576436457413E-2</v>
      </c>
      <c r="BL825" s="125">
        <f t="shared" ref="BL825" si="15958">D825/D839</f>
        <v>5.3026748005631161E-2</v>
      </c>
      <c r="BM825" s="126">
        <f t="shared" ref="BM825" si="15959">E825/E839</f>
        <v>5.0357443229604712E-2</v>
      </c>
      <c r="BN825" s="123">
        <f t="shared" ref="BN825" si="15960">F825/F839</f>
        <v>4.8862552101642143E-2</v>
      </c>
      <c r="BO825" s="124">
        <f t="shared" ref="BO825" si="15961">G825/G839</f>
        <v>4.0759442536861243E-2</v>
      </c>
      <c r="BP825" s="125">
        <f t="shared" ref="BP825" si="15962">H825/H839</f>
        <v>5.9081801037246584E-2</v>
      </c>
      <c r="BQ825" s="126">
        <f t="shared" ref="BQ825" si="15963">I825/I839</f>
        <v>5.1890899677593957E-2</v>
      </c>
      <c r="BR825" s="123">
        <f t="shared" ref="BR825" si="15964">J825/J839</f>
        <v>4.2657187291712952E-2</v>
      </c>
      <c r="BS825" s="124">
        <f t="shared" ref="BS825" si="15965">K825/K839</f>
        <v>5.3865799860691899E-2</v>
      </c>
      <c r="BT825" s="125">
        <f t="shared" ref="BT825" si="15966">L825/L839</f>
        <v>3.9624808575803978E-2</v>
      </c>
      <c r="BU825" s="123">
        <f t="shared" ref="BU825" si="15967">M825/M839</f>
        <v>6.7808219178082191E-2</v>
      </c>
      <c r="BV825" s="127">
        <f t="shared" ref="BV825" si="15968">N825/N839</f>
        <v>4.8173898705652807E-2</v>
      </c>
      <c r="BW825" s="128">
        <f t="shared" ref="BW825" si="15969">O825/O839</f>
        <v>5.362553946925408E-2</v>
      </c>
      <c r="BX825" s="123">
        <f t="shared" ref="BX825" si="15970">P825/P839</f>
        <v>5.4305335446381407E-2</v>
      </c>
      <c r="BY825" s="124">
        <f t="shared" ref="BY825" si="15971">Q825/Q839</f>
        <v>4.4047217537942662E-2</v>
      </c>
      <c r="BZ825" s="125">
        <f t="shared" ref="BZ825" si="15972">R825/R839</f>
        <v>5.6828597616865262E-2</v>
      </c>
      <c r="CA825" s="126">
        <f t="shared" ref="CA825" si="15973">S825/S839</f>
        <v>5.1187609198658925E-2</v>
      </c>
      <c r="CB825" s="123">
        <f t="shared" ref="CB825" si="15974">T825/T839</f>
        <v>3.6713286713286712E-2</v>
      </c>
      <c r="CC825" s="124">
        <f t="shared" ref="CC825" si="15975">U825/U839</f>
        <v>3.7496833037750192E-2</v>
      </c>
      <c r="CD825" s="125">
        <f t="shared" ref="CD825" si="15976">V825/V839</f>
        <v>4.3839830793635536E-2</v>
      </c>
      <c r="CE825" s="126">
        <f t="shared" ref="CE825" si="15977">W825/W839</f>
        <v>6.4850417330957519E-2</v>
      </c>
      <c r="CF825" s="123">
        <f t="shared" ref="CF825" si="15978">X825/X839</f>
        <v>6.2842116561124831E-2</v>
      </c>
      <c r="CG825" s="124">
        <f t="shared" ref="CG825" si="15979">Y825/Y839</f>
        <v>5.1375915172936125E-2</v>
      </c>
      <c r="CH825" s="125">
        <f t="shared" ref="CH825" si="15980">Z825/Z839</f>
        <v>5.7241677475140508E-2</v>
      </c>
      <c r="CI825" s="123">
        <f t="shared" ref="CI825" si="15981">AA825/AA839</f>
        <v>5.9469924910389577E-2</v>
      </c>
      <c r="CJ825" s="129">
        <f t="shared" ref="CJ825" si="15982">AB825/AB839</f>
        <v>5.2983751394812061E-2</v>
      </c>
      <c r="CK825" s="130">
        <f t="shared" ref="CK825" si="15983">AC825/AC839</f>
        <v>5.3953963173609031E-2</v>
      </c>
    </row>
    <row r="826" spans="1:89" ht="14.25" thickTop="1" thickBot="1" x14ac:dyDescent="0.25">
      <c r="A826" s="131" t="s">
        <v>27</v>
      </c>
      <c r="B826" s="184">
        <v>1101</v>
      </c>
      <c r="C826" s="168">
        <v>1469</v>
      </c>
      <c r="D826" s="169">
        <v>458</v>
      </c>
      <c r="E826" s="170">
        <v>523</v>
      </c>
      <c r="F826" s="167">
        <v>916</v>
      </c>
      <c r="G826" s="171">
        <v>1088</v>
      </c>
      <c r="H826" s="169">
        <v>1927</v>
      </c>
      <c r="I826" s="170">
        <v>2346</v>
      </c>
      <c r="J826" s="167">
        <v>284</v>
      </c>
      <c r="K826" s="168">
        <v>188</v>
      </c>
      <c r="L826" s="169">
        <v>690</v>
      </c>
      <c r="M826" s="167">
        <v>832</v>
      </c>
      <c r="N826" s="172">
        <v>1824</v>
      </c>
      <c r="O826" s="185">
        <v>1675</v>
      </c>
      <c r="P826" s="167">
        <v>1086</v>
      </c>
      <c r="Q826" s="168">
        <v>698</v>
      </c>
      <c r="R826" s="169">
        <v>1371</v>
      </c>
      <c r="S826" s="170">
        <v>1083</v>
      </c>
      <c r="T826" s="167">
        <v>248</v>
      </c>
      <c r="U826" s="171">
        <v>146</v>
      </c>
      <c r="V826" s="169">
        <v>1158</v>
      </c>
      <c r="W826" s="186">
        <v>1042</v>
      </c>
      <c r="X826" s="167">
        <v>984</v>
      </c>
      <c r="Y826" s="171">
        <v>374</v>
      </c>
      <c r="Z826" s="169">
        <v>2157</v>
      </c>
      <c r="AA826" s="167">
        <v>2181</v>
      </c>
      <c r="AB826" s="149">
        <f t="shared" si="15709"/>
        <v>14204</v>
      </c>
      <c r="AC826" s="150">
        <f t="shared" si="15710"/>
        <v>13645</v>
      </c>
      <c r="AE826" s="221" t="s">
        <v>13</v>
      </c>
      <c r="AF826" s="14">
        <f t="shared" ref="AF826:BG826" si="15984">SUM(AF823:AF825)</f>
        <v>2918</v>
      </c>
      <c r="AG826" s="1">
        <f t="shared" si="15984"/>
        <v>4605</v>
      </c>
      <c r="AH826" s="14">
        <f t="shared" si="15984"/>
        <v>1177</v>
      </c>
      <c r="AI826" s="1">
        <f t="shared" si="15984"/>
        <v>1745</v>
      </c>
      <c r="AJ826" s="14">
        <f t="shared" si="15984"/>
        <v>2065</v>
      </c>
      <c r="AK826" s="1">
        <f t="shared" si="15984"/>
        <v>5901</v>
      </c>
      <c r="AL826" s="14">
        <f t="shared" si="15984"/>
        <v>4946</v>
      </c>
      <c r="AM826" s="1">
        <f t="shared" si="15984"/>
        <v>8101</v>
      </c>
      <c r="AN826" s="14">
        <f t="shared" si="15984"/>
        <v>1141</v>
      </c>
      <c r="AO826" s="1">
        <f t="shared" si="15984"/>
        <v>382</v>
      </c>
      <c r="AP826" s="14">
        <f t="shared" si="15984"/>
        <v>3146</v>
      </c>
      <c r="AQ826" s="1">
        <f t="shared" si="15984"/>
        <v>1490</v>
      </c>
      <c r="AR826" s="14">
        <f t="shared" si="15984"/>
        <v>6199</v>
      </c>
      <c r="AS826" s="1">
        <f t="shared" si="15984"/>
        <v>4347</v>
      </c>
      <c r="AT826" s="14">
        <f t="shared" si="15984"/>
        <v>3090</v>
      </c>
      <c r="AU826" s="1">
        <f t="shared" si="15984"/>
        <v>2262</v>
      </c>
      <c r="AV826" s="14">
        <f t="shared" si="15984"/>
        <v>3930</v>
      </c>
      <c r="AW826" s="1">
        <f t="shared" si="15984"/>
        <v>3780</v>
      </c>
      <c r="AX826" s="14">
        <f t="shared" si="15984"/>
        <v>1085</v>
      </c>
      <c r="AY826" s="1">
        <f t="shared" si="15984"/>
        <v>356</v>
      </c>
      <c r="AZ826" s="14">
        <f t="shared" si="15984"/>
        <v>4414</v>
      </c>
      <c r="BA826" s="1">
        <f t="shared" si="15984"/>
        <v>2743</v>
      </c>
      <c r="BB826" s="14">
        <f t="shared" si="15984"/>
        <v>3834</v>
      </c>
      <c r="BC826" s="1">
        <f t="shared" si="15984"/>
        <v>1020</v>
      </c>
      <c r="BD826" s="14">
        <f t="shared" si="15984"/>
        <v>5899</v>
      </c>
      <c r="BE826" s="1">
        <f t="shared" si="15984"/>
        <v>7158</v>
      </c>
      <c r="BF826" s="153">
        <f t="shared" si="15984"/>
        <v>43844</v>
      </c>
      <c r="BG826" s="154">
        <f t="shared" si="15984"/>
        <v>43890</v>
      </c>
      <c r="BI826" s="131" t="s">
        <v>27</v>
      </c>
      <c r="BJ826" s="123">
        <f>B826/B839</f>
        <v>5.5000499550404633E-2</v>
      </c>
      <c r="BK826" s="124">
        <f t="shared" ref="BK826" si="15985">C826/C839</f>
        <v>5.9190909823515193E-2</v>
      </c>
      <c r="BL826" s="125">
        <f t="shared" ref="BL826" si="15986">D826/D839</f>
        <v>5.3730642890661665E-2</v>
      </c>
      <c r="BM826" s="126">
        <f t="shared" ref="BM826" si="15987">E826/E839</f>
        <v>5.4983179142136247E-2</v>
      </c>
      <c r="BN826" s="123">
        <f t="shared" ref="BN826" si="15988">F826/F839</f>
        <v>4.6000100436900518E-2</v>
      </c>
      <c r="BO826" s="124">
        <f t="shared" ref="BO826" si="15989">G826/G839</f>
        <v>4.3950717026863262E-2</v>
      </c>
      <c r="BP826" s="125">
        <f t="shared" ref="BP826" si="15990">H826/H839</f>
        <v>5.6783356907119283E-2</v>
      </c>
      <c r="BQ826" s="126">
        <f t="shared" ref="BQ826" si="15991">I826/I839</f>
        <v>5.5209093262419691E-2</v>
      </c>
      <c r="BR826" s="123">
        <f t="shared" ref="BR826" si="15992">J826/J839</f>
        <v>6.3097089535658749E-2</v>
      </c>
      <c r="BS826" s="124">
        <f t="shared" ref="BS826" si="15993">K826/K839</f>
        <v>4.3649872300905501E-2</v>
      </c>
      <c r="BT826" s="125">
        <f t="shared" ref="BT826" si="15994">L826/L839</f>
        <v>4.4027565084226644E-2</v>
      </c>
      <c r="BU826" s="123">
        <f t="shared" ref="BU826" si="15995">M826/M839</f>
        <v>5.6986301369863011E-2</v>
      </c>
      <c r="BV826" s="127">
        <f t="shared" ref="BV826" si="15996">N826/N839</f>
        <v>5.0125037786144168E-2</v>
      </c>
      <c r="BW826" s="128">
        <f t="shared" ref="BW826" si="15997">O826/O839</f>
        <v>5.1268709252854212E-2</v>
      </c>
      <c r="BX826" s="123">
        <f t="shared" ref="BX826" si="15998">P826/P839</f>
        <v>5.7369255150554674E-2</v>
      </c>
      <c r="BY826" s="124">
        <f t="shared" ref="BY826" si="15999">Q826/Q839</f>
        <v>4.708263069139966E-2</v>
      </c>
      <c r="BZ826" s="125">
        <f t="shared" ref="BZ826" si="16000">R826/R839</f>
        <v>5.4636751285218985E-2</v>
      </c>
      <c r="CA826" s="126">
        <f t="shared" ref="CA826" si="16001">S826/S839</f>
        <v>5.1140388156962743E-2</v>
      </c>
      <c r="CB826" s="123">
        <f t="shared" ref="CB826" si="16002">T826/T839</f>
        <v>5.4195804195804193E-2</v>
      </c>
      <c r="CC826" s="124">
        <f t="shared" ref="CC826" si="16003">U826/U839</f>
        <v>3.6990119077780596E-2</v>
      </c>
      <c r="CD826" s="125">
        <f t="shared" ref="CD826" si="16004">V826/V839</f>
        <v>5.5665048310339853E-2</v>
      </c>
      <c r="CE826" s="126">
        <f t="shared" ref="CE826" si="16005">W826/W839</f>
        <v>4.8860545812623092E-2</v>
      </c>
      <c r="CF826" s="123">
        <f t="shared" ref="CF826" si="16006">X826/X839</f>
        <v>5.2806697434796608E-2</v>
      </c>
      <c r="CG826" s="124">
        <f t="shared" ref="CG826" si="16007">Y826/Y839</f>
        <v>4.7210300429184553E-2</v>
      </c>
      <c r="CH826" s="125">
        <f t="shared" ref="CH826" si="16008">Z826/Z839</f>
        <v>6.2170341547773456E-2</v>
      </c>
      <c r="CI826" s="123">
        <f t="shared" ref="CI826" si="16009">AA826/AA839</f>
        <v>5.7062871196462681E-2</v>
      </c>
      <c r="CJ826" s="129">
        <f t="shared" ref="CJ826" si="16010">AB826/AB839</f>
        <v>5.4279206982467403E-2</v>
      </c>
      <c r="CK826" s="130">
        <f t="shared" ref="CK826" si="16011">AC826/AC839</f>
        <v>5.2365163063083808E-2</v>
      </c>
    </row>
    <row r="827" spans="1:89" ht="13.5" thickTop="1" x14ac:dyDescent="0.2">
      <c r="A827" s="139" t="s">
        <v>28</v>
      </c>
      <c r="B827" s="181">
        <v>1165</v>
      </c>
      <c r="C827" s="175">
        <v>1888</v>
      </c>
      <c r="D827" s="176">
        <v>530</v>
      </c>
      <c r="E827" s="177">
        <v>501</v>
      </c>
      <c r="F827" s="174">
        <v>882</v>
      </c>
      <c r="G827" s="178">
        <v>1522</v>
      </c>
      <c r="H827" s="176">
        <v>2063</v>
      </c>
      <c r="I827" s="177">
        <v>2837</v>
      </c>
      <c r="J827" s="174">
        <v>279</v>
      </c>
      <c r="K827" s="175">
        <v>198</v>
      </c>
      <c r="L827" s="176">
        <v>1073</v>
      </c>
      <c r="M827" s="174">
        <v>750</v>
      </c>
      <c r="N827" s="179">
        <v>2418</v>
      </c>
      <c r="O827" s="182">
        <v>1670</v>
      </c>
      <c r="P827" s="174">
        <v>1309</v>
      </c>
      <c r="Q827" s="175">
        <v>762</v>
      </c>
      <c r="R827" s="176">
        <v>1371</v>
      </c>
      <c r="S827" s="177">
        <v>1260</v>
      </c>
      <c r="T827" s="174">
        <v>363</v>
      </c>
      <c r="U827" s="178">
        <v>125</v>
      </c>
      <c r="V827" s="176">
        <v>1411</v>
      </c>
      <c r="W827" s="183">
        <v>1366</v>
      </c>
      <c r="X827" s="174">
        <v>1317</v>
      </c>
      <c r="Y827" s="178">
        <v>390</v>
      </c>
      <c r="Z827" s="176">
        <v>2163</v>
      </c>
      <c r="AA827" s="174">
        <v>2559</v>
      </c>
      <c r="AB827" s="149">
        <f t="shared" si="15709"/>
        <v>16344</v>
      </c>
      <c r="AC827" s="150">
        <f t="shared" si="15710"/>
        <v>15828</v>
      </c>
      <c r="BI827" s="139" t="s">
        <v>28</v>
      </c>
      <c r="BJ827" s="123">
        <f>B827/B839</f>
        <v>5.8197622140073936E-2</v>
      </c>
      <c r="BK827" s="124">
        <f t="shared" ref="BK827" si="16012">C827/C839</f>
        <v>7.6073817390603593E-2</v>
      </c>
      <c r="BL827" s="125">
        <f t="shared" ref="BL827" si="16013">D827/D839</f>
        <v>6.2177381511027689E-2</v>
      </c>
      <c r="BM827" s="126">
        <f t="shared" ref="BM827" si="16014">E827/E839</f>
        <v>5.2670311185870476E-2</v>
      </c>
      <c r="BN827" s="123">
        <f t="shared" ref="BN827" si="16015">F827/F839</f>
        <v>4.4292673128107266E-2</v>
      </c>
      <c r="BO827" s="124">
        <f t="shared" ref="BO827" si="16016">G827/G839</f>
        <v>6.1482528782064227E-2</v>
      </c>
      <c r="BP827" s="125">
        <f t="shared" ref="BP827" si="16017">H827/H839</f>
        <v>6.0790900518623292E-2</v>
      </c>
      <c r="BQ827" s="126">
        <f t="shared" ref="BQ827" si="16018">I827/I839</f>
        <v>6.6763937589720657E-2</v>
      </c>
      <c r="BR827" s="123">
        <f t="shared" ref="BR827" si="16019">J827/J839</f>
        <v>6.1986225283270385E-2</v>
      </c>
      <c r="BS827" s="124">
        <f t="shared" ref="BS827" si="16020">K827/K839</f>
        <v>4.5971674019038775E-2</v>
      </c>
      <c r="BT827" s="125">
        <f t="shared" ref="BT827" si="16021">L827/L839</f>
        <v>6.8466054109239408E-2</v>
      </c>
      <c r="BU827" s="123">
        <f t="shared" ref="BU827" si="16022">M827/M839</f>
        <v>5.1369863013698627E-2</v>
      </c>
      <c r="BV827" s="127">
        <f t="shared" ref="BV827" si="16023">N827/N839</f>
        <v>6.6448652065184535E-2</v>
      </c>
      <c r="BW827" s="128">
        <f t="shared" ref="BW827" si="16024">O827/O839</f>
        <v>5.1115668329711365E-2</v>
      </c>
      <c r="BX827" s="123">
        <f t="shared" ref="BX827" si="16025">P827/P839</f>
        <v>6.9149498151082942E-2</v>
      </c>
      <c r="BY827" s="124">
        <f t="shared" ref="BY827" si="16026">Q827/Q839</f>
        <v>5.139966273187184E-2</v>
      </c>
      <c r="BZ827" s="125">
        <f t="shared" ref="BZ827" si="16027">R827/R839</f>
        <v>5.4636751285218985E-2</v>
      </c>
      <c r="CA827" s="126">
        <f t="shared" ref="CA827" si="16028">S827/S839</f>
        <v>5.9498512537186569E-2</v>
      </c>
      <c r="CB827" s="123">
        <f t="shared" ref="CB827" si="16029">T827/T839</f>
        <v>7.9326923076923073E-2</v>
      </c>
      <c r="CC827" s="124">
        <f t="shared" ref="CC827" si="16030">U827/U839</f>
        <v>3.166962249809982E-2</v>
      </c>
      <c r="CD827" s="125">
        <f t="shared" ref="CD827" si="16031">V827/V839</f>
        <v>6.7826755756381293E-2</v>
      </c>
      <c r="CE827" s="126">
        <f t="shared" ref="CE827" si="16032">W827/W839</f>
        <v>6.4053268310981903E-2</v>
      </c>
      <c r="CF827" s="123">
        <f t="shared" ref="CF827" si="16033">X827/X839</f>
        <v>7.0677256627669854E-2</v>
      </c>
      <c r="CG827" s="124">
        <f t="shared" ref="CG827" si="16034">Y827/Y839</f>
        <v>4.9229992426155014E-2</v>
      </c>
      <c r="CH827" s="125">
        <f t="shared" ref="CH827" si="16035">Z827/Z839</f>
        <v>6.2343277129269348E-2</v>
      </c>
      <c r="CI827" s="123">
        <f t="shared" ref="CI827" si="16036">AA827/AA839</f>
        <v>6.6952722325423195E-2</v>
      </c>
      <c r="CJ827" s="129">
        <f t="shared" ref="CJ827" si="16037">AB827/AB839</f>
        <v>6.245700921722383E-2</v>
      </c>
      <c r="CK827" s="130">
        <f t="shared" ref="CK827" si="16038">AC827/AC839</f>
        <v>6.0742821616891936E-2</v>
      </c>
    </row>
    <row r="828" spans="1:89" x14ac:dyDescent="0.2">
      <c r="A828" s="131" t="s">
        <v>29</v>
      </c>
      <c r="B828" s="184">
        <v>1623</v>
      </c>
      <c r="C828" s="168">
        <v>1998</v>
      </c>
      <c r="D828" s="169">
        <v>729</v>
      </c>
      <c r="E828" s="170">
        <v>713</v>
      </c>
      <c r="F828" s="167">
        <v>1038</v>
      </c>
      <c r="G828" s="171">
        <v>2430</v>
      </c>
      <c r="H828" s="169">
        <v>2336</v>
      </c>
      <c r="I828" s="170">
        <v>3487</v>
      </c>
      <c r="J828" s="167">
        <v>546</v>
      </c>
      <c r="K828" s="168">
        <v>180</v>
      </c>
      <c r="L828" s="169">
        <v>1751</v>
      </c>
      <c r="M828" s="167">
        <v>705</v>
      </c>
      <c r="N828" s="172">
        <v>3195</v>
      </c>
      <c r="O828" s="185">
        <v>2138</v>
      </c>
      <c r="P828" s="167">
        <v>1747</v>
      </c>
      <c r="Q828" s="168">
        <v>912</v>
      </c>
      <c r="R828" s="169">
        <v>2172</v>
      </c>
      <c r="S828" s="170">
        <v>1802</v>
      </c>
      <c r="T828" s="167">
        <v>651</v>
      </c>
      <c r="U828" s="171">
        <v>150</v>
      </c>
      <c r="V828" s="169">
        <v>2248</v>
      </c>
      <c r="W828" s="186">
        <v>1356</v>
      </c>
      <c r="X828" s="167">
        <v>1649</v>
      </c>
      <c r="Y828" s="171">
        <v>424</v>
      </c>
      <c r="Z828" s="169">
        <v>2556</v>
      </c>
      <c r="AA828" s="167">
        <v>3445</v>
      </c>
      <c r="AB828" s="149">
        <f t="shared" si="15709"/>
        <v>22241</v>
      </c>
      <c r="AC828" s="150">
        <f t="shared" si="15710"/>
        <v>19740</v>
      </c>
      <c r="BI828" s="131" t="s">
        <v>29</v>
      </c>
      <c r="BJ828" s="123">
        <f>B828/B839</f>
        <v>8.1077030672394843E-2</v>
      </c>
      <c r="BK828" s="124">
        <f t="shared" ref="BK828" si="16039">C828/C839</f>
        <v>8.0506084293657826E-2</v>
      </c>
      <c r="BL828" s="125">
        <f t="shared" ref="BL828" si="16040">D828/D839</f>
        <v>8.5523228531206003E-2</v>
      </c>
      <c r="BM828" s="126">
        <f t="shared" ref="BM828" si="16041">E828/E839</f>
        <v>7.4957947855340629E-2</v>
      </c>
      <c r="BN828" s="123">
        <f t="shared" ref="BN828" si="16042">F828/F839</f>
        <v>5.2126751368452767E-2</v>
      </c>
      <c r="BO828" s="124">
        <f t="shared" ref="BO828" si="16043">G828/G839</f>
        <v>9.8161987477277321E-2</v>
      </c>
      <c r="BP828" s="125">
        <f t="shared" ref="BP828" si="16044">H828/H839</f>
        <v>6.883545497406883E-2</v>
      </c>
      <c r="BQ828" s="126">
        <f t="shared" ref="BQ828" si="16045">I828/I839</f>
        <v>8.2060574682888951E-2</v>
      </c>
      <c r="BR828" s="123">
        <f t="shared" ref="BR828" si="16046">J828/J839</f>
        <v>0.12130637636080871</v>
      </c>
      <c r="BS828" s="124">
        <f t="shared" ref="BS828" si="16047">K828/K839</f>
        <v>4.1792430926398887E-2</v>
      </c>
      <c r="BT828" s="125">
        <f t="shared" ref="BT828" si="16048">L828/L839</f>
        <v>0.11172792240939254</v>
      </c>
      <c r="BU828" s="123">
        <f t="shared" ref="BU828" si="16049">M828/M839</f>
        <v>4.8287671232876715E-2</v>
      </c>
      <c r="BV828" s="127">
        <f t="shared" ref="BV828" si="16050">N828/N839</f>
        <v>8.7801258622111078E-2</v>
      </c>
      <c r="BW828" s="128">
        <f t="shared" ref="BW828" si="16051">O828/O839</f>
        <v>6.5440298735881974E-2</v>
      </c>
      <c r="BX828" s="123">
        <f t="shared" ref="BX828" si="16052">P828/P839</f>
        <v>9.2287374537770736E-2</v>
      </c>
      <c r="BY828" s="124">
        <f t="shared" ref="BY828" si="16053">Q828/Q839</f>
        <v>6.1517706576728497E-2</v>
      </c>
      <c r="BZ828" s="125">
        <f t="shared" ref="BZ828" si="16054">R828/R839</f>
        <v>8.6558004224285653E-2</v>
      </c>
      <c r="CA828" s="126">
        <f t="shared" ref="CA828" si="16055">S828/S839</f>
        <v>8.5092317136516035E-2</v>
      </c>
      <c r="CB828" s="123">
        <f t="shared" ref="CB828" si="16056">T828/T839</f>
        <v>0.14226398601398602</v>
      </c>
      <c r="CC828" s="124">
        <f t="shared" ref="CC828" si="16057">U828/U839</f>
        <v>3.8003546997719788E-2</v>
      </c>
      <c r="CD828" s="125">
        <f t="shared" ref="CD828" si="16058">V828/V839</f>
        <v>0.10806133730711917</v>
      </c>
      <c r="CE828" s="126">
        <f t="shared" ref="CE828" si="16059">W828/W839</f>
        <v>6.3584357122760948E-2</v>
      </c>
      <c r="CF828" s="123">
        <f t="shared" ref="CF828" si="16060">X828/X839</f>
        <v>8.8494150477621547E-2</v>
      </c>
      <c r="CG828" s="124">
        <f t="shared" ref="CG828" si="16061">Y828/Y839</f>
        <v>5.3521837919717243E-2</v>
      </c>
      <c r="CH828" s="125">
        <f t="shared" ref="CH828" si="16062">Z828/Z839</f>
        <v>7.3670557717250326E-2</v>
      </c>
      <c r="CI828" s="123">
        <f t="shared" ref="CI828" si="16063">AA828/AA839</f>
        <v>9.0133696135632241E-2</v>
      </c>
      <c r="CJ828" s="129">
        <f t="shared" ref="CJ828" si="16064">AB828/AB839</f>
        <v>8.4991822197765243E-2</v>
      </c>
      <c r="CK828" s="130">
        <f t="shared" ref="CK828" si="16065">AC828/AC839</f>
        <v>7.57558313569274E-2</v>
      </c>
    </row>
    <row r="829" spans="1:89" x14ac:dyDescent="0.2">
      <c r="A829" s="139" t="s">
        <v>30</v>
      </c>
      <c r="B829" s="181">
        <v>1509</v>
      </c>
      <c r="C829" s="175">
        <v>2511</v>
      </c>
      <c r="D829" s="176">
        <v>646</v>
      </c>
      <c r="E829" s="177">
        <v>862</v>
      </c>
      <c r="F829" s="174">
        <v>1100</v>
      </c>
      <c r="G829" s="178">
        <v>3030</v>
      </c>
      <c r="H829" s="176">
        <v>2613</v>
      </c>
      <c r="I829" s="177">
        <v>4319</v>
      </c>
      <c r="J829" s="174">
        <v>727</v>
      </c>
      <c r="K829" s="175">
        <v>176</v>
      </c>
      <c r="L829" s="176">
        <v>1671</v>
      </c>
      <c r="M829" s="174">
        <v>788</v>
      </c>
      <c r="N829" s="179">
        <v>3167</v>
      </c>
      <c r="O829" s="182">
        <v>2247</v>
      </c>
      <c r="P829" s="174">
        <v>1697</v>
      </c>
      <c r="Q829" s="175">
        <v>1090</v>
      </c>
      <c r="R829" s="176">
        <v>2100</v>
      </c>
      <c r="S829" s="177">
        <v>1918</v>
      </c>
      <c r="T829" s="174">
        <v>612</v>
      </c>
      <c r="U829" s="178">
        <v>162</v>
      </c>
      <c r="V829" s="176">
        <v>2165</v>
      </c>
      <c r="W829" s="183">
        <v>1377</v>
      </c>
      <c r="X829" s="174">
        <v>1957</v>
      </c>
      <c r="Y829" s="178">
        <v>558</v>
      </c>
      <c r="Z829" s="176">
        <v>2884</v>
      </c>
      <c r="AA829" s="174">
        <v>3958</v>
      </c>
      <c r="AB829" s="149">
        <f t="shared" si="15709"/>
        <v>22848</v>
      </c>
      <c r="AC829" s="150">
        <f t="shared" si="15710"/>
        <v>22996</v>
      </c>
      <c r="BI829" s="139" t="s">
        <v>30</v>
      </c>
      <c r="BJ829" s="123">
        <f>B829/B839</f>
        <v>7.5382156059546401E-2</v>
      </c>
      <c r="BK829" s="124">
        <f t="shared" ref="BK829" si="16066">C829/C839</f>
        <v>0.10117656539608348</v>
      </c>
      <c r="BL829" s="125">
        <f t="shared" ref="BL829" si="16067">D829/D839</f>
        <v>7.5786015954950728E-2</v>
      </c>
      <c r="BM829" s="126">
        <f t="shared" ref="BM829" si="16068">E829/E839</f>
        <v>9.0622371740958788E-2</v>
      </c>
      <c r="BN829" s="123">
        <f t="shared" ref="BN829" si="16069">F829/F839</f>
        <v>5.5240295284487519E-2</v>
      </c>
      <c r="BO829" s="124">
        <f t="shared" ref="BO829" si="16070">G829/G839</f>
        <v>0.12239951524944456</v>
      </c>
      <c r="BP829" s="125">
        <f t="shared" ref="BP829" si="16071">H829/H839</f>
        <v>7.6997878359264499E-2</v>
      </c>
      <c r="BQ829" s="126">
        <f t="shared" ref="BQ829" si="16072">I829/I839</f>
        <v>0.10164027016214436</v>
      </c>
      <c r="BR829" s="123">
        <f t="shared" ref="BR829" si="16073">J829/J839</f>
        <v>0.16151966229726727</v>
      </c>
      <c r="BS829" s="124">
        <f t="shared" ref="BS829" si="16074">K829/K839</f>
        <v>4.0863710239145576E-2</v>
      </c>
      <c r="BT829" s="125">
        <f t="shared" ref="BT829" si="16075">L829/L839</f>
        <v>0.10662327718223584</v>
      </c>
      <c r="BU829" s="123">
        <f t="shared" ref="BU829" si="16076">M829/M839</f>
        <v>5.3972602739726025E-2</v>
      </c>
      <c r="BV829" s="127">
        <f t="shared" ref="BV829" si="16077">N829/N839</f>
        <v>8.7031795322762368E-2</v>
      </c>
      <c r="BW829" s="128">
        <f t="shared" ref="BW829" si="16078">O829/O839</f>
        <v>6.8776590860396072E-2</v>
      </c>
      <c r="BX829" s="123">
        <f t="shared" ref="BX829" si="16079">P829/P839</f>
        <v>8.9646064447966189E-2</v>
      </c>
      <c r="BY829" s="124">
        <f t="shared" ref="BY829" si="16080">Q829/Q839</f>
        <v>7.3524451939291732E-2</v>
      </c>
      <c r="BZ829" s="125">
        <f t="shared" ref="BZ829" si="16081">R829/R839</f>
        <v>8.3688678117403256E-2</v>
      </c>
      <c r="CA829" s="126">
        <f t="shared" ref="CA829" si="16082">S829/S839</f>
        <v>9.0569957973272885E-2</v>
      </c>
      <c r="CB829" s="123">
        <f t="shared" ref="CB829" si="16083">T829/T839</f>
        <v>0.13374125874125875</v>
      </c>
      <c r="CC829" s="124">
        <f t="shared" ref="CC829" si="16084">U829/U839</f>
        <v>4.104383075753737E-2</v>
      </c>
      <c r="CD829" s="125">
        <f t="shared" ref="CD829" si="16085">V829/V839</f>
        <v>0.10407152814497909</v>
      </c>
      <c r="CE829" s="126">
        <f t="shared" ref="CE829" si="16086">W829/W839</f>
        <v>6.4569070618024943E-2</v>
      </c>
      <c r="CF829" s="123">
        <f t="shared" ref="CF829" si="16087">X829/X839</f>
        <v>0.10502307609745626</v>
      </c>
      <c r="CG829" s="124">
        <f t="shared" ref="CG829" si="16088">Y829/Y839</f>
        <v>7.0436758394344864E-2</v>
      </c>
      <c r="CH829" s="125">
        <f t="shared" ref="CH829" si="16089">Z829/Z839</f>
        <v>8.3124369505692464E-2</v>
      </c>
      <c r="CI829" s="123">
        <f t="shared" ref="CI829" si="16090">AA829/AA839</f>
        <v>0.10355563695350724</v>
      </c>
      <c r="CJ829" s="129">
        <f t="shared" ref="CJ829" si="16091">AB829/AB839</f>
        <v>8.7311413766221854E-2</v>
      </c>
      <c r="CK829" s="130">
        <f t="shared" ref="CK829" si="16092">AC829/AC839</f>
        <v>8.8251322081251388E-2</v>
      </c>
    </row>
    <row r="830" spans="1:89" x14ac:dyDescent="0.2">
      <c r="A830" s="131" t="s">
        <v>31</v>
      </c>
      <c r="B830" s="184">
        <v>1409</v>
      </c>
      <c r="C830" s="168">
        <v>2094</v>
      </c>
      <c r="D830" s="169">
        <v>531</v>
      </c>
      <c r="E830" s="170">
        <v>883</v>
      </c>
      <c r="F830" s="167">
        <v>965</v>
      </c>
      <c r="G830" s="171">
        <v>2871</v>
      </c>
      <c r="H830" s="169">
        <v>2333</v>
      </c>
      <c r="I830" s="170">
        <v>3782</v>
      </c>
      <c r="J830" s="167">
        <v>414</v>
      </c>
      <c r="K830" s="168">
        <v>206</v>
      </c>
      <c r="L830" s="169">
        <v>1475</v>
      </c>
      <c r="M830" s="167">
        <v>702</v>
      </c>
      <c r="N830" s="172">
        <v>3032</v>
      </c>
      <c r="O830" s="185">
        <v>2100</v>
      </c>
      <c r="P830" s="167">
        <v>1393</v>
      </c>
      <c r="Q830" s="168">
        <v>1172</v>
      </c>
      <c r="R830" s="169">
        <v>1830</v>
      </c>
      <c r="S830" s="170">
        <v>1862</v>
      </c>
      <c r="T830" s="167">
        <v>473</v>
      </c>
      <c r="U830" s="171">
        <v>194</v>
      </c>
      <c r="V830" s="169">
        <v>2249</v>
      </c>
      <c r="W830" s="186">
        <v>1366</v>
      </c>
      <c r="X830" s="167">
        <v>1877</v>
      </c>
      <c r="Y830" s="171">
        <v>462</v>
      </c>
      <c r="Z830" s="169">
        <v>3015</v>
      </c>
      <c r="AA830" s="167">
        <v>3200</v>
      </c>
      <c r="AB830" s="149">
        <f t="shared" si="15709"/>
        <v>20996</v>
      </c>
      <c r="AC830" s="150">
        <f t="shared" si="15710"/>
        <v>20894</v>
      </c>
      <c r="BI830" s="131" t="s">
        <v>31</v>
      </c>
      <c r="BJ830" s="123">
        <f>B830/B839</f>
        <v>7.0386652013188125E-2</v>
      </c>
      <c r="BK830" s="124">
        <f t="shared" ref="BK830" si="16093">C830/C839</f>
        <v>8.4374244499959714E-2</v>
      </c>
      <c r="BL830" s="125">
        <f t="shared" ref="BL830" si="16094">D830/D839</f>
        <v>6.229469732519944E-2</v>
      </c>
      <c r="BM830" s="126">
        <f t="shared" ref="BM830" si="16095">E830/E839</f>
        <v>9.2830109335576116E-2</v>
      </c>
      <c r="BN830" s="123">
        <f t="shared" ref="BN830" si="16096">F830/F839</f>
        <v>4.8460804499573143E-2</v>
      </c>
      <c r="BO830" s="124">
        <f t="shared" ref="BO830" si="16097">G830/G839</f>
        <v>0.11597657038982023</v>
      </c>
      <c r="BP830" s="125">
        <f t="shared" ref="BP830" si="16098">H830/H839</f>
        <v>6.8747053276756245E-2</v>
      </c>
      <c r="BQ830" s="126">
        <f t="shared" ref="BQ830" si="16099">I830/I839</f>
        <v>8.9002894594403789E-2</v>
      </c>
      <c r="BR830" s="123">
        <f t="shared" ref="BR830" si="16100">J830/J839</f>
        <v>9.1979560097756055E-2</v>
      </c>
      <c r="BS830" s="124">
        <f t="shared" ref="BS830" si="16101">K830/K839</f>
        <v>4.7829115393545389E-2</v>
      </c>
      <c r="BT830" s="125">
        <f t="shared" ref="BT830" si="16102">L830/L839</f>
        <v>9.4116896375701892E-2</v>
      </c>
      <c r="BU830" s="123">
        <f t="shared" ref="BU830" si="16103">M830/M839</f>
        <v>4.8082191780821917E-2</v>
      </c>
      <c r="BV830" s="127">
        <f t="shared" ref="BV830" si="16104">N830/N839</f>
        <v>8.332188298661683E-2</v>
      </c>
      <c r="BW830" s="128">
        <f t="shared" ref="BW830" si="16105">O830/O839</f>
        <v>6.4277187719996326E-2</v>
      </c>
      <c r="BX830" s="123">
        <f t="shared" ref="BX830" si="16106">P830/P839</f>
        <v>7.3586899101954567E-2</v>
      </c>
      <c r="BY830" s="124">
        <f t="shared" ref="BY830" si="16107">Q830/Q839</f>
        <v>7.9055649241146705E-2</v>
      </c>
      <c r="BZ830" s="125">
        <f t="shared" ref="BZ830" si="16108">R830/R839</f>
        <v>7.2928705216594267E-2</v>
      </c>
      <c r="CA830" s="126">
        <f t="shared" ref="CA830" si="16109">S830/S839</f>
        <v>8.7925579638286816E-2</v>
      </c>
      <c r="CB830" s="123">
        <f t="shared" ref="CB830" si="16110">T830/T839</f>
        <v>0.10336538461538461</v>
      </c>
      <c r="CC830" s="124">
        <f t="shared" ref="CC830" si="16111">U830/U839</f>
        <v>4.9151254117050923E-2</v>
      </c>
      <c r="CD830" s="125">
        <f t="shared" ref="CD830" si="16112">V830/V839</f>
        <v>0.10810940729702447</v>
      </c>
      <c r="CE830" s="126">
        <f t="shared" ref="CE830" si="16113">W830/W839</f>
        <v>6.4053268310981903E-2</v>
      </c>
      <c r="CF830" s="123">
        <f t="shared" ref="CF830" si="16114">X830/X839</f>
        <v>0.10072984866373295</v>
      </c>
      <c r="CG830" s="124">
        <f t="shared" ref="CG830" si="16115">Y830/Y839</f>
        <v>5.8318606412522088E-2</v>
      </c>
      <c r="CH830" s="125">
        <f t="shared" ref="CH830" si="16116">Z830/Z839</f>
        <v>8.6900129701686118E-2</v>
      </c>
      <c r="CI830" s="123">
        <f t="shared" ref="CI830" si="16117">AA830/AA839</f>
        <v>8.3723607440935613E-2</v>
      </c>
      <c r="CJ830" s="129">
        <f t="shared" ref="CJ830" si="16118">AB830/AB839</f>
        <v>8.0234175570535457E-2</v>
      </c>
      <c r="CK830" s="130">
        <f t="shared" ref="CK830" si="16119">AC830/AC839</f>
        <v>8.0184515722980798E-2</v>
      </c>
    </row>
    <row r="831" spans="1:89" x14ac:dyDescent="0.2">
      <c r="A831" s="139" t="s">
        <v>32</v>
      </c>
      <c r="B831" s="181">
        <v>1316</v>
      </c>
      <c r="C831" s="175">
        <v>2179</v>
      </c>
      <c r="D831" s="176">
        <v>430</v>
      </c>
      <c r="E831" s="177">
        <v>843</v>
      </c>
      <c r="F831" s="174">
        <v>788</v>
      </c>
      <c r="G831" s="178">
        <v>2622</v>
      </c>
      <c r="H831" s="176">
        <v>1996</v>
      </c>
      <c r="I831" s="177">
        <v>3487</v>
      </c>
      <c r="J831" s="174">
        <v>350</v>
      </c>
      <c r="K831" s="175">
        <v>131</v>
      </c>
      <c r="L831" s="176">
        <v>1349</v>
      </c>
      <c r="M831" s="174">
        <v>608</v>
      </c>
      <c r="N831" s="179">
        <v>2404</v>
      </c>
      <c r="O831" s="182">
        <v>1863</v>
      </c>
      <c r="P831" s="174">
        <v>853</v>
      </c>
      <c r="Q831" s="175">
        <v>1156</v>
      </c>
      <c r="R831" s="176">
        <v>1511</v>
      </c>
      <c r="S831" s="177">
        <v>1672</v>
      </c>
      <c r="T831" s="174">
        <v>201</v>
      </c>
      <c r="U831" s="178">
        <v>228</v>
      </c>
      <c r="V831" s="176">
        <v>1826</v>
      </c>
      <c r="W831" s="183">
        <v>1122</v>
      </c>
      <c r="X831" s="174">
        <v>1026</v>
      </c>
      <c r="Y831" s="178">
        <v>472</v>
      </c>
      <c r="Z831" s="176">
        <v>2549</v>
      </c>
      <c r="AA831" s="174">
        <v>2609</v>
      </c>
      <c r="AB831" s="149">
        <f t="shared" si="15709"/>
        <v>16599</v>
      </c>
      <c r="AC831" s="150">
        <f t="shared" si="15710"/>
        <v>18992</v>
      </c>
      <c r="BI831" s="139" t="s">
        <v>32</v>
      </c>
      <c r="BJ831" s="123">
        <f>B831/B839</f>
        <v>6.5740833250074932E-2</v>
      </c>
      <c r="BK831" s="124">
        <f t="shared" ref="BK831" si="16120">C831/C839</f>
        <v>8.7799178015956159E-2</v>
      </c>
      <c r="BL831" s="125">
        <f t="shared" ref="BL831" si="16121">D831/D839</f>
        <v>5.0445800093852654E-2</v>
      </c>
      <c r="BM831" s="126">
        <f t="shared" ref="BM831" si="16122">E831/E839</f>
        <v>8.8624894869638357E-2</v>
      </c>
      <c r="BN831" s="123">
        <f t="shared" ref="BN831" si="16123">F831/F839</f>
        <v>3.9572138803796515E-2</v>
      </c>
      <c r="BO831" s="124">
        <f t="shared" ref="BO831" si="16124">G831/G839</f>
        <v>0.10591799636437084</v>
      </c>
      <c r="BP831" s="125">
        <f t="shared" ref="BP831" si="16125">H831/H839</f>
        <v>5.8816595945308817E-2</v>
      </c>
      <c r="BQ831" s="126">
        <f t="shared" ref="BQ831" si="16126">I831/I839</f>
        <v>8.2060574682888951E-2</v>
      </c>
      <c r="BR831" s="123">
        <f t="shared" ref="BR831" si="16127">J831/J839</f>
        <v>7.7760497667185069E-2</v>
      </c>
      <c r="BS831" s="124">
        <f t="shared" ref="BS831" si="16128">K831/K839</f>
        <v>3.0415602507545856E-2</v>
      </c>
      <c r="BT831" s="125">
        <f t="shared" ref="BT831" si="16129">L831/L839</f>
        <v>8.6077080142930071E-2</v>
      </c>
      <c r="BU831" s="123">
        <f t="shared" ref="BU831" si="16130">M831/M839</f>
        <v>4.1643835616438356E-2</v>
      </c>
      <c r="BV831" s="127">
        <f t="shared" ref="BV831" si="16131">N831/N839</f>
        <v>6.606392041551018E-2</v>
      </c>
      <c r="BW831" s="128">
        <f t="shared" ref="BW831" si="16132">O831/O839</f>
        <v>5.7023047963025313E-2</v>
      </c>
      <c r="BX831" s="123">
        <f t="shared" ref="BX831" si="16133">P831/P839</f>
        <v>4.5060750132065508E-2</v>
      </c>
      <c r="BY831" s="124">
        <f t="shared" ref="BY831" si="16134">Q831/Q839</f>
        <v>7.7976391231028674E-2</v>
      </c>
      <c r="BZ831" s="125">
        <f t="shared" ref="BZ831" si="16135">R831/R839</f>
        <v>6.0215996493045869E-2</v>
      </c>
      <c r="CA831" s="126">
        <f t="shared" ref="CA831" si="16136">S831/S839</f>
        <v>7.8953581716012661E-2</v>
      </c>
      <c r="CB831" s="123">
        <f t="shared" ref="CB831" si="16137">T831/T839</f>
        <v>4.3924825174825176E-2</v>
      </c>
      <c r="CC831" s="124">
        <f t="shared" ref="CC831" si="16138">U831/U839</f>
        <v>5.7765391436534079E-2</v>
      </c>
      <c r="CD831" s="125">
        <f t="shared" ref="CD831" si="16139">V831/V839</f>
        <v>8.7775801567081674E-2</v>
      </c>
      <c r="CE831" s="126">
        <f t="shared" ref="CE831" si="16140">W831/W839</f>
        <v>5.2611835318390698E-2</v>
      </c>
      <c r="CF831" s="123">
        <f t="shared" ref="CF831" si="16141">X831/X839</f>
        <v>5.506064183750134E-2</v>
      </c>
      <c r="CG831" s="124">
        <f t="shared" ref="CG831" si="16142">Y831/Y839</f>
        <v>5.9580913910628627E-2</v>
      </c>
      <c r="CH831" s="125">
        <f t="shared" ref="CH831" si="16143">Z831/Z839</f>
        <v>7.3468799538838447E-2</v>
      </c>
      <c r="CI831" s="123">
        <f t="shared" ref="CI831" si="16144">AA831/AA839</f>
        <v>6.8260903691687816E-2</v>
      </c>
      <c r="CJ831" s="129">
        <f t="shared" ref="CJ831" si="16145">AB831/AB839</f>
        <v>6.3431466960150409E-2</v>
      </c>
      <c r="CK831" s="130">
        <f t="shared" ref="CK831" si="16146">AC831/AC839</f>
        <v>7.2885245649988106E-2</v>
      </c>
    </row>
    <row r="832" spans="1:89" x14ac:dyDescent="0.2">
      <c r="A832" s="131" t="s">
        <v>33</v>
      </c>
      <c r="B832" s="184">
        <v>1143</v>
      </c>
      <c r="C832" s="168">
        <v>1176</v>
      </c>
      <c r="D832" s="169">
        <v>320</v>
      </c>
      <c r="E832" s="170">
        <v>573</v>
      </c>
      <c r="F832" s="167">
        <v>693</v>
      </c>
      <c r="G832" s="171">
        <v>1619</v>
      </c>
      <c r="H832" s="169">
        <v>1530</v>
      </c>
      <c r="I832" s="170">
        <v>2533</v>
      </c>
      <c r="J832" s="167">
        <v>257</v>
      </c>
      <c r="K832" s="168">
        <v>88</v>
      </c>
      <c r="L832" s="169">
        <v>839</v>
      </c>
      <c r="M832" s="167">
        <v>460</v>
      </c>
      <c r="N832" s="172">
        <v>1958</v>
      </c>
      <c r="O832" s="185">
        <v>1483</v>
      </c>
      <c r="P832" s="167">
        <v>592</v>
      </c>
      <c r="Q832" s="168">
        <v>974</v>
      </c>
      <c r="R832" s="169">
        <v>1027</v>
      </c>
      <c r="S832" s="170">
        <v>1181</v>
      </c>
      <c r="T832" s="167">
        <v>155</v>
      </c>
      <c r="U832" s="171">
        <v>191</v>
      </c>
      <c r="V832" s="169">
        <v>1231</v>
      </c>
      <c r="W832" s="186">
        <v>913</v>
      </c>
      <c r="X832" s="167">
        <v>620</v>
      </c>
      <c r="Y832" s="171">
        <v>344</v>
      </c>
      <c r="Z832" s="169">
        <v>1990</v>
      </c>
      <c r="AA832" s="167">
        <v>2109</v>
      </c>
      <c r="AB832" s="149">
        <f t="shared" si="15709"/>
        <v>12355</v>
      </c>
      <c r="AC832" s="150">
        <f t="shared" si="15710"/>
        <v>13644</v>
      </c>
      <c r="BI832" s="131" t="s">
        <v>33</v>
      </c>
      <c r="BJ832" s="123">
        <f>B832/B839</f>
        <v>5.7098611249875114E-2</v>
      </c>
      <c r="BK832" s="124">
        <f t="shared" ref="BK832" si="16147">C832/C839</f>
        <v>4.7384962527198003E-2</v>
      </c>
      <c r="BL832" s="125">
        <f t="shared" ref="BL832" si="16148">D832/D839</f>
        <v>3.7541060534960112E-2</v>
      </c>
      <c r="BM832" s="126">
        <f t="shared" ref="BM832" si="16149">E832/E839</f>
        <v>6.023969722455845E-2</v>
      </c>
      <c r="BN832" s="123">
        <f t="shared" ref="BN832" si="16150">F832/F839</f>
        <v>3.4801386029227138E-2</v>
      </c>
      <c r="BO832" s="124">
        <f t="shared" ref="BO832" si="16151">G832/G839</f>
        <v>6.5400929105231265E-2</v>
      </c>
      <c r="BP832" s="125">
        <f t="shared" ref="BP832" si="16152">H832/H839</f>
        <v>4.5084865629420087E-2</v>
      </c>
      <c r="BQ832" s="126">
        <f t="shared" ref="BQ832" si="16153">I832/I839</f>
        <v>5.9609818087685028E-2</v>
      </c>
      <c r="BR832" s="123">
        <f t="shared" ref="BR832" si="16154">J832/J839</f>
        <v>5.7098422572761612E-2</v>
      </c>
      <c r="BS832" s="124">
        <f t="shared" ref="BS832" si="16155">K832/K839</f>
        <v>2.0431855119572788E-2</v>
      </c>
      <c r="BT832" s="125">
        <f t="shared" ref="BT832" si="16156">L832/L839</f>
        <v>5.3534966819806025E-2</v>
      </c>
      <c r="BU832" s="123">
        <f t="shared" ref="BU832" si="16157">M832/M839</f>
        <v>3.1506849315068496E-2</v>
      </c>
      <c r="BV832" s="127">
        <f t="shared" ref="BV832" si="16158">N832/N839</f>
        <v>5.3807469290170107E-2</v>
      </c>
      <c r="BW832" s="128">
        <f t="shared" ref="BW832" si="16159">O832/O839</f>
        <v>4.5391937804168836E-2</v>
      </c>
      <c r="BX832" s="123">
        <f t="shared" ref="BX832" si="16160">P832/P839</f>
        <v>3.1273111463285791E-2</v>
      </c>
      <c r="BY832" s="124">
        <f t="shared" ref="BY832" si="16161">Q832/Q839</f>
        <v>6.5699831365935921E-2</v>
      </c>
      <c r="BZ832" s="125">
        <f t="shared" ref="BZ832" si="16162">R832/R839</f>
        <v>4.0927748774558639E-2</v>
      </c>
      <c r="CA832" s="126">
        <f t="shared" ref="CA832" si="16163">S832/S839</f>
        <v>5.5768050243188365E-2</v>
      </c>
      <c r="CB832" s="123">
        <f t="shared" ref="CB832" si="16164">T832/T839</f>
        <v>3.3872377622377624E-2</v>
      </c>
      <c r="CC832" s="124">
        <f t="shared" ref="CC832" si="16165">U832/U839</f>
        <v>4.8391183177096529E-2</v>
      </c>
      <c r="CD832" s="125">
        <f t="shared" ref="CD832" si="16166">V832/V839</f>
        <v>5.9174157573426908E-2</v>
      </c>
      <c r="CE832" s="126">
        <f t="shared" ref="CE832" si="16167">W832/W839</f>
        <v>4.2811591484572822E-2</v>
      </c>
      <c r="CF832" s="123">
        <f t="shared" ref="CF832" si="16168">X832/X839</f>
        <v>3.3272512611355588E-2</v>
      </c>
      <c r="CG832" s="124">
        <f t="shared" ref="CG832" si="16169">Y832/Y839</f>
        <v>4.3423377934864935E-2</v>
      </c>
      <c r="CH832" s="125">
        <f t="shared" ref="CH832" si="16170">Z832/Z839</f>
        <v>5.7356967862804441E-2</v>
      </c>
      <c r="CI832" s="123">
        <f t="shared" ref="CI832" si="16171">AA832/AA839</f>
        <v>5.5179090029041623E-2</v>
      </c>
      <c r="CJ832" s="129">
        <f t="shared" ref="CJ832" si="16172">AB832/AB839</f>
        <v>4.7213432995521318E-2</v>
      </c>
      <c r="CK832" s="130">
        <f t="shared" ref="CK832" si="16173">AC832/AC839</f>
        <v>5.2361325381657421E-2</v>
      </c>
    </row>
    <row r="833" spans="1:89" x14ac:dyDescent="0.2">
      <c r="A833" s="139" t="s">
        <v>34</v>
      </c>
      <c r="B833" s="181">
        <v>345</v>
      </c>
      <c r="C833" s="175">
        <v>810</v>
      </c>
      <c r="D833" s="176">
        <v>135</v>
      </c>
      <c r="E833" s="177">
        <v>463</v>
      </c>
      <c r="F833" s="174">
        <v>293</v>
      </c>
      <c r="G833" s="178">
        <v>1219</v>
      </c>
      <c r="H833" s="176">
        <v>945</v>
      </c>
      <c r="I833" s="177">
        <v>1849</v>
      </c>
      <c r="J833" s="174">
        <v>243</v>
      </c>
      <c r="K833" s="175">
        <v>56</v>
      </c>
      <c r="L833" s="176">
        <v>647</v>
      </c>
      <c r="M833" s="174">
        <v>311</v>
      </c>
      <c r="N833" s="179">
        <v>1623</v>
      </c>
      <c r="O833" s="182">
        <v>1144</v>
      </c>
      <c r="P833" s="174">
        <v>463</v>
      </c>
      <c r="Q833" s="175">
        <v>791</v>
      </c>
      <c r="R833" s="176">
        <v>710</v>
      </c>
      <c r="S833" s="177">
        <v>1044</v>
      </c>
      <c r="T833" s="174">
        <v>117</v>
      </c>
      <c r="U833" s="178">
        <v>141</v>
      </c>
      <c r="V833" s="176">
        <v>1182</v>
      </c>
      <c r="W833" s="183">
        <v>659</v>
      </c>
      <c r="X833" s="174">
        <v>380</v>
      </c>
      <c r="Y833" s="178">
        <v>270</v>
      </c>
      <c r="Z833" s="176">
        <v>1252</v>
      </c>
      <c r="AA833" s="174">
        <v>1453</v>
      </c>
      <c r="AB833" s="149">
        <f t="shared" si="15709"/>
        <v>8335</v>
      </c>
      <c r="AC833" s="150">
        <f t="shared" si="15710"/>
        <v>10210</v>
      </c>
      <c r="BI833" s="139" t="s">
        <v>34</v>
      </c>
      <c r="BJ833" s="123">
        <f>B833/B839</f>
        <v>1.7234488959936057E-2</v>
      </c>
      <c r="BK833" s="124">
        <f t="shared" ref="BK833" si="16174">C833/C839</f>
        <v>3.2637601740672095E-2</v>
      </c>
      <c r="BL833" s="125">
        <f t="shared" ref="BL833" si="16175">D833/D839</f>
        <v>1.5837634913186297E-2</v>
      </c>
      <c r="BM833" s="126">
        <f t="shared" ref="BM833" si="16176">E833/E839</f>
        <v>4.8675357443229601E-2</v>
      </c>
      <c r="BN833" s="123">
        <f t="shared" ref="BN833" si="16177">F833/F839</f>
        <v>1.4714005925777131E-2</v>
      </c>
      <c r="BO833" s="124">
        <f t="shared" ref="BO833" si="16178">G833/G839</f>
        <v>4.9242577257119773E-2</v>
      </c>
      <c r="BP833" s="125">
        <f t="shared" ref="BP833" si="16179">H833/H839</f>
        <v>2.7846534653465347E-2</v>
      </c>
      <c r="BQ833" s="126">
        <f t="shared" ref="BQ833" si="16180">I833/I839</f>
        <v>4.3513049208104865E-2</v>
      </c>
      <c r="BR833" s="123">
        <f t="shared" ref="BR833" si="16181">J833/J839</f>
        <v>5.3988002666074203E-2</v>
      </c>
      <c r="BS833" s="124">
        <f t="shared" ref="BS833" si="16182">K833/K839</f>
        <v>1.3002089621546319E-2</v>
      </c>
      <c r="BT833" s="125">
        <f t="shared" ref="BT833" si="16183">L833/L839</f>
        <v>4.1283818274629916E-2</v>
      </c>
      <c r="BU833" s="123">
        <f t="shared" ref="BU833" si="16184">M833/M839</f>
        <v>2.1301369863013699E-2</v>
      </c>
      <c r="BV833" s="127">
        <f t="shared" ref="BV833" si="16185">N833/N839</f>
        <v>4.4601390530105249E-2</v>
      </c>
      <c r="BW833" s="128">
        <f t="shared" ref="BW833" si="16186">O833/O839</f>
        <v>3.5015763215083713E-2</v>
      </c>
      <c r="BX833" s="123">
        <f t="shared" ref="BX833" si="16187">P833/P839</f>
        <v>2.4458531431590068E-2</v>
      </c>
      <c r="BY833" s="124">
        <f t="shared" ref="BY833" si="16188">Q833/Q839</f>
        <v>5.3355817875210793E-2</v>
      </c>
      <c r="BZ833" s="125">
        <f t="shared" ref="BZ833" si="16189">R833/R839</f>
        <v>2.8294743553979197E-2</v>
      </c>
      <c r="CA833" s="126">
        <f t="shared" ref="CA833" si="16190">S833/S839</f>
        <v>4.9298767530811728E-2</v>
      </c>
      <c r="CB833" s="123">
        <f t="shared" ref="CB833" si="16191">T833/T839</f>
        <v>2.556818181818182E-2</v>
      </c>
      <c r="CC833" s="124">
        <f t="shared" ref="CC833" si="16192">U833/U839</f>
        <v>3.57233341778566E-2</v>
      </c>
      <c r="CD833" s="125">
        <f t="shared" ref="CD833" si="16193">V833/V839</f>
        <v>5.6818728068067106E-2</v>
      </c>
      <c r="CE833" s="126">
        <f t="shared" ref="CE833" si="16194">W833/W839</f>
        <v>3.0901247303760669E-2</v>
      </c>
      <c r="CF833" s="123">
        <f t="shared" ref="CF833" si="16195">X833/X839</f>
        <v>2.0392830310185683E-2</v>
      </c>
      <c r="CG833" s="124">
        <f t="shared" ref="CG833" si="16196">Y833/Y839</f>
        <v>3.4082302448876549E-2</v>
      </c>
      <c r="CH833" s="125">
        <f t="shared" ref="CH833" si="16197">Z833/Z839</f>
        <v>3.6085891338809628E-2</v>
      </c>
      <c r="CI833" s="123">
        <f t="shared" ref="CI833" si="16198">AA833/AA839</f>
        <v>3.8015750503649824E-2</v>
      </c>
      <c r="CJ833" s="129">
        <f t="shared" ref="CJ833" si="16199">AB833/AB839</f>
        <v>3.1851393283502241E-2</v>
      </c>
      <c r="CK833" s="130">
        <f t="shared" ref="CK833" si="16200">AC833/AC839</f>
        <v>3.9182727363436108E-2</v>
      </c>
    </row>
    <row r="834" spans="1:89" x14ac:dyDescent="0.2">
      <c r="A834" s="131" t="s">
        <v>35</v>
      </c>
      <c r="B834" s="184">
        <v>0</v>
      </c>
      <c r="C834" s="168">
        <v>458</v>
      </c>
      <c r="D834" s="169">
        <v>4</v>
      </c>
      <c r="E834" s="170">
        <v>301</v>
      </c>
      <c r="F834" s="167">
        <v>16</v>
      </c>
      <c r="G834" s="171">
        <v>711</v>
      </c>
      <c r="H834" s="169">
        <v>131</v>
      </c>
      <c r="I834" s="170">
        <v>798</v>
      </c>
      <c r="J834" s="167">
        <v>61</v>
      </c>
      <c r="K834" s="168">
        <v>43</v>
      </c>
      <c r="L834" s="169">
        <v>570</v>
      </c>
      <c r="M834" s="167">
        <v>89</v>
      </c>
      <c r="N834" s="172">
        <v>468</v>
      </c>
      <c r="O834" s="185">
        <v>272</v>
      </c>
      <c r="P834" s="167">
        <v>82</v>
      </c>
      <c r="Q834" s="168">
        <v>144</v>
      </c>
      <c r="R834" s="169">
        <v>134</v>
      </c>
      <c r="S834" s="170">
        <v>114</v>
      </c>
      <c r="T834" s="167">
        <v>10</v>
      </c>
      <c r="U834" s="171">
        <v>6</v>
      </c>
      <c r="V834" s="169">
        <v>281</v>
      </c>
      <c r="W834" s="186">
        <v>20</v>
      </c>
      <c r="X834" s="167">
        <v>29</v>
      </c>
      <c r="Y834" s="171">
        <v>3</v>
      </c>
      <c r="Z834" s="169">
        <v>35</v>
      </c>
      <c r="AA834" s="167">
        <v>71</v>
      </c>
      <c r="AB834" s="149">
        <f t="shared" si="15709"/>
        <v>1821</v>
      </c>
      <c r="AC834" s="150">
        <f t="shared" si="15710"/>
        <v>3030</v>
      </c>
      <c r="BI834" s="131" t="s">
        <v>35</v>
      </c>
      <c r="BJ834" s="123">
        <f>B834/B839</f>
        <v>0</v>
      </c>
      <c r="BK834" s="124">
        <f t="shared" ref="BK834" si="16201">C834/C839</f>
        <v>1.8454347650898543E-2</v>
      </c>
      <c r="BL834" s="125">
        <f t="shared" ref="BL834" si="16202">D834/D839</f>
        <v>4.6926325668700139E-4</v>
      </c>
      <c r="BM834" s="126">
        <f t="shared" ref="BM834" si="16203">E834/E839</f>
        <v>3.1644238856181665E-2</v>
      </c>
      <c r="BN834" s="123">
        <f t="shared" ref="BN834" si="16204">F834/F839</f>
        <v>8.0349520413800033E-4</v>
      </c>
      <c r="BO834" s="124">
        <f t="shared" ref="BO834" si="16205">G834/G839</f>
        <v>2.8721470410018178E-2</v>
      </c>
      <c r="BP834" s="125">
        <f t="shared" ref="BP834" si="16206">H834/H839</f>
        <v>3.8602074493163602E-3</v>
      </c>
      <c r="BQ834" s="126">
        <f t="shared" ref="BQ834" si="16207">I834/I839</f>
        <v>1.8779563692843528E-2</v>
      </c>
      <c r="BR834" s="123">
        <f t="shared" ref="BR834" si="16208">J834/J839</f>
        <v>1.3552543879137969E-2</v>
      </c>
      <c r="BS834" s="124">
        <f t="shared" ref="BS834" si="16209">K834/K839</f>
        <v>9.9837473879730663E-3</v>
      </c>
      <c r="BT834" s="125">
        <f t="shared" ref="BT834" si="16210">L834/L839</f>
        <v>3.6370597243491579E-2</v>
      </c>
      <c r="BU834" s="123">
        <f t="shared" ref="BU834" si="16211">M834/M839</f>
        <v>6.0958904109589037E-3</v>
      </c>
      <c r="BV834" s="127">
        <f t="shared" ref="BV834" si="16212">N834/N839</f>
        <v>1.28610294319712E-2</v>
      </c>
      <c r="BW834" s="128">
        <f t="shared" ref="BW834" si="16213">O834/O839</f>
        <v>8.3254262189709528E-3</v>
      </c>
      <c r="BX834" s="123">
        <f t="shared" ref="BX834" si="16214">P834/P839</f>
        <v>4.3317485472794508E-3</v>
      </c>
      <c r="BY834" s="124">
        <f t="shared" ref="BY834" si="16215">Q834/Q839</f>
        <v>9.7133220910623954E-3</v>
      </c>
      <c r="BZ834" s="125">
        <f t="shared" ref="BZ834" si="16216">R834/R839</f>
        <v>5.3401346989200172E-3</v>
      </c>
      <c r="CA834" s="126">
        <f t="shared" ref="CA834" si="16217">S834/S839</f>
        <v>5.3831987533644989E-3</v>
      </c>
      <c r="CB834" s="123">
        <f t="shared" ref="CB834" si="16218">T834/T839</f>
        <v>2.1853146853146855E-3</v>
      </c>
      <c r="CC834" s="124">
        <f t="shared" ref="CC834" si="16219">U834/U839</f>
        <v>1.5201418799087915E-3</v>
      </c>
      <c r="CD834" s="125">
        <f t="shared" ref="CD834" si="16220">V834/V839</f>
        <v>1.3507667163389896E-2</v>
      </c>
      <c r="CE834" s="126">
        <f t="shared" ref="CE834" si="16221">W834/W839</f>
        <v>9.378223764419019E-4</v>
      </c>
      <c r="CF834" s="123">
        <f t="shared" ref="CF834" si="16222">X834/X839</f>
        <v>1.5562949447246969E-3</v>
      </c>
      <c r="CG834" s="124">
        <f t="shared" ref="CG834" si="16223">Y834/Y839</f>
        <v>3.786922494319616E-4</v>
      </c>
      <c r="CH834" s="125">
        <f t="shared" ref="CH834" si="16224">Z834/Z839</f>
        <v>1.0087908920593746E-3</v>
      </c>
      <c r="CI834" s="123">
        <f t="shared" ref="CI834" si="16225">AA834/AA839</f>
        <v>1.8576175400957589E-3</v>
      </c>
      <c r="CJ834" s="129">
        <f t="shared" ref="CJ834" si="16226">AB834/AB839</f>
        <v>6.9587747053698355E-3</v>
      </c>
      <c r="CK834" s="130">
        <f t="shared" ref="CK834" si="16227">AC834/AC839</f>
        <v>1.1628174721959981E-2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8">B835+D835+F835+H835+J835+L835+N835+P835+R835+T835+V835+X835+Z835</f>
        <v>0</v>
      </c>
      <c r="AC835" s="150">
        <f t="shared" si="15710"/>
        <v>0</v>
      </c>
      <c r="BI835" s="139" t="s">
        <v>36</v>
      </c>
      <c r="BJ835" s="123">
        <f>B835/B839</f>
        <v>0</v>
      </c>
      <c r="BK835" s="124">
        <f t="shared" ref="BK835" si="16229">C835/C839</f>
        <v>0</v>
      </c>
      <c r="BL835" s="125">
        <f t="shared" ref="BL835" si="16230">D835/D839</f>
        <v>0</v>
      </c>
      <c r="BM835" s="126">
        <f t="shared" ref="BM835" si="16231">E835/E839</f>
        <v>0</v>
      </c>
      <c r="BN835" s="123">
        <f t="shared" ref="BN835" si="16232">F835/F839</f>
        <v>0</v>
      </c>
      <c r="BO835" s="124">
        <f t="shared" ref="BO835" si="16233">G835/G839</f>
        <v>0</v>
      </c>
      <c r="BP835" s="125">
        <f t="shared" ref="BP835" si="16234">H835/H839</f>
        <v>0</v>
      </c>
      <c r="BQ835" s="126">
        <f t="shared" ref="BQ835" si="16235">I835/I839</f>
        <v>0</v>
      </c>
      <c r="BR835" s="123">
        <f t="shared" ref="BR835" si="16236">J835/J839</f>
        <v>0</v>
      </c>
      <c r="BS835" s="124">
        <f t="shared" ref="BS835" si="16237">K835/K839</f>
        <v>0</v>
      </c>
      <c r="BT835" s="125">
        <f t="shared" ref="BT835" si="16238">L835/L839</f>
        <v>0</v>
      </c>
      <c r="BU835" s="123">
        <f t="shared" ref="BU835" si="16239">M835/M839</f>
        <v>0</v>
      </c>
      <c r="BV835" s="127">
        <f t="shared" ref="BV835" si="16240">N835/N839</f>
        <v>0</v>
      </c>
      <c r="BW835" s="128">
        <f t="shared" ref="BW835" si="16241">O835/O839</f>
        <v>0</v>
      </c>
      <c r="BX835" s="123">
        <f t="shared" ref="BX835" si="16242">P835/P839</f>
        <v>0</v>
      </c>
      <c r="BY835" s="124">
        <f t="shared" ref="BY835" si="16243">Q835/Q839</f>
        <v>0</v>
      </c>
      <c r="BZ835" s="125">
        <f t="shared" ref="BZ835" si="16244">R835/R839</f>
        <v>0</v>
      </c>
      <c r="CA835" s="126">
        <f t="shared" ref="CA835" si="16245">S835/S839</f>
        <v>0</v>
      </c>
      <c r="CB835" s="123">
        <f t="shared" ref="CB835" si="16246">T835/T839</f>
        <v>0</v>
      </c>
      <c r="CC835" s="124">
        <f t="shared" ref="CC835" si="16247">U835/U839</f>
        <v>0</v>
      </c>
      <c r="CD835" s="125">
        <f t="shared" ref="CD835" si="16248">V835/V839</f>
        <v>0</v>
      </c>
      <c r="CE835" s="126">
        <f t="shared" ref="CE835" si="16249">W835/W839</f>
        <v>0</v>
      </c>
      <c r="CF835" s="123">
        <f t="shared" ref="CF835" si="16250">X835/X839</f>
        <v>0</v>
      </c>
      <c r="CG835" s="124">
        <f t="shared" ref="CG835" si="16251">Y835/Y839</f>
        <v>0</v>
      </c>
      <c r="CH835" s="125">
        <f t="shared" ref="CH835" si="16252">Z835/Z839</f>
        <v>0</v>
      </c>
      <c r="CI835" s="123">
        <f t="shared" ref="CI835" si="16253">AA835/AA839</f>
        <v>0</v>
      </c>
      <c r="CJ835" s="129">
        <f t="shared" ref="CJ835" si="16254">AB835/AB839</f>
        <v>0</v>
      </c>
      <c r="CK835" s="130">
        <f t="shared" ref="CK835" si="16255">AC835/AC839</f>
        <v>0</v>
      </c>
    </row>
    <row r="836" spans="1:89" x14ac:dyDescent="0.2">
      <c r="A836" s="131" t="s">
        <v>37</v>
      </c>
      <c r="B836" s="56">
        <v>0</v>
      </c>
      <c r="C836" s="57">
        <v>0</v>
      </c>
      <c r="D836" s="133">
        <v>0</v>
      </c>
      <c r="E836" s="134">
        <v>0</v>
      </c>
      <c r="F836" s="132">
        <v>0</v>
      </c>
      <c r="G836" s="135">
        <v>0</v>
      </c>
      <c r="H836" s="133">
        <v>0</v>
      </c>
      <c r="I836" s="134">
        <v>0</v>
      </c>
      <c r="J836" s="132">
        <v>0</v>
      </c>
      <c r="K836" s="135">
        <v>0</v>
      </c>
      <c r="L836" s="133"/>
      <c r="M836" s="132">
        <v>0</v>
      </c>
      <c r="N836" s="136">
        <v>0</v>
      </c>
      <c r="O836" s="137">
        <v>0</v>
      </c>
      <c r="P836" s="132">
        <v>0</v>
      </c>
      <c r="Q836" s="135">
        <v>0</v>
      </c>
      <c r="R836" s="133"/>
      <c r="S836" s="134">
        <v>0</v>
      </c>
      <c r="T836" s="132">
        <v>0</v>
      </c>
      <c r="U836" s="135">
        <v>0</v>
      </c>
      <c r="V836" s="133">
        <v>0</v>
      </c>
      <c r="W836" s="134">
        <v>0</v>
      </c>
      <c r="X836" s="132">
        <v>0</v>
      </c>
      <c r="Y836" s="135">
        <v>0</v>
      </c>
      <c r="Z836" s="138">
        <v>0</v>
      </c>
      <c r="AA836" s="2">
        <v>0</v>
      </c>
      <c r="AB836" s="151">
        <f t="shared" ref="AB836:AB838" si="16256">SUM(B836,D836,F836,H836,J836,L836,N836,P836,R836,T836,V836,X836,Z836)</f>
        <v>0</v>
      </c>
      <c r="AC836" s="152">
        <f t="shared" ref="AC836:AC838" si="16257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8">C836/C839</f>
        <v>0</v>
      </c>
      <c r="BL836" s="125">
        <f t="shared" ref="BL836" si="16259">D836/D839</f>
        <v>0</v>
      </c>
      <c r="BM836" s="126">
        <f t="shared" ref="BM836" si="16260">E836/E839</f>
        <v>0</v>
      </c>
      <c r="BN836" s="123">
        <f t="shared" ref="BN836" si="16261">F836/F839</f>
        <v>0</v>
      </c>
      <c r="BO836" s="124">
        <f t="shared" ref="BO836" si="16262">G836/G839</f>
        <v>0</v>
      </c>
      <c r="BP836" s="125">
        <f t="shared" ref="BP836" si="16263">H836/H839</f>
        <v>0</v>
      </c>
      <c r="BQ836" s="126">
        <f t="shared" ref="BQ836" si="16264">I836/I839</f>
        <v>0</v>
      </c>
      <c r="BR836" s="123">
        <f t="shared" ref="BR836" si="16265">J836/J839</f>
        <v>0</v>
      </c>
      <c r="BS836" s="124">
        <f t="shared" ref="BS836" si="16266">K836/K839</f>
        <v>0</v>
      </c>
      <c r="BT836" s="125">
        <f t="shared" ref="BT836" si="16267">L836/L839</f>
        <v>0</v>
      </c>
      <c r="BU836" s="123">
        <f t="shared" ref="BU836" si="16268">M836/M839</f>
        <v>0</v>
      </c>
      <c r="BV836" s="127">
        <f t="shared" ref="BV836" si="16269">N836/N839</f>
        <v>0</v>
      </c>
      <c r="BW836" s="128">
        <f t="shared" ref="BW836" si="16270">O836/O839</f>
        <v>0</v>
      </c>
      <c r="BX836" s="123">
        <f t="shared" ref="BX836" si="16271">P836/P839</f>
        <v>0</v>
      </c>
      <c r="BY836" s="124">
        <f t="shared" ref="BY836" si="16272">Q836/Q839</f>
        <v>0</v>
      </c>
      <c r="BZ836" s="125">
        <f t="shared" ref="BZ836" si="16273">R836/R839</f>
        <v>0</v>
      </c>
      <c r="CA836" s="126">
        <f t="shared" ref="CA836" si="16274">S836/S839</f>
        <v>0</v>
      </c>
      <c r="CB836" s="123">
        <f t="shared" ref="CB836" si="16275">T836/T839</f>
        <v>0</v>
      </c>
      <c r="CC836" s="124">
        <f t="shared" ref="CC836" si="16276">U836/U839</f>
        <v>0</v>
      </c>
      <c r="CD836" s="125">
        <f t="shared" ref="CD836" si="16277">V836/V839</f>
        <v>0</v>
      </c>
      <c r="CE836" s="126">
        <f t="shared" ref="CE836" si="16278">W836/W839</f>
        <v>0</v>
      </c>
      <c r="CF836" s="123">
        <f t="shared" ref="CF836" si="16279">X836/X839</f>
        <v>0</v>
      </c>
      <c r="CG836" s="124">
        <f t="shared" ref="CG836" si="16280">Y836/Y839</f>
        <v>0</v>
      </c>
      <c r="CH836" s="125">
        <f t="shared" ref="CH836" si="16281">Z836/Z839</f>
        <v>0</v>
      </c>
      <c r="CI836" s="123">
        <f t="shared" ref="CI836" si="16282">AA836/AA839</f>
        <v>0</v>
      </c>
      <c r="CJ836" s="129">
        <f t="shared" ref="CJ836" si="16283">AB836/AB839</f>
        <v>0</v>
      </c>
      <c r="CK836" s="130">
        <f t="shared" ref="CK836" si="16284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6"/>
        <v>0</v>
      </c>
      <c r="AC837" s="152">
        <f t="shared" si="16257"/>
        <v>0</v>
      </c>
      <c r="BI837" s="139" t="s">
        <v>38</v>
      </c>
      <c r="BJ837" s="123">
        <f>B837/B839</f>
        <v>0</v>
      </c>
      <c r="BK837" s="124">
        <f t="shared" ref="BK837" si="16285">C837/C839</f>
        <v>0</v>
      </c>
      <c r="BL837" s="125">
        <f t="shared" ref="BL837" si="16286">D837/D839</f>
        <v>0</v>
      </c>
      <c r="BM837" s="126">
        <f t="shared" ref="BM837" si="16287">E837/E839</f>
        <v>0</v>
      </c>
      <c r="BN837" s="123">
        <f t="shared" ref="BN837" si="16288">F837/F839</f>
        <v>0</v>
      </c>
      <c r="BO837" s="124">
        <f t="shared" ref="BO837" si="16289">G837/G839</f>
        <v>0</v>
      </c>
      <c r="BP837" s="125">
        <f t="shared" ref="BP837" si="16290">H837/H839</f>
        <v>0</v>
      </c>
      <c r="BQ837" s="126">
        <f t="shared" ref="BQ837" si="16291">I837/I839</f>
        <v>0</v>
      </c>
      <c r="BR837" s="123">
        <f t="shared" ref="BR837" si="16292">J837/J839</f>
        <v>0</v>
      </c>
      <c r="BS837" s="124">
        <f t="shared" ref="BS837" si="16293">K837/K839</f>
        <v>0</v>
      </c>
      <c r="BT837" s="125">
        <f t="shared" ref="BT837" si="16294">L837/L839</f>
        <v>0</v>
      </c>
      <c r="BU837" s="123">
        <f t="shared" ref="BU837" si="16295">M837/M839</f>
        <v>0</v>
      </c>
      <c r="BV837" s="127">
        <f t="shared" ref="BV837" si="16296">N837/N839</f>
        <v>0</v>
      </c>
      <c r="BW837" s="128">
        <f t="shared" ref="BW837" si="16297">O837/O839</f>
        <v>0</v>
      </c>
      <c r="BX837" s="123">
        <f t="shared" ref="BX837" si="16298">P837/P839</f>
        <v>0</v>
      </c>
      <c r="BY837" s="124">
        <f t="shared" ref="BY837" si="16299">Q837/Q839</f>
        <v>0</v>
      </c>
      <c r="BZ837" s="125">
        <f t="shared" ref="BZ837" si="16300">R837/R839</f>
        <v>0</v>
      </c>
      <c r="CA837" s="126">
        <f t="shared" ref="CA837" si="16301">S837/S839</f>
        <v>0</v>
      </c>
      <c r="CB837" s="123">
        <f t="shared" ref="CB837" si="16302">T837/T839</f>
        <v>0</v>
      </c>
      <c r="CC837" s="124">
        <f t="shared" ref="CC837" si="16303">U837/U839</f>
        <v>0</v>
      </c>
      <c r="CD837" s="125">
        <f t="shared" ref="CD837" si="16304">V837/V839</f>
        <v>0</v>
      </c>
      <c r="CE837" s="126">
        <f t="shared" ref="CE837" si="16305">W837/W839</f>
        <v>0</v>
      </c>
      <c r="CF837" s="123">
        <f t="shared" ref="CF837" si="16306">X837/X839</f>
        <v>0</v>
      </c>
      <c r="CG837" s="124">
        <f t="shared" ref="CG837" si="16307">Y837/Y839</f>
        <v>0</v>
      </c>
      <c r="CH837" s="125">
        <f t="shared" ref="CH837" si="16308">Z837/Z839</f>
        <v>0</v>
      </c>
      <c r="CI837" s="123">
        <f t="shared" ref="CI837" si="16309">AA837/AA839</f>
        <v>0</v>
      </c>
      <c r="CJ837" s="129">
        <f t="shared" ref="CJ837" si="16310">AB837/AB839</f>
        <v>0</v>
      </c>
      <c r="CK837" s="130">
        <f t="shared" ref="CK837" si="16311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6"/>
        <v>0</v>
      </c>
      <c r="AC838" s="152">
        <f t="shared" si="16257"/>
        <v>0</v>
      </c>
      <c r="BI838" s="131" t="s">
        <v>39</v>
      </c>
      <c r="BJ838" s="123">
        <f>B838/B839</f>
        <v>0</v>
      </c>
      <c r="BK838" s="124">
        <f t="shared" ref="BK838" si="16312">C838/C839</f>
        <v>0</v>
      </c>
      <c r="BL838" s="125">
        <f t="shared" ref="BL838" si="16313">D838/D839</f>
        <v>0</v>
      </c>
      <c r="BM838" s="126">
        <f t="shared" ref="BM838" si="16314">E838/E839</f>
        <v>0</v>
      </c>
      <c r="BN838" s="123">
        <f t="shared" ref="BN838" si="16315">F838/F839</f>
        <v>0</v>
      </c>
      <c r="BO838" s="124">
        <f t="shared" ref="BO838" si="16316">G838/G839</f>
        <v>0</v>
      </c>
      <c r="BP838" s="125">
        <f t="shared" ref="BP838" si="16317">H838/H839</f>
        <v>0</v>
      </c>
      <c r="BQ838" s="126">
        <f t="shared" ref="BQ838" si="16318">I838/I839</f>
        <v>0</v>
      </c>
      <c r="BR838" s="123">
        <f t="shared" ref="BR838" si="16319">J838/J839</f>
        <v>0</v>
      </c>
      <c r="BS838" s="124">
        <f t="shared" ref="BS838" si="16320">K838/K839</f>
        <v>0</v>
      </c>
      <c r="BT838" s="125">
        <f t="shared" ref="BT838" si="16321">L838/L839</f>
        <v>0</v>
      </c>
      <c r="BU838" s="123">
        <f t="shared" ref="BU838" si="16322">M838/M839</f>
        <v>0</v>
      </c>
      <c r="BV838" s="127">
        <f t="shared" ref="BV838" si="16323">N838/N839</f>
        <v>0</v>
      </c>
      <c r="BW838" s="128">
        <f t="shared" ref="BW838" si="16324">O838/O839</f>
        <v>0</v>
      </c>
      <c r="BX838" s="123">
        <f t="shared" ref="BX838" si="16325">P838/P839</f>
        <v>0</v>
      </c>
      <c r="BY838" s="124">
        <f t="shared" ref="BY838" si="16326">Q838/Q839</f>
        <v>0</v>
      </c>
      <c r="BZ838" s="125">
        <f t="shared" ref="BZ838" si="16327">R838/R839</f>
        <v>0</v>
      </c>
      <c r="CA838" s="126">
        <f t="shared" ref="CA838" si="16328">S838/S839</f>
        <v>0</v>
      </c>
      <c r="CB838" s="123">
        <f t="shared" ref="CB838" si="16329">T838/T839</f>
        <v>0</v>
      </c>
      <c r="CC838" s="124">
        <f t="shared" ref="CC838" si="16330">U838/U839</f>
        <v>0</v>
      </c>
      <c r="CD838" s="125">
        <f t="shared" ref="CD838" si="16331">V838/V839</f>
        <v>0</v>
      </c>
      <c r="CE838" s="126">
        <f t="shared" ref="CE838" si="16332">W838/W839</f>
        <v>0</v>
      </c>
      <c r="CF838" s="123">
        <f t="shared" ref="CF838" si="16333">X838/X839</f>
        <v>0</v>
      </c>
      <c r="CG838" s="124">
        <f t="shared" ref="CG838" si="16334">Y838/Y839</f>
        <v>0</v>
      </c>
      <c r="CH838" s="125">
        <f t="shared" ref="CH838" si="16335">Z838/Z839</f>
        <v>0</v>
      </c>
      <c r="CI838" s="123">
        <f t="shared" ref="CI838" si="16336">AA838/AA839</f>
        <v>0</v>
      </c>
      <c r="CJ838" s="129">
        <f t="shared" ref="CJ838" si="16337">AB838/AB839</f>
        <v>0</v>
      </c>
      <c r="CK838" s="130">
        <f t="shared" ref="CK838" si="16338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9">SUM(B816:B838)</f>
        <v>20018</v>
      </c>
      <c r="C839" s="1">
        <f t="shared" si="16339"/>
        <v>24818</v>
      </c>
      <c r="D839" s="14">
        <f t="shared" si="16339"/>
        <v>8524</v>
      </c>
      <c r="E839" s="1">
        <f t="shared" si="16339"/>
        <v>9512</v>
      </c>
      <c r="F839" s="14">
        <f t="shared" si="16339"/>
        <v>19913</v>
      </c>
      <c r="G839" s="1">
        <f t="shared" si="16339"/>
        <v>24755</v>
      </c>
      <c r="H839" s="14">
        <f t="shared" si="16339"/>
        <v>33936</v>
      </c>
      <c r="I839" s="1">
        <f t="shared" si="16339"/>
        <v>42493</v>
      </c>
      <c r="J839" s="14">
        <f t="shared" si="16339"/>
        <v>4501</v>
      </c>
      <c r="K839" s="1">
        <f t="shared" si="16339"/>
        <v>4307</v>
      </c>
      <c r="L839" s="14">
        <f t="shared" si="16339"/>
        <v>15672</v>
      </c>
      <c r="M839" s="1">
        <f t="shared" si="16339"/>
        <v>14600</v>
      </c>
      <c r="N839" s="14">
        <f t="shared" si="16339"/>
        <v>36389</v>
      </c>
      <c r="O839" s="1">
        <f t="shared" si="16339"/>
        <v>32671</v>
      </c>
      <c r="P839" s="14">
        <f t="shared" si="16339"/>
        <v>18930</v>
      </c>
      <c r="Q839" s="1">
        <f t="shared" si="16339"/>
        <v>14825</v>
      </c>
      <c r="R839" s="14">
        <f t="shared" si="16339"/>
        <v>25093</v>
      </c>
      <c r="S839" s="1">
        <f t="shared" si="16339"/>
        <v>21177</v>
      </c>
      <c r="T839" s="14">
        <f t="shared" si="16339"/>
        <v>4576</v>
      </c>
      <c r="U839" s="1">
        <f t="shared" si="16339"/>
        <v>3947</v>
      </c>
      <c r="V839" s="14">
        <f t="shared" si="16339"/>
        <v>20803</v>
      </c>
      <c r="W839" s="1">
        <f t="shared" si="16339"/>
        <v>21326</v>
      </c>
      <c r="X839" s="14">
        <f t="shared" si="16339"/>
        <v>18634</v>
      </c>
      <c r="Y839" s="1">
        <f t="shared" si="16339"/>
        <v>7922</v>
      </c>
      <c r="Z839" s="14">
        <f t="shared" si="16339"/>
        <v>34695</v>
      </c>
      <c r="AA839" s="1">
        <f t="shared" si="16339"/>
        <v>38221</v>
      </c>
      <c r="AB839" s="153">
        <f t="shared" ref="AB839:AC839" si="16340">SUM(AB815:AB838)</f>
        <v>261684</v>
      </c>
      <c r="AC839" s="154">
        <f t="shared" si="16340"/>
        <v>260574</v>
      </c>
      <c r="BI839" s="221" t="s">
        <v>13</v>
      </c>
      <c r="BJ839" s="147">
        <f>SUM(BJ815:BJ838)</f>
        <v>1</v>
      </c>
      <c r="BK839" s="148">
        <f t="shared" ref="BK839:CK839" si="16341">SUM(BK815:BK838)</f>
        <v>0.99999999999999989</v>
      </c>
      <c r="BL839" s="147">
        <f t="shared" si="16341"/>
        <v>0.99999999999999989</v>
      </c>
      <c r="BM839" s="148">
        <f t="shared" si="16341"/>
        <v>0.99999999999999989</v>
      </c>
      <c r="BN839" s="147">
        <f t="shared" si="16341"/>
        <v>0.99999999999999989</v>
      </c>
      <c r="BO839" s="148">
        <f t="shared" si="16341"/>
        <v>1</v>
      </c>
      <c r="BP839" s="147">
        <f t="shared" si="16341"/>
        <v>1</v>
      </c>
      <c r="BQ839" s="148">
        <f t="shared" si="16341"/>
        <v>1.0000000000000002</v>
      </c>
      <c r="BR839" s="147">
        <f t="shared" si="16341"/>
        <v>1</v>
      </c>
      <c r="BS839" s="148">
        <f t="shared" si="16341"/>
        <v>0.99999999999999989</v>
      </c>
      <c r="BT839" s="147">
        <f t="shared" si="16341"/>
        <v>0.99999999999999989</v>
      </c>
      <c r="BU839" s="148">
        <f t="shared" si="16341"/>
        <v>1.0000000000000002</v>
      </c>
      <c r="BV839" s="147">
        <f t="shared" si="16341"/>
        <v>1</v>
      </c>
      <c r="BW839" s="148">
        <f t="shared" si="16341"/>
        <v>1</v>
      </c>
      <c r="BX839" s="147">
        <f t="shared" si="16341"/>
        <v>1</v>
      </c>
      <c r="BY839" s="148">
        <f t="shared" si="16341"/>
        <v>1</v>
      </c>
      <c r="BZ839" s="147">
        <f t="shared" si="16341"/>
        <v>0.99999999999999989</v>
      </c>
      <c r="CA839" s="148">
        <f t="shared" si="16341"/>
        <v>0.99999999999999978</v>
      </c>
      <c r="CB839" s="147">
        <f t="shared" si="16341"/>
        <v>0.99999999999999989</v>
      </c>
      <c r="CC839" s="148">
        <f t="shared" si="16341"/>
        <v>1</v>
      </c>
      <c r="CD839" s="147">
        <f t="shared" si="16341"/>
        <v>1</v>
      </c>
      <c r="CE839" s="148">
        <f t="shared" si="16341"/>
        <v>1</v>
      </c>
      <c r="CF839" s="147">
        <f t="shared" si="16341"/>
        <v>0.99999999999999978</v>
      </c>
      <c r="CG839" s="148">
        <f t="shared" si="16341"/>
        <v>0.99999999999999989</v>
      </c>
      <c r="CH839" s="147">
        <f t="shared" si="16341"/>
        <v>1</v>
      </c>
      <c r="CI839" s="148">
        <f t="shared" si="16341"/>
        <v>1</v>
      </c>
      <c r="CJ839" s="147">
        <f t="shared" si="16341"/>
        <v>1</v>
      </c>
      <c r="CK839" s="148">
        <f t="shared" si="16341"/>
        <v>1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78">
        <f>+A811+1</f>
        <v>44801</v>
      </c>
      <c r="B842" s="278"/>
      <c r="C842" s="278"/>
      <c r="D842" s="278"/>
      <c r="BI842" s="277">
        <f>+BI780+2</f>
        <v>44801</v>
      </c>
      <c r="BJ842" s="277"/>
      <c r="BK842" s="277"/>
      <c r="BL842" s="277"/>
    </row>
    <row r="843" spans="1:89" ht="13.5" thickBot="1" x14ac:dyDescent="0.25">
      <c r="AE843" t="s">
        <v>84</v>
      </c>
    </row>
    <row r="844" spans="1:89" ht="14.25" thickTop="1" thickBot="1" x14ac:dyDescent="0.25">
      <c r="A844" s="275" t="s">
        <v>0</v>
      </c>
      <c r="B844" s="269" t="s">
        <v>1</v>
      </c>
      <c r="C844" s="270"/>
      <c r="D844" s="269" t="s">
        <v>2</v>
      </c>
      <c r="E844" s="270"/>
      <c r="F844" s="269" t="s">
        <v>3</v>
      </c>
      <c r="G844" s="270"/>
      <c r="H844" s="269" t="s">
        <v>4</v>
      </c>
      <c r="I844" s="270"/>
      <c r="J844" s="269" t="s">
        <v>5</v>
      </c>
      <c r="K844" s="270"/>
      <c r="L844" s="269" t="s">
        <v>6</v>
      </c>
      <c r="M844" s="270"/>
      <c r="N844" s="269" t="s">
        <v>7</v>
      </c>
      <c r="O844" s="270"/>
      <c r="P844" s="269" t="s">
        <v>8</v>
      </c>
      <c r="Q844" s="270"/>
      <c r="R844" s="269" t="s">
        <v>9</v>
      </c>
      <c r="S844" s="270"/>
      <c r="T844" s="269" t="s">
        <v>10</v>
      </c>
      <c r="U844" s="270"/>
      <c r="V844" s="269" t="s">
        <v>11</v>
      </c>
      <c r="W844" s="270"/>
      <c r="X844" s="269" t="s">
        <v>12</v>
      </c>
      <c r="Y844" s="270"/>
      <c r="Z844" s="271" t="s">
        <v>40</v>
      </c>
      <c r="AA844" s="272"/>
      <c r="AB844" s="273" t="s">
        <v>41</v>
      </c>
      <c r="AC844" s="274"/>
      <c r="AE844" s="275" t="s">
        <v>0</v>
      </c>
      <c r="AF844" s="269" t="s">
        <v>1</v>
      </c>
      <c r="AG844" s="270"/>
      <c r="AH844" s="269" t="s">
        <v>2</v>
      </c>
      <c r="AI844" s="270"/>
      <c r="AJ844" s="269" t="s">
        <v>3</v>
      </c>
      <c r="AK844" s="270"/>
      <c r="AL844" s="269" t="s">
        <v>4</v>
      </c>
      <c r="AM844" s="270"/>
      <c r="AN844" s="269" t="s">
        <v>5</v>
      </c>
      <c r="AO844" s="270"/>
      <c r="AP844" s="269" t="s">
        <v>6</v>
      </c>
      <c r="AQ844" s="270"/>
      <c r="AR844" s="269" t="s">
        <v>7</v>
      </c>
      <c r="AS844" s="270"/>
      <c r="AT844" s="269" t="s">
        <v>8</v>
      </c>
      <c r="AU844" s="270"/>
      <c r="AV844" s="269" t="s">
        <v>9</v>
      </c>
      <c r="AW844" s="270"/>
      <c r="AX844" s="269" t="s">
        <v>10</v>
      </c>
      <c r="AY844" s="270"/>
      <c r="AZ844" s="269" t="s">
        <v>11</v>
      </c>
      <c r="BA844" s="270"/>
      <c r="BB844" s="269" t="s">
        <v>12</v>
      </c>
      <c r="BC844" s="270"/>
      <c r="BD844" s="271" t="s">
        <v>40</v>
      </c>
      <c r="BE844" s="272"/>
      <c r="BF844" s="273" t="s">
        <v>41</v>
      </c>
      <c r="BG844" s="274"/>
      <c r="BI844" s="275" t="s">
        <v>0</v>
      </c>
      <c r="BJ844" s="269" t="s">
        <v>1</v>
      </c>
      <c r="BK844" s="270"/>
      <c r="BL844" s="269" t="s">
        <v>2</v>
      </c>
      <c r="BM844" s="270"/>
      <c r="BN844" s="269" t="s">
        <v>3</v>
      </c>
      <c r="BO844" s="270"/>
      <c r="BP844" s="269" t="s">
        <v>4</v>
      </c>
      <c r="BQ844" s="270"/>
      <c r="BR844" s="269" t="s">
        <v>5</v>
      </c>
      <c r="BS844" s="270"/>
      <c r="BT844" s="269" t="s">
        <v>6</v>
      </c>
      <c r="BU844" s="270"/>
      <c r="BV844" s="269" t="s">
        <v>7</v>
      </c>
      <c r="BW844" s="270"/>
      <c r="BX844" s="269" t="s">
        <v>8</v>
      </c>
      <c r="BY844" s="270"/>
      <c r="BZ844" s="269" t="s">
        <v>9</v>
      </c>
      <c r="CA844" s="270"/>
      <c r="CB844" s="269" t="s">
        <v>10</v>
      </c>
      <c r="CC844" s="270"/>
      <c r="CD844" s="269" t="s">
        <v>11</v>
      </c>
      <c r="CE844" s="270"/>
      <c r="CF844" s="269" t="s">
        <v>12</v>
      </c>
      <c r="CG844" s="270"/>
      <c r="CH844" s="271" t="s">
        <v>40</v>
      </c>
      <c r="CI844" s="272"/>
      <c r="CJ844" s="269" t="s">
        <v>41</v>
      </c>
      <c r="CK844" s="270"/>
    </row>
    <row r="845" spans="1:89" ht="15" thickTop="1" thickBot="1" x14ac:dyDescent="0.3">
      <c r="A845" s="276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76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76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158"/>
      <c r="O846" s="160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576</v>
      </c>
      <c r="AG846" s="164">
        <f t="shared" ref="AG846:AV848" si="16342">SUMIF($A$9:$A$32,$AE846,C$846:C$869)</f>
        <v>578</v>
      </c>
      <c r="AH846" s="121">
        <f t="shared" si="16342"/>
        <v>336</v>
      </c>
      <c r="AI846" s="159">
        <f t="shared" si="16342"/>
        <v>259</v>
      </c>
      <c r="AJ846" s="120">
        <f t="shared" si="16342"/>
        <v>894</v>
      </c>
      <c r="AK846" s="122">
        <f t="shared" si="16342"/>
        <v>742</v>
      </c>
      <c r="AL846" s="121">
        <f t="shared" si="16342"/>
        <v>1257</v>
      </c>
      <c r="AM846" s="159">
        <f t="shared" si="16342"/>
        <v>1314</v>
      </c>
      <c r="AN846" s="120">
        <f t="shared" si="16342"/>
        <v>84</v>
      </c>
      <c r="AO846" s="122">
        <f t="shared" si="16342"/>
        <v>179</v>
      </c>
      <c r="AP846" s="121">
        <f t="shared" si="16342"/>
        <v>356</v>
      </c>
      <c r="AQ846" s="120">
        <f t="shared" si="16342"/>
        <v>645</v>
      </c>
      <c r="AR846" s="158">
        <f t="shared" si="16342"/>
        <v>1366</v>
      </c>
      <c r="AS846" s="160">
        <f t="shared" si="16342"/>
        <v>1134</v>
      </c>
      <c r="AT846" s="120">
        <f t="shared" si="16342"/>
        <v>671</v>
      </c>
      <c r="AU846" s="122">
        <f t="shared" si="16342"/>
        <v>488</v>
      </c>
      <c r="AV846" s="121">
        <f t="shared" si="16342"/>
        <v>937</v>
      </c>
      <c r="AW846" s="159">
        <f t="shared" ref="AW846:BE848" si="16343">SUMIF($A$9:$A$32,$AE846,S$846:S$869)</f>
        <v>662</v>
      </c>
      <c r="AX846" s="120">
        <f t="shared" si="16343"/>
        <v>171</v>
      </c>
      <c r="AY846" s="122">
        <f t="shared" si="16343"/>
        <v>170</v>
      </c>
      <c r="AZ846" s="121">
        <f t="shared" si="16343"/>
        <v>524</v>
      </c>
      <c r="BA846" s="159">
        <f t="shared" si="16343"/>
        <v>738</v>
      </c>
      <c r="BB846" s="120">
        <f t="shared" si="16343"/>
        <v>686</v>
      </c>
      <c r="BC846" s="122">
        <f t="shared" si="16343"/>
        <v>321</v>
      </c>
      <c r="BD846" s="21">
        <f t="shared" si="16343"/>
        <v>1294</v>
      </c>
      <c r="BE846" s="163">
        <f t="shared" si="16343"/>
        <v>1347</v>
      </c>
      <c r="BF846" s="149">
        <f>AF846+AH846+AJ846+AL846+AN846+AP846+AR846+AT846+AV846+AX846+AZ846+BB846+BD846</f>
        <v>9152</v>
      </c>
      <c r="BG846" s="150">
        <f>AG846+AI846+AK846+AM846+AO846+AQ846+AS846+AU846+AW846+AY846+BA846+BC846+BE846</f>
        <v>8577</v>
      </c>
      <c r="BI846" s="119" t="s">
        <v>16</v>
      </c>
      <c r="BJ846" s="123">
        <f>B846/B870</f>
        <v>0</v>
      </c>
      <c r="BK846" s="124">
        <f t="shared" ref="BK846" si="16344">C846/C870</f>
        <v>0</v>
      </c>
      <c r="BL846" s="125">
        <f t="shared" ref="BL846" si="16345">D846/D870</f>
        <v>0</v>
      </c>
      <c r="BM846" s="126">
        <f t="shared" ref="BM846" si="16346">E846/E870</f>
        <v>0</v>
      </c>
      <c r="BN846" s="123">
        <f t="shared" ref="BN846" si="16347">F846/F870</f>
        <v>0</v>
      </c>
      <c r="BO846" s="124">
        <f t="shared" ref="BO846" si="16348">G846/G870</f>
        <v>0</v>
      </c>
      <c r="BP846" s="125">
        <f t="shared" ref="BP846" si="16349">H846/H870</f>
        <v>0</v>
      </c>
      <c r="BQ846" s="126">
        <f t="shared" ref="BQ846" si="16350">I846/I870</f>
        <v>0</v>
      </c>
      <c r="BR846" s="123">
        <f t="shared" ref="BR846" si="16351">J846/J870</f>
        <v>0</v>
      </c>
      <c r="BS846" s="124">
        <f t="shared" ref="BS846" si="16352">K846/K870</f>
        <v>0</v>
      </c>
      <c r="BT846" s="125">
        <f t="shared" ref="BT846" si="16353">L846/L870</f>
        <v>0</v>
      </c>
      <c r="BU846" s="123">
        <f t="shared" ref="BU846" si="16354">M846/M870</f>
        <v>0</v>
      </c>
      <c r="BV846" s="127">
        <f t="shared" ref="BV846" si="16355">N846/N870</f>
        <v>0</v>
      </c>
      <c r="BW846" s="128">
        <f t="shared" ref="BW846" si="16356">O846/O870</f>
        <v>0</v>
      </c>
      <c r="BX846" s="123">
        <f t="shared" ref="BX846" si="16357">P846/P870</f>
        <v>0</v>
      </c>
      <c r="BY846" s="124">
        <f t="shared" ref="BY846" si="16358">Q846/Q870</f>
        <v>0</v>
      </c>
      <c r="BZ846" s="125">
        <f t="shared" ref="BZ846" si="16359">R846/R870</f>
        <v>0</v>
      </c>
      <c r="CA846" s="126">
        <f t="shared" ref="CA846" si="16360">S846/S870</f>
        <v>0</v>
      </c>
      <c r="CB846" s="123">
        <f t="shared" ref="CB846" si="16361">T846/T870</f>
        <v>0</v>
      </c>
      <c r="CC846" s="124">
        <f t="shared" ref="CC846" si="16362">U846/U870</f>
        <v>0</v>
      </c>
      <c r="CD846" s="125">
        <f t="shared" ref="CD846" si="16363">V846/V870</f>
        <v>0</v>
      </c>
      <c r="CE846" s="126">
        <f t="shared" ref="CE846" si="16364">W846/W870</f>
        <v>0</v>
      </c>
      <c r="CF846" s="123">
        <f t="shared" ref="CF846" si="16365">X846/X870</f>
        <v>0</v>
      </c>
      <c r="CG846" s="124">
        <f t="shared" ref="CG846" si="16366">Y846/Y870</f>
        <v>0</v>
      </c>
      <c r="CH846" s="125">
        <f t="shared" ref="CH846" si="16367">Z846/Z870</f>
        <v>0</v>
      </c>
      <c r="CI846" s="123">
        <f t="shared" ref="CI846" si="16368">AA846/AA870</f>
        <v>0</v>
      </c>
      <c r="CJ846" s="129">
        <f t="shared" ref="CJ846" si="16369">AB846/AB870</f>
        <v>0</v>
      </c>
      <c r="CK846" s="130">
        <f t="shared" ref="CK846" si="16370">AC846/AC870</f>
        <v>0</v>
      </c>
    </row>
    <row r="847" spans="1:89" x14ac:dyDescent="0.2">
      <c r="A847" s="131" t="s">
        <v>17</v>
      </c>
      <c r="B847" s="167">
        <v>112</v>
      </c>
      <c r="C847" s="168">
        <v>0</v>
      </c>
      <c r="D847" s="169">
        <v>73</v>
      </c>
      <c r="E847" s="170">
        <v>2</v>
      </c>
      <c r="F847" s="167">
        <v>278</v>
      </c>
      <c r="G847" s="171">
        <v>2</v>
      </c>
      <c r="H847" s="169">
        <v>236</v>
      </c>
      <c r="I847" s="170">
        <v>35</v>
      </c>
      <c r="J847" s="167">
        <v>8</v>
      </c>
      <c r="K847" s="171">
        <v>10</v>
      </c>
      <c r="L847" s="169">
        <v>42</v>
      </c>
      <c r="M847" s="167">
        <v>23</v>
      </c>
      <c r="N847" s="172">
        <v>103</v>
      </c>
      <c r="O847" s="173">
        <v>79</v>
      </c>
      <c r="P847" s="167">
        <v>33</v>
      </c>
      <c r="Q847" s="171">
        <v>43</v>
      </c>
      <c r="R847" s="169">
        <v>17</v>
      </c>
      <c r="S847" s="170">
        <v>39</v>
      </c>
      <c r="T847" s="167">
        <v>0</v>
      </c>
      <c r="U847" s="171">
        <v>9</v>
      </c>
      <c r="V847" s="169">
        <v>5</v>
      </c>
      <c r="W847" s="170">
        <v>0</v>
      </c>
      <c r="X847" s="167">
        <v>4</v>
      </c>
      <c r="Y847" s="171">
        <v>28</v>
      </c>
      <c r="Z847" s="169">
        <v>0</v>
      </c>
      <c r="AA847" s="167">
        <v>0</v>
      </c>
      <c r="AB847" s="149">
        <f t="shared" ref="AB847:AB866" si="16371">B847+D847+F847+H847+J847+L847+N847+P847+R847+T847+V847+X847+Z847</f>
        <v>911</v>
      </c>
      <c r="AC847" s="150">
        <f t="shared" ref="AC847:AC866" si="16372">C847+E847+G847+I847+K847+M847+O847+Q847+S847+U847+W847+Y847+AA847</f>
        <v>270</v>
      </c>
      <c r="AE847" s="226" t="str">
        <f>$AE$10</f>
        <v>08:00 - 08:59</v>
      </c>
      <c r="AF847" s="120">
        <f>SUMIF($A$9:$A$32,$AE847,B$846:B$869)</f>
        <v>866</v>
      </c>
      <c r="AG847" s="168">
        <f t="shared" si="16342"/>
        <v>764</v>
      </c>
      <c r="AH847" s="169">
        <f t="shared" si="16342"/>
        <v>360</v>
      </c>
      <c r="AI847" s="170">
        <f t="shared" si="16342"/>
        <v>311</v>
      </c>
      <c r="AJ847" s="167">
        <f t="shared" si="16342"/>
        <v>1137</v>
      </c>
      <c r="AK847" s="171">
        <f t="shared" si="16342"/>
        <v>790</v>
      </c>
      <c r="AL847" s="169">
        <f t="shared" si="16342"/>
        <v>1502</v>
      </c>
      <c r="AM847" s="170">
        <f t="shared" si="16342"/>
        <v>1448</v>
      </c>
      <c r="AN847" s="167">
        <f t="shared" si="16342"/>
        <v>89</v>
      </c>
      <c r="AO847" s="171">
        <f t="shared" si="16342"/>
        <v>208</v>
      </c>
      <c r="AP847" s="169">
        <f t="shared" si="16342"/>
        <v>351</v>
      </c>
      <c r="AQ847" s="167">
        <f t="shared" si="16342"/>
        <v>774</v>
      </c>
      <c r="AR847" s="172">
        <f t="shared" si="16342"/>
        <v>1345</v>
      </c>
      <c r="AS847" s="173">
        <f t="shared" si="16342"/>
        <v>1271</v>
      </c>
      <c r="AT847" s="167">
        <f t="shared" si="16342"/>
        <v>795</v>
      </c>
      <c r="AU847" s="171">
        <f t="shared" si="16342"/>
        <v>497</v>
      </c>
      <c r="AV847" s="169">
        <f t="shared" si="16342"/>
        <v>1046</v>
      </c>
      <c r="AW847" s="170">
        <f t="shared" si="16343"/>
        <v>763</v>
      </c>
      <c r="AX847" s="167">
        <f t="shared" si="16343"/>
        <v>116</v>
      </c>
      <c r="AY847" s="171">
        <f t="shared" si="16343"/>
        <v>155</v>
      </c>
      <c r="AZ847" s="169">
        <f t="shared" si="16343"/>
        <v>459</v>
      </c>
      <c r="BA847" s="170">
        <f t="shared" si="16343"/>
        <v>868</v>
      </c>
      <c r="BB847" s="167">
        <f t="shared" si="16343"/>
        <v>702</v>
      </c>
      <c r="BC847" s="171">
        <f t="shared" si="16343"/>
        <v>298</v>
      </c>
      <c r="BD847" s="169">
        <f t="shared" si="16343"/>
        <v>1504</v>
      </c>
      <c r="BE847" s="167">
        <f t="shared" si="16343"/>
        <v>1624</v>
      </c>
      <c r="BF847" s="151">
        <f>SUM(AF847,AH847,AJ847,AL847,AN847,AP847,AR847,AT847,AV847,AX847,AZ847,BB847,BD847)</f>
        <v>10272</v>
      </c>
      <c r="BG847" s="152">
        <f>SUM(AG847,AI847,AK847,AM847,AO847,AQ847,AS847,AU847,AW847,AY847,BA847,BC847,BE847)</f>
        <v>9771</v>
      </c>
      <c r="BI847" s="131" t="s">
        <v>17</v>
      </c>
      <c r="BJ847" s="123">
        <f>B847/B870</f>
        <v>7.1510662750606567E-3</v>
      </c>
      <c r="BK847" s="124">
        <f t="shared" ref="BK847" si="16373">C847/C870</f>
        <v>0</v>
      </c>
      <c r="BL847" s="125">
        <f t="shared" ref="BL847" si="16374">D847/D870</f>
        <v>1.2566706834222757E-2</v>
      </c>
      <c r="BM847" s="126">
        <f t="shared" ref="BM847" si="16375">E847/E870</f>
        <v>3.1989763275751758E-4</v>
      </c>
      <c r="BN847" s="123">
        <f t="shared" ref="BN847" si="16376">F847/F870</f>
        <v>1.7970265029088557E-2</v>
      </c>
      <c r="BO847" s="124">
        <f t="shared" ref="BO847" si="16377">G847/G870</f>
        <v>1.414827391058291E-4</v>
      </c>
      <c r="BP847" s="125">
        <f t="shared" ref="BP847" si="16378">H847/H870</f>
        <v>8.5718436728170859E-3</v>
      </c>
      <c r="BQ847" s="126">
        <f t="shared" ref="BQ847" si="16379">I847/I870</f>
        <v>1.2404309611567905E-3</v>
      </c>
      <c r="BR847" s="123">
        <f t="shared" ref="BR847" si="16380">J847/J870</f>
        <v>3.1471282454760031E-3</v>
      </c>
      <c r="BS847" s="124">
        <f t="shared" ref="BS847" si="16381">K847/K870</f>
        <v>3.629764065335753E-3</v>
      </c>
      <c r="BT847" s="125">
        <f t="shared" ref="BT847" si="16382">L847/L870</f>
        <v>4.3050430504305041E-3</v>
      </c>
      <c r="BU847" s="123">
        <f t="shared" ref="BU847" si="16383">M847/M870</f>
        <v>2.1345707656612528E-3</v>
      </c>
      <c r="BV847" s="127">
        <f t="shared" ref="BV847" si="16384">N847/N870</f>
        <v>4.1725744379177638E-3</v>
      </c>
      <c r="BW847" s="128">
        <f t="shared" ref="BW847" si="16385">O847/O870</f>
        <v>3.3010195554069865E-3</v>
      </c>
      <c r="BX847" s="123">
        <f t="shared" ref="BX847" si="16386">P847/P870</f>
        <v>2.6857654431512983E-3</v>
      </c>
      <c r="BY847" s="124">
        <f t="shared" ref="BY847" si="16387">Q847/Q870</f>
        <v>3.8540826387021602E-3</v>
      </c>
      <c r="BZ847" s="125">
        <f t="shared" ref="BZ847" si="16388">R847/R870</f>
        <v>9.8545011883369085E-4</v>
      </c>
      <c r="CA847" s="126">
        <f t="shared" ref="CA847" si="16389">S847/S870</f>
        <v>2.3484072981272957E-3</v>
      </c>
      <c r="CB847" s="123">
        <f t="shared" ref="CB847" si="16390">T847/T870</f>
        <v>0</v>
      </c>
      <c r="CC847" s="124">
        <f t="shared" ref="CC847" si="16391">U847/U870</f>
        <v>3.7974683544303796E-3</v>
      </c>
      <c r="CD847" s="125">
        <f t="shared" ref="CD847" si="16392">V847/V870</f>
        <v>3.7778617302606723E-4</v>
      </c>
      <c r="CE847" s="126">
        <f t="shared" ref="CE847" si="16393">W847/W870</f>
        <v>0</v>
      </c>
      <c r="CF847" s="123">
        <f t="shared" ref="CF847" si="16394">X847/X870</f>
        <v>4.2069835927639884E-4</v>
      </c>
      <c r="CG847" s="124">
        <f t="shared" ref="CG847" si="16395">Y847/Y870</f>
        <v>5.6577086280056579E-3</v>
      </c>
      <c r="CH847" s="125">
        <f t="shared" ref="CH847" si="16396">Z847/Z870</f>
        <v>0</v>
      </c>
      <c r="CI847" s="123">
        <f t="shared" ref="CI847" si="16397">AA847/AA870</f>
        <v>0</v>
      </c>
      <c r="CJ847" s="129">
        <f t="shared" ref="CJ847" si="16398">AB847/AB870</f>
        <v>4.9449863483637035E-3</v>
      </c>
      <c r="CK847" s="130">
        <f t="shared" ref="CK847" si="16399">AC847/AC870</f>
        <v>1.471582114281977E-3</v>
      </c>
    </row>
    <row r="848" spans="1:89" ht="13.5" thickBot="1" x14ac:dyDescent="0.25">
      <c r="A848" s="139" t="s">
        <v>18</v>
      </c>
      <c r="B848" s="174">
        <v>383</v>
      </c>
      <c r="C848" s="175">
        <v>132</v>
      </c>
      <c r="D848" s="176">
        <v>257</v>
      </c>
      <c r="E848" s="177">
        <v>85</v>
      </c>
      <c r="F848" s="174">
        <v>933</v>
      </c>
      <c r="G848" s="178">
        <v>213</v>
      </c>
      <c r="H848" s="176">
        <v>827</v>
      </c>
      <c r="I848" s="177">
        <v>428</v>
      </c>
      <c r="J848" s="174">
        <v>29</v>
      </c>
      <c r="K848" s="178">
        <v>105</v>
      </c>
      <c r="L848" s="176">
        <v>227</v>
      </c>
      <c r="M848" s="174">
        <v>320</v>
      </c>
      <c r="N848" s="179">
        <v>785</v>
      </c>
      <c r="O848" s="180">
        <v>709</v>
      </c>
      <c r="P848" s="174">
        <v>368</v>
      </c>
      <c r="Q848" s="178">
        <v>406</v>
      </c>
      <c r="R848" s="176">
        <v>472</v>
      </c>
      <c r="S848" s="177">
        <v>400</v>
      </c>
      <c r="T848" s="174">
        <v>94</v>
      </c>
      <c r="U848" s="178">
        <v>144</v>
      </c>
      <c r="V848" s="176">
        <v>248</v>
      </c>
      <c r="W848" s="177">
        <v>445</v>
      </c>
      <c r="X848" s="174">
        <v>362</v>
      </c>
      <c r="Y848" s="178">
        <v>264</v>
      </c>
      <c r="Z848" s="176">
        <v>736</v>
      </c>
      <c r="AA848" s="174">
        <v>764</v>
      </c>
      <c r="AB848" s="149">
        <f t="shared" si="16371"/>
        <v>5721</v>
      </c>
      <c r="AC848" s="150">
        <f t="shared" si="16372"/>
        <v>4415</v>
      </c>
      <c r="AE848" s="224">
        <f>$AE$11</f>
        <v>0</v>
      </c>
      <c r="AF848" s="120">
        <f>SUMIF($A$9:$A$32,$AE848,B$846:B$869)</f>
        <v>0</v>
      </c>
      <c r="AG848" s="175">
        <f t="shared" si="16342"/>
        <v>0</v>
      </c>
      <c r="AH848" s="176">
        <f t="shared" si="16342"/>
        <v>0</v>
      </c>
      <c r="AI848" s="177">
        <f t="shared" si="16342"/>
        <v>0</v>
      </c>
      <c r="AJ848" s="174">
        <f t="shared" si="16342"/>
        <v>0</v>
      </c>
      <c r="AK848" s="178">
        <f t="shared" si="16342"/>
        <v>0</v>
      </c>
      <c r="AL848" s="176">
        <f t="shared" si="16342"/>
        <v>0</v>
      </c>
      <c r="AM848" s="177">
        <f t="shared" si="16342"/>
        <v>0</v>
      </c>
      <c r="AN848" s="174">
        <f t="shared" si="16342"/>
        <v>0</v>
      </c>
      <c r="AO848" s="178">
        <f t="shared" si="16342"/>
        <v>0</v>
      </c>
      <c r="AP848" s="176">
        <f t="shared" si="16342"/>
        <v>0</v>
      </c>
      <c r="AQ848" s="174">
        <f t="shared" si="16342"/>
        <v>0</v>
      </c>
      <c r="AR848" s="179">
        <f t="shared" si="16342"/>
        <v>0</v>
      </c>
      <c r="AS848" s="180">
        <f t="shared" si="16342"/>
        <v>0</v>
      </c>
      <c r="AT848" s="174">
        <f t="shared" si="16342"/>
        <v>0</v>
      </c>
      <c r="AU848" s="178">
        <f t="shared" si="16342"/>
        <v>0</v>
      </c>
      <c r="AV848" s="176">
        <f t="shared" si="16342"/>
        <v>0</v>
      </c>
      <c r="AW848" s="177">
        <f t="shared" si="16343"/>
        <v>0</v>
      </c>
      <c r="AX848" s="174">
        <f t="shared" si="16343"/>
        <v>0</v>
      </c>
      <c r="AY848" s="178">
        <f t="shared" si="16343"/>
        <v>0</v>
      </c>
      <c r="AZ848" s="176">
        <f t="shared" si="16343"/>
        <v>0</v>
      </c>
      <c r="BA848" s="177">
        <f t="shared" si="16343"/>
        <v>0</v>
      </c>
      <c r="BB848" s="174">
        <f t="shared" si="16343"/>
        <v>0</v>
      </c>
      <c r="BC848" s="178">
        <f t="shared" si="16343"/>
        <v>0</v>
      </c>
      <c r="BD848" s="176">
        <f t="shared" si="16343"/>
        <v>0</v>
      </c>
      <c r="BE848" s="174">
        <f t="shared" si="16343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2.4454092708466352E-2</v>
      </c>
      <c r="BK848" s="124">
        <f t="shared" ref="BK848" si="16400">C848/C870</f>
        <v>8.0502530950783673E-3</v>
      </c>
      <c r="BL848" s="125">
        <f t="shared" ref="BL848" si="16401">D848/D870</f>
        <v>4.4241693923222587E-2</v>
      </c>
      <c r="BM848" s="126">
        <f t="shared" ref="BM848" si="16402">E848/E870</f>
        <v>1.3595649392194497E-2</v>
      </c>
      <c r="BN848" s="123">
        <f t="shared" ref="BN848" si="16403">F848/F870</f>
        <v>6.0310277957336782E-2</v>
      </c>
      <c r="BO848" s="124">
        <f t="shared" ref="BO848" si="16404">G848/G870</f>
        <v>1.5067911714770798E-2</v>
      </c>
      <c r="BP848" s="125">
        <f t="shared" ref="BP848" si="16405">H848/H870</f>
        <v>3.0037774226354789E-2</v>
      </c>
      <c r="BQ848" s="126">
        <f t="shared" ref="BQ848" si="16406">I848/I870</f>
        <v>1.5168698610717323E-2</v>
      </c>
      <c r="BR848" s="123">
        <f t="shared" ref="BR848" si="16407">J848/J870</f>
        <v>1.1408339889850511E-2</v>
      </c>
      <c r="BS848" s="124">
        <f t="shared" ref="BS848" si="16408">K848/K870</f>
        <v>3.8112522686025406E-2</v>
      </c>
      <c r="BT848" s="125">
        <f t="shared" ref="BT848" si="16409">L848/L870</f>
        <v>2.3267732677326774E-2</v>
      </c>
      <c r="BU848" s="123">
        <f t="shared" ref="BU848" si="16410">M848/M870</f>
        <v>2.9698375870069606E-2</v>
      </c>
      <c r="BV848" s="127">
        <f t="shared" ref="BV848" si="16411">N848/N870</f>
        <v>3.1800688677334411E-2</v>
      </c>
      <c r="BW848" s="128">
        <f t="shared" ref="BW848" si="16412">O848/O870</f>
        <v>2.9625605883336119E-2</v>
      </c>
      <c r="BX848" s="123">
        <f t="shared" ref="BX848" si="16413">P848/P870</f>
        <v>2.9950354032717508E-2</v>
      </c>
      <c r="BY848" s="124">
        <f t="shared" ref="BY848" si="16414">Q848/Q870</f>
        <v>3.6389710495652955E-2</v>
      </c>
      <c r="BZ848" s="125">
        <f t="shared" ref="BZ848" si="16415">R848/R870</f>
        <v>2.7360732711147182E-2</v>
      </c>
      <c r="CA848" s="126">
        <f t="shared" ref="CA848" si="16416">S848/S870</f>
        <v>2.4086228698741493E-2</v>
      </c>
      <c r="CB848" s="123">
        <f t="shared" ref="CB848" si="16417">T848/T870</f>
        <v>4.4868735083532223E-2</v>
      </c>
      <c r="CC848" s="124">
        <f t="shared" ref="CC848" si="16418">U848/U870</f>
        <v>6.0759493670886074E-2</v>
      </c>
      <c r="CD848" s="125">
        <f t="shared" ref="CD848" si="16419">V848/V870</f>
        <v>1.8738194182092934E-2</v>
      </c>
      <c r="CE848" s="126">
        <f t="shared" ref="CE848" si="16420">W848/W870</f>
        <v>2.7850794842909001E-2</v>
      </c>
      <c r="CF848" s="123">
        <f t="shared" ref="CF848" si="16421">X848/X870</f>
        <v>3.8073201514514092E-2</v>
      </c>
      <c r="CG848" s="124">
        <f t="shared" ref="CG848" si="16422">Y848/Y870</f>
        <v>5.3344109921196203E-2</v>
      </c>
      <c r="CH848" s="125">
        <f t="shared" ref="CH848" si="16423">Z848/Z870</f>
        <v>2.5920056347948583E-2</v>
      </c>
      <c r="CI848" s="123">
        <f t="shared" ref="CI848" si="16424">AA848/AA870</f>
        <v>2.5507478632478632E-2</v>
      </c>
      <c r="CJ848" s="129">
        <f t="shared" ref="CJ848" si="16425">AB848/AB870</f>
        <v>3.1054080020843849E-2</v>
      </c>
      <c r="CK848" s="130">
        <f t="shared" ref="CK848" si="16426">AC848/AC870</f>
        <v>2.4063092720573807E-2</v>
      </c>
    </row>
    <row r="849" spans="1:89" ht="14.25" thickTop="1" thickBot="1" x14ac:dyDescent="0.25">
      <c r="A849" s="131" t="s">
        <v>19</v>
      </c>
      <c r="B849" s="167">
        <v>480</v>
      </c>
      <c r="C849" s="168">
        <v>433</v>
      </c>
      <c r="D849" s="169">
        <v>277</v>
      </c>
      <c r="E849" s="170">
        <v>236</v>
      </c>
      <c r="F849" s="167">
        <v>970</v>
      </c>
      <c r="G849" s="171">
        <v>669</v>
      </c>
      <c r="H849" s="169">
        <v>1061</v>
      </c>
      <c r="I849" s="170">
        <v>1026</v>
      </c>
      <c r="J849" s="167">
        <v>80</v>
      </c>
      <c r="K849" s="171">
        <v>141</v>
      </c>
      <c r="L849" s="169">
        <v>346</v>
      </c>
      <c r="M849" s="167">
        <v>425</v>
      </c>
      <c r="N849" s="172">
        <v>1238</v>
      </c>
      <c r="O849" s="173">
        <v>1143</v>
      </c>
      <c r="P849" s="167">
        <v>695</v>
      </c>
      <c r="Q849" s="171">
        <v>531</v>
      </c>
      <c r="R849" s="169">
        <v>787</v>
      </c>
      <c r="S849" s="170">
        <v>721</v>
      </c>
      <c r="T849" s="167">
        <v>151</v>
      </c>
      <c r="U849" s="171">
        <v>213</v>
      </c>
      <c r="V849" s="169">
        <v>386</v>
      </c>
      <c r="W849" s="170">
        <v>688</v>
      </c>
      <c r="X849" s="167">
        <v>548</v>
      </c>
      <c r="Y849" s="171">
        <v>306</v>
      </c>
      <c r="Z849" s="169">
        <v>986</v>
      </c>
      <c r="AA849" s="167">
        <v>1189</v>
      </c>
      <c r="AB849" s="149">
        <f t="shared" si="16371"/>
        <v>8005</v>
      </c>
      <c r="AC849" s="150">
        <f t="shared" si="16372"/>
        <v>7721</v>
      </c>
      <c r="AE849" s="221" t="s">
        <v>13</v>
      </c>
      <c r="AF849" s="14">
        <f t="shared" ref="AF849:BG849" si="16427">SUM(AF846:AF848)</f>
        <v>1442</v>
      </c>
      <c r="AG849" s="1">
        <f t="shared" si="16427"/>
        <v>1342</v>
      </c>
      <c r="AH849" s="14">
        <f t="shared" si="16427"/>
        <v>696</v>
      </c>
      <c r="AI849" s="1">
        <f t="shared" si="16427"/>
        <v>570</v>
      </c>
      <c r="AJ849" s="14">
        <f t="shared" si="16427"/>
        <v>2031</v>
      </c>
      <c r="AK849" s="1">
        <f t="shared" si="16427"/>
        <v>1532</v>
      </c>
      <c r="AL849" s="14">
        <f t="shared" si="16427"/>
        <v>2759</v>
      </c>
      <c r="AM849" s="1">
        <f t="shared" si="16427"/>
        <v>2762</v>
      </c>
      <c r="AN849" s="14">
        <f t="shared" si="16427"/>
        <v>173</v>
      </c>
      <c r="AO849" s="1">
        <f t="shared" si="16427"/>
        <v>387</v>
      </c>
      <c r="AP849" s="14">
        <f t="shared" si="16427"/>
        <v>707</v>
      </c>
      <c r="AQ849" s="1">
        <f t="shared" si="16427"/>
        <v>1419</v>
      </c>
      <c r="AR849" s="14">
        <f t="shared" si="16427"/>
        <v>2711</v>
      </c>
      <c r="AS849" s="1">
        <f t="shared" si="16427"/>
        <v>2405</v>
      </c>
      <c r="AT849" s="14">
        <f t="shared" si="16427"/>
        <v>1466</v>
      </c>
      <c r="AU849" s="1">
        <f t="shared" si="16427"/>
        <v>985</v>
      </c>
      <c r="AV849" s="14">
        <f t="shared" si="16427"/>
        <v>1983</v>
      </c>
      <c r="AW849" s="1">
        <f t="shared" si="16427"/>
        <v>1425</v>
      </c>
      <c r="AX849" s="14">
        <f t="shared" si="16427"/>
        <v>287</v>
      </c>
      <c r="AY849" s="1">
        <f t="shared" si="16427"/>
        <v>325</v>
      </c>
      <c r="AZ849" s="14">
        <f t="shared" si="16427"/>
        <v>983</v>
      </c>
      <c r="BA849" s="1">
        <f t="shared" si="16427"/>
        <v>1606</v>
      </c>
      <c r="BB849" s="14">
        <f t="shared" si="16427"/>
        <v>1388</v>
      </c>
      <c r="BC849" s="1">
        <f t="shared" si="16427"/>
        <v>619</v>
      </c>
      <c r="BD849" s="14">
        <f t="shared" si="16427"/>
        <v>2798</v>
      </c>
      <c r="BE849" s="1">
        <f t="shared" si="16427"/>
        <v>2971</v>
      </c>
      <c r="BF849" s="153">
        <f t="shared" si="16427"/>
        <v>19424</v>
      </c>
      <c r="BG849" s="154">
        <f t="shared" si="16427"/>
        <v>18348</v>
      </c>
      <c r="BI849" s="131" t="s">
        <v>19</v>
      </c>
      <c r="BJ849" s="123">
        <f>B849/B870</f>
        <v>3.06474268931171E-2</v>
      </c>
      <c r="BK849" s="124">
        <f t="shared" ref="BK849" si="16428">C849/C870</f>
        <v>2.640726962249192E-2</v>
      </c>
      <c r="BL849" s="125">
        <f t="shared" ref="BL849" si="16429">D849/D870</f>
        <v>4.7684627302461695E-2</v>
      </c>
      <c r="BM849" s="126">
        <f t="shared" ref="BM849" si="16430">E849/E870</f>
        <v>3.7747920665387076E-2</v>
      </c>
      <c r="BN849" s="123">
        <f t="shared" ref="BN849" si="16431">F849/F870</f>
        <v>6.2702003878474466E-2</v>
      </c>
      <c r="BO849" s="124">
        <f t="shared" ref="BO849" si="16432">G849/G870</f>
        <v>4.7325976230899833E-2</v>
      </c>
      <c r="BP849" s="125">
        <f t="shared" ref="BP849" si="16433">H849/H870</f>
        <v>3.8536975156181895E-2</v>
      </c>
      <c r="BQ849" s="126">
        <f t="shared" ref="BQ849" si="16434">I849/I870</f>
        <v>3.6362347604196203E-2</v>
      </c>
      <c r="BR849" s="123">
        <f t="shared" ref="BR849" si="16435">J849/J870</f>
        <v>3.1471282454760031E-2</v>
      </c>
      <c r="BS849" s="124">
        <f t="shared" ref="BS849" si="16436">K849/K870</f>
        <v>5.1179673321234118E-2</v>
      </c>
      <c r="BT849" s="125">
        <f t="shared" ref="BT849" si="16437">L849/L870</f>
        <v>3.5465354653546534E-2</v>
      </c>
      <c r="BU849" s="123">
        <f t="shared" ref="BU849" si="16438">M849/M870</f>
        <v>3.9443155452436193E-2</v>
      </c>
      <c r="BV849" s="127">
        <f t="shared" ref="BV849" si="16439">N849/N870</f>
        <v>5.0151914117885353E-2</v>
      </c>
      <c r="BW849" s="128">
        <f t="shared" ref="BW849" si="16440">O849/O870</f>
        <v>4.7760320909242857E-2</v>
      </c>
      <c r="BX849" s="123">
        <f t="shared" ref="BX849" si="16441">P849/P870</f>
        <v>5.6563847969398548E-2</v>
      </c>
      <c r="BY849" s="124">
        <f t="shared" ref="BY849" si="16442">Q849/Q870</f>
        <v>4.7593439096531326E-2</v>
      </c>
      <c r="BZ849" s="125">
        <f t="shared" ref="BZ849" si="16443">R849/R870</f>
        <v>4.5620543736594979E-2</v>
      </c>
      <c r="CA849" s="126">
        <f t="shared" ref="CA849" si="16444">S849/S870</f>
        <v>4.3415427229481544E-2</v>
      </c>
      <c r="CB849" s="123">
        <f t="shared" ref="CB849" si="16445">T849/T870</f>
        <v>7.2076372315035803E-2</v>
      </c>
      <c r="CC849" s="124">
        <f t="shared" ref="CC849" si="16446">U849/U870</f>
        <v>8.9873417721518981E-2</v>
      </c>
      <c r="CD849" s="125">
        <f t="shared" ref="CD849" si="16447">V849/V870</f>
        <v>2.916509255761239E-2</v>
      </c>
      <c r="CE849" s="126">
        <f t="shared" ref="CE849" si="16448">W849/W870</f>
        <v>4.3059206408812119E-2</v>
      </c>
      <c r="CF849" s="123">
        <f t="shared" ref="CF849" si="16449">X849/X870</f>
        <v>5.7635675220866642E-2</v>
      </c>
      <c r="CG849" s="124">
        <f t="shared" ref="CG849" si="16450">Y849/Y870</f>
        <v>6.1830672863204685E-2</v>
      </c>
      <c r="CH849" s="125">
        <f t="shared" ref="CH849" si="16451">Z849/Z870</f>
        <v>3.4724423313963727E-2</v>
      </c>
      <c r="CI849" s="123">
        <f t="shared" ref="CI849" si="16452">AA849/AA870</f>
        <v>3.9696848290598288E-2</v>
      </c>
      <c r="CJ849" s="129">
        <f t="shared" ref="CJ849" si="16453">AB849/AB870</f>
        <v>4.3451828450769975E-2</v>
      </c>
      <c r="CK849" s="130">
        <f t="shared" ref="CK849" si="16454">AC849/AC870</f>
        <v>4.2081798164337568E-2</v>
      </c>
    </row>
    <row r="850" spans="1:89" ht="13.5" thickTop="1" x14ac:dyDescent="0.2">
      <c r="A850" s="139" t="s">
        <v>20</v>
      </c>
      <c r="B850" s="174">
        <v>576</v>
      </c>
      <c r="C850" s="175">
        <v>578</v>
      </c>
      <c r="D850" s="176">
        <v>336</v>
      </c>
      <c r="E850" s="177">
        <v>259</v>
      </c>
      <c r="F850" s="174">
        <v>894</v>
      </c>
      <c r="G850" s="178">
        <v>742</v>
      </c>
      <c r="H850" s="176">
        <v>1257</v>
      </c>
      <c r="I850" s="177">
        <v>1314</v>
      </c>
      <c r="J850" s="174">
        <v>84</v>
      </c>
      <c r="K850" s="178">
        <v>179</v>
      </c>
      <c r="L850" s="176">
        <v>356</v>
      </c>
      <c r="M850" s="174">
        <v>645</v>
      </c>
      <c r="N850" s="179">
        <v>1366</v>
      </c>
      <c r="O850" s="180">
        <v>1134</v>
      </c>
      <c r="P850" s="174">
        <v>671</v>
      </c>
      <c r="Q850" s="178">
        <v>488</v>
      </c>
      <c r="R850" s="176">
        <v>937</v>
      </c>
      <c r="S850" s="177">
        <v>662</v>
      </c>
      <c r="T850" s="174">
        <v>171</v>
      </c>
      <c r="U850" s="178">
        <v>170</v>
      </c>
      <c r="V850" s="176">
        <v>524</v>
      </c>
      <c r="W850" s="177">
        <v>738</v>
      </c>
      <c r="X850" s="174">
        <v>686</v>
      </c>
      <c r="Y850" s="178">
        <v>321</v>
      </c>
      <c r="Z850" s="176">
        <v>1294</v>
      </c>
      <c r="AA850" s="174">
        <v>1347</v>
      </c>
      <c r="AB850" s="149">
        <f t="shared" si="16371"/>
        <v>9152</v>
      </c>
      <c r="AC850" s="150">
        <f t="shared" si="16372"/>
        <v>8577</v>
      </c>
      <c r="BI850" s="139" t="s">
        <v>20</v>
      </c>
      <c r="BJ850" s="123">
        <f>B850/B870</f>
        <v>3.6776912271740521E-2</v>
      </c>
      <c r="BK850" s="124">
        <f t="shared" ref="BK850" si="16455">C850/C870</f>
        <v>3.5250350673903766E-2</v>
      </c>
      <c r="BL850" s="125">
        <f t="shared" ref="BL850" si="16456">D850/D870</f>
        <v>5.7841280771217078E-2</v>
      </c>
      <c r="BM850" s="126">
        <f t="shared" ref="BM850" si="16457">E850/E870</f>
        <v>4.1426743442098526E-2</v>
      </c>
      <c r="BN850" s="123">
        <f t="shared" ref="BN850" si="16458">F850/F870</f>
        <v>5.7789269553975439E-2</v>
      </c>
      <c r="BO850" s="124">
        <f t="shared" ref="BO850" si="16459">G850/G870</f>
        <v>5.2490096208262595E-2</v>
      </c>
      <c r="BP850" s="125">
        <f t="shared" ref="BP850" si="16460">H850/H870</f>
        <v>4.5655963969199478E-2</v>
      </c>
      <c r="BQ850" s="126">
        <f t="shared" ref="BQ850" si="16461">I850/I870</f>
        <v>4.656932237028636E-2</v>
      </c>
      <c r="BR850" s="123">
        <f t="shared" ref="BR850" si="16462">J850/J870</f>
        <v>3.3044846577498031E-2</v>
      </c>
      <c r="BS850" s="124">
        <f t="shared" ref="BS850" si="16463">K850/K870</f>
        <v>6.4972776769509979E-2</v>
      </c>
      <c r="BT850" s="125">
        <f t="shared" ref="BT850" si="16464">L850/L870</f>
        <v>3.6490364903649035E-2</v>
      </c>
      <c r="BU850" s="123">
        <f t="shared" ref="BU850" si="16465">M850/M870</f>
        <v>5.9860788863109048E-2</v>
      </c>
      <c r="BV850" s="127">
        <f t="shared" ref="BV850" si="16466">N850/N870</f>
        <v>5.5337249341705488E-2</v>
      </c>
      <c r="BW850" s="128">
        <f t="shared" ref="BW850" si="16467">O850/O870</f>
        <v>4.7384255390272439E-2</v>
      </c>
      <c r="BX850" s="123">
        <f t="shared" ref="BX850" si="16468">P850/P870</f>
        <v>5.461056401074306E-2</v>
      </c>
      <c r="BY850" s="124">
        <f t="shared" ref="BY850" si="16469">Q850/Q870</f>
        <v>4.3739356457829164E-2</v>
      </c>
      <c r="BZ850" s="125">
        <f t="shared" ref="BZ850" si="16470">R850/R870</f>
        <v>5.4315691843951075E-2</v>
      </c>
      <c r="CA850" s="126">
        <f t="shared" ref="CA850" si="16471">S850/S870</f>
        <v>3.9862708496417175E-2</v>
      </c>
      <c r="CB850" s="123">
        <f t="shared" ref="CB850" si="16472">T850/T870</f>
        <v>8.1622911694510733E-2</v>
      </c>
      <c r="CC850" s="124">
        <f t="shared" ref="CC850" si="16473">U850/U870</f>
        <v>7.1729957805907171E-2</v>
      </c>
      <c r="CD850" s="125">
        <f t="shared" ref="CD850" si="16474">V850/V870</f>
        <v>3.959199093313185E-2</v>
      </c>
      <c r="CE850" s="126">
        <f t="shared" ref="CE850" si="16475">W850/W870</f>
        <v>4.6188509200150205E-2</v>
      </c>
      <c r="CF850" s="123">
        <f t="shared" ref="CF850" si="16476">X850/X870</f>
        <v>7.2149768615902402E-2</v>
      </c>
      <c r="CG850" s="124">
        <f t="shared" ref="CG850" si="16477">Y850/Y870</f>
        <v>6.4861588199636291E-2</v>
      </c>
      <c r="CH850" s="125">
        <f t="shared" ref="CH850" si="16478">Z850/Z870</f>
        <v>4.5571403416094385E-2</v>
      </c>
      <c r="CI850" s="123">
        <f t="shared" ref="CI850" si="16479">AA850/AA870</f>
        <v>4.4971955128205128E-2</v>
      </c>
      <c r="CJ850" s="129">
        <f t="shared" ref="CJ850" si="16480">AB850/AB870</f>
        <v>4.9677843095746008E-2</v>
      </c>
      <c r="CK850" s="130">
        <f t="shared" ref="CK850" si="16481">AC850/AC870</f>
        <v>4.6747258497024137E-2</v>
      </c>
    </row>
    <row r="851" spans="1:89" ht="13.5" thickBot="1" x14ac:dyDescent="0.25">
      <c r="A851" s="131" t="s">
        <v>21</v>
      </c>
      <c r="B851" s="167">
        <v>866</v>
      </c>
      <c r="C851" s="168">
        <v>764</v>
      </c>
      <c r="D851" s="169">
        <v>360</v>
      </c>
      <c r="E851" s="170">
        <v>311</v>
      </c>
      <c r="F851" s="167">
        <v>1137</v>
      </c>
      <c r="G851" s="171">
        <v>790</v>
      </c>
      <c r="H851" s="169">
        <v>1502</v>
      </c>
      <c r="I851" s="170">
        <v>1448</v>
      </c>
      <c r="J851" s="167">
        <v>89</v>
      </c>
      <c r="K851" s="171">
        <v>208</v>
      </c>
      <c r="L851" s="169">
        <v>351</v>
      </c>
      <c r="M851" s="167">
        <v>774</v>
      </c>
      <c r="N851" s="172">
        <v>1345</v>
      </c>
      <c r="O851" s="173">
        <v>1271</v>
      </c>
      <c r="P851" s="167">
        <v>795</v>
      </c>
      <c r="Q851" s="171">
        <v>497</v>
      </c>
      <c r="R851" s="169">
        <v>1046</v>
      </c>
      <c r="S851" s="170">
        <v>763</v>
      </c>
      <c r="T851" s="167">
        <v>116</v>
      </c>
      <c r="U851" s="171">
        <v>155</v>
      </c>
      <c r="V851" s="169">
        <v>459</v>
      </c>
      <c r="W851" s="170">
        <v>868</v>
      </c>
      <c r="X851" s="167">
        <v>702</v>
      </c>
      <c r="Y851" s="171">
        <v>298</v>
      </c>
      <c r="Z851" s="169">
        <v>1504</v>
      </c>
      <c r="AA851" s="167">
        <v>1624</v>
      </c>
      <c r="AB851" s="149">
        <f t="shared" si="16371"/>
        <v>10272</v>
      </c>
      <c r="AC851" s="150">
        <f t="shared" si="16372"/>
        <v>9771</v>
      </c>
      <c r="AE851" t="s">
        <v>85</v>
      </c>
      <c r="BI851" s="131" t="s">
        <v>21</v>
      </c>
      <c r="BJ851" s="123">
        <f>B851/B870</f>
        <v>5.5293066019665431E-2</v>
      </c>
      <c r="BK851" s="124">
        <f t="shared" ref="BK851" si="16482">C851/C870</f>
        <v>4.6593889126059648E-2</v>
      </c>
      <c r="BL851" s="125">
        <f t="shared" ref="BL851" si="16483">D851/D870</f>
        <v>6.1972800826304013E-2</v>
      </c>
      <c r="BM851" s="126">
        <f t="shared" ref="BM851" si="16484">E851/E870</f>
        <v>4.9744081893793986E-2</v>
      </c>
      <c r="BN851" s="123">
        <f t="shared" ref="BN851" si="16485">F851/F870</f>
        <v>7.349709114414997E-2</v>
      </c>
      <c r="BO851" s="124">
        <f t="shared" ref="BO851" si="16486">G851/G870</f>
        <v>5.588568194680249E-2</v>
      </c>
      <c r="BP851" s="125">
        <f t="shared" ref="BP851" si="16487">H851/H870</f>
        <v>5.4554699985471453E-2</v>
      </c>
      <c r="BQ851" s="126">
        <f t="shared" ref="BQ851" si="16488">I851/I870</f>
        <v>5.1318400907286649E-2</v>
      </c>
      <c r="BR851" s="123">
        <f t="shared" ref="BR851" si="16489">J851/J870</f>
        <v>3.5011801730920535E-2</v>
      </c>
      <c r="BS851" s="124">
        <f t="shared" ref="BS851" si="16490">K851/K870</f>
        <v>7.5499092558983669E-2</v>
      </c>
      <c r="BT851" s="125">
        <f t="shared" ref="BT851" si="16491">L851/L870</f>
        <v>3.5977859778597784E-2</v>
      </c>
      <c r="BU851" s="123">
        <f t="shared" ref="BU851" si="16492">M851/M870</f>
        <v>7.1832946635730852E-2</v>
      </c>
      <c r="BV851" s="127">
        <f t="shared" ref="BV851" si="16493">N851/N870</f>
        <v>5.4486530281547499E-2</v>
      </c>
      <c r="BW851" s="128">
        <f t="shared" ref="BW851" si="16494">O851/O870</f>
        <v>5.3108808290155442E-2</v>
      </c>
      <c r="BX851" s="123">
        <f t="shared" ref="BX851" si="16495">P851/P870</f>
        <v>6.4702531130463092E-2</v>
      </c>
      <c r="BY851" s="124">
        <f t="shared" ref="BY851" si="16496">Q851/Q870</f>
        <v>4.4546024917092406E-2</v>
      </c>
      <c r="BZ851" s="125">
        <f t="shared" ref="BZ851" si="16497">R851/R870</f>
        <v>6.0634166135296506E-2</v>
      </c>
      <c r="CA851" s="126">
        <f t="shared" ref="CA851" si="16498">S851/S870</f>
        <v>4.5944481242849403E-2</v>
      </c>
      <c r="CB851" s="123">
        <f t="shared" ref="CB851" si="16499">T851/T870</f>
        <v>5.5369928400954657E-2</v>
      </c>
      <c r="CC851" s="124">
        <f t="shared" ref="CC851" si="16500">U851/U870</f>
        <v>6.5400843881856546E-2</v>
      </c>
      <c r="CD851" s="125">
        <f t="shared" ref="CD851" si="16501">V851/V870</f>
        <v>3.4680770683792973E-2</v>
      </c>
      <c r="CE851" s="126">
        <f t="shared" ref="CE851" si="16502">W851/W870</f>
        <v>5.4324696457629239E-2</v>
      </c>
      <c r="CF851" s="123">
        <f t="shared" ref="CF851" si="16503">X851/X870</f>
        <v>7.3832562053007991E-2</v>
      </c>
      <c r="CG851" s="124">
        <f t="shared" ref="CG851" si="16504">Y851/Y870</f>
        <v>6.0214184683774499E-2</v>
      </c>
      <c r="CH851" s="125">
        <f t="shared" ref="CH851" si="16505">Z851/Z870</f>
        <v>5.2967071667547105E-2</v>
      </c>
      <c r="CI851" s="123">
        <f t="shared" ref="CI851" si="16506">AA851/AA870</f>
        <v>5.4220085470085472E-2</v>
      </c>
      <c r="CJ851" s="129">
        <f t="shared" ref="CJ851" si="16507">AB851/AB870</f>
        <v>5.5757299418651991E-2</v>
      </c>
      <c r="CK851" s="130">
        <f t="shared" ref="CK851" si="16508">AC851/AC870</f>
        <v>5.3254921624626653E-2</v>
      </c>
    </row>
    <row r="852" spans="1:89" ht="14.25" thickTop="1" thickBot="1" x14ac:dyDescent="0.25">
      <c r="A852" s="139" t="s">
        <v>22</v>
      </c>
      <c r="B852" s="174">
        <v>1069</v>
      </c>
      <c r="C852" s="175">
        <v>841</v>
      </c>
      <c r="D852" s="176">
        <v>461</v>
      </c>
      <c r="E852" s="177">
        <v>330</v>
      </c>
      <c r="F852" s="174">
        <v>1313</v>
      </c>
      <c r="G852" s="178">
        <v>643</v>
      </c>
      <c r="H852" s="176">
        <v>1865</v>
      </c>
      <c r="I852" s="177">
        <v>1583</v>
      </c>
      <c r="J852" s="174">
        <v>110</v>
      </c>
      <c r="K852" s="178">
        <v>343</v>
      </c>
      <c r="L852" s="176">
        <v>319</v>
      </c>
      <c r="M852" s="174">
        <v>1132</v>
      </c>
      <c r="N852" s="179">
        <v>1379</v>
      </c>
      <c r="O852" s="180">
        <v>1943</v>
      </c>
      <c r="P852" s="174">
        <v>924</v>
      </c>
      <c r="Q852" s="178">
        <v>444</v>
      </c>
      <c r="R852" s="176">
        <v>1346</v>
      </c>
      <c r="S852" s="177">
        <v>905</v>
      </c>
      <c r="T852" s="174">
        <v>100</v>
      </c>
      <c r="U852" s="178">
        <v>137</v>
      </c>
      <c r="V852" s="176">
        <v>442</v>
      </c>
      <c r="W852" s="177">
        <v>1393</v>
      </c>
      <c r="X852" s="174">
        <v>714</v>
      </c>
      <c r="Y852" s="178">
        <v>271</v>
      </c>
      <c r="Z852" s="176">
        <v>1834</v>
      </c>
      <c r="AA852" s="174">
        <v>1754</v>
      </c>
      <c r="AB852" s="149">
        <f t="shared" si="16371"/>
        <v>11876</v>
      </c>
      <c r="AC852" s="150">
        <f t="shared" si="16372"/>
        <v>11719</v>
      </c>
      <c r="AE852" s="275" t="s">
        <v>0</v>
      </c>
      <c r="AF852" s="269" t="s">
        <v>1</v>
      </c>
      <c r="AG852" s="270"/>
      <c r="AH852" s="269" t="s">
        <v>2</v>
      </c>
      <c r="AI852" s="270"/>
      <c r="AJ852" s="269" t="s">
        <v>3</v>
      </c>
      <c r="AK852" s="270"/>
      <c r="AL852" s="269" t="s">
        <v>4</v>
      </c>
      <c r="AM852" s="270"/>
      <c r="AN852" s="269" t="s">
        <v>5</v>
      </c>
      <c r="AO852" s="270"/>
      <c r="AP852" s="269" t="s">
        <v>6</v>
      </c>
      <c r="AQ852" s="270"/>
      <c r="AR852" s="269" t="s">
        <v>7</v>
      </c>
      <c r="AS852" s="270"/>
      <c r="AT852" s="269" t="s">
        <v>8</v>
      </c>
      <c r="AU852" s="270"/>
      <c r="AV852" s="269" t="s">
        <v>9</v>
      </c>
      <c r="AW852" s="270"/>
      <c r="AX852" s="269" t="s">
        <v>10</v>
      </c>
      <c r="AY852" s="270"/>
      <c r="AZ852" s="269" t="s">
        <v>11</v>
      </c>
      <c r="BA852" s="270"/>
      <c r="BB852" s="269" t="s">
        <v>12</v>
      </c>
      <c r="BC852" s="270"/>
      <c r="BD852" s="271" t="s">
        <v>40</v>
      </c>
      <c r="BE852" s="272"/>
      <c r="BF852" s="273" t="s">
        <v>41</v>
      </c>
      <c r="BG852" s="274"/>
      <c r="BI852" s="139" t="s">
        <v>22</v>
      </c>
      <c r="BJ852" s="123">
        <f>B852/B870</f>
        <v>6.8254373643212865E-2</v>
      </c>
      <c r="BK852" s="124">
        <f t="shared" ref="BK852" si="16509">C852/C870</f>
        <v>5.1289870098188695E-2</v>
      </c>
      <c r="BL852" s="125">
        <f t="shared" ref="BL852" si="16510">D852/D870</f>
        <v>7.9359614391461525E-2</v>
      </c>
      <c r="BM852" s="126">
        <f t="shared" ref="BM852" si="16511">E852/E870</f>
        <v>5.2783109404990404E-2</v>
      </c>
      <c r="BN852" s="123">
        <f t="shared" ref="BN852" si="16512">F852/F870</f>
        <v>8.4873949579831937E-2</v>
      </c>
      <c r="BO852" s="124">
        <f t="shared" ref="BO852" si="16513">G852/G870</f>
        <v>4.5486700622524051E-2</v>
      </c>
      <c r="BP852" s="125">
        <f t="shared" ref="BP852" si="16514">H852/H870</f>
        <v>6.7739357838151965E-2</v>
      </c>
      <c r="BQ852" s="126">
        <f t="shared" ref="BQ852" si="16515">I852/I870</f>
        <v>5.6102920328891408E-2</v>
      </c>
      <c r="BR852" s="123">
        <f t="shared" ref="BR852" si="16516">J852/J870</f>
        <v>4.3273013375295044E-2</v>
      </c>
      <c r="BS852" s="124">
        <f t="shared" ref="BS852" si="16517">K852/K870</f>
        <v>0.12450090744101633</v>
      </c>
      <c r="BT852" s="125">
        <f t="shared" ref="BT852" si="16518">L852/L870</f>
        <v>3.2697826978269784E-2</v>
      </c>
      <c r="BU852" s="123">
        <f t="shared" ref="BU852" si="16519">M852/M870</f>
        <v>0.10505800464037122</v>
      </c>
      <c r="BV852" s="127">
        <f t="shared" ref="BV852" si="16520">N852/N870</f>
        <v>5.5863884950374719E-2</v>
      </c>
      <c r="BW852" s="128">
        <f t="shared" ref="BW852" si="16521">O852/O870</f>
        <v>8.1188367039946516E-2</v>
      </c>
      <c r="BX852" s="123">
        <f t="shared" ref="BX852" si="16522">P852/P870</f>
        <v>7.5201432408236346E-2</v>
      </c>
      <c r="BY852" s="124">
        <f t="shared" ref="BY852" si="16523">Q852/Q870</f>
        <v>3.9795643990319977E-2</v>
      </c>
      <c r="BZ852" s="125">
        <f t="shared" ref="BZ852" si="16524">R852/R870</f>
        <v>7.8024462350008691E-2</v>
      </c>
      <c r="CA852" s="126">
        <f t="shared" ref="CA852" si="16525">S852/S870</f>
        <v>5.4495092430902628E-2</v>
      </c>
      <c r="CB852" s="123">
        <f t="shared" ref="CB852" si="16526">T852/T870</f>
        <v>4.77326968973747E-2</v>
      </c>
      <c r="CC852" s="124">
        <f t="shared" ref="CC852" si="16527">U852/U870</f>
        <v>5.7805907172995781E-2</v>
      </c>
      <c r="CD852" s="125">
        <f t="shared" ref="CD852" si="16528">V852/V870</f>
        <v>3.3396297695504347E-2</v>
      </c>
      <c r="CE852" s="126">
        <f t="shared" ref="CE852" si="16529">W852/W870</f>
        <v>8.7182375766679185E-2</v>
      </c>
      <c r="CF852" s="123">
        <f t="shared" ref="CF852" si="16530">X852/X870</f>
        <v>7.5094657130837184E-2</v>
      </c>
      <c r="CG852" s="124">
        <f t="shared" ref="CG852" si="16531">Y852/Y870</f>
        <v>5.4758537078197618E-2</v>
      </c>
      <c r="CH852" s="125">
        <f t="shared" ref="CH852" si="16532">Z852/Z870</f>
        <v>6.4588836062687088E-2</v>
      </c>
      <c r="CI852" s="123">
        <f t="shared" ref="CI852" si="16533">AA852/AA870</f>
        <v>5.8560363247863248E-2</v>
      </c>
      <c r="CJ852" s="129">
        <f t="shared" ref="CJ852" si="16534">AB852/AB870</f>
        <v>6.4463949366813766E-2</v>
      </c>
      <c r="CK852" s="130">
        <f t="shared" ref="CK852" si="16535">AC852/AC870</f>
        <v>6.3872114063964772E-2</v>
      </c>
    </row>
    <row r="853" spans="1:89" ht="15" thickTop="1" thickBot="1" x14ac:dyDescent="0.3">
      <c r="A853" s="131" t="s">
        <v>23</v>
      </c>
      <c r="B853" s="167">
        <v>960</v>
      </c>
      <c r="C853" s="168">
        <v>1018</v>
      </c>
      <c r="D853" s="169">
        <v>426</v>
      </c>
      <c r="E853" s="170">
        <v>357</v>
      </c>
      <c r="F853" s="167">
        <v>1178</v>
      </c>
      <c r="G853" s="171">
        <v>578</v>
      </c>
      <c r="H853" s="169">
        <v>1768</v>
      </c>
      <c r="I853" s="170">
        <v>1530</v>
      </c>
      <c r="J853" s="167">
        <v>122</v>
      </c>
      <c r="K853" s="171">
        <v>286</v>
      </c>
      <c r="L853" s="169">
        <v>344</v>
      </c>
      <c r="M853" s="167">
        <v>886</v>
      </c>
      <c r="N853" s="172">
        <v>1321</v>
      </c>
      <c r="O853" s="173">
        <v>1695</v>
      </c>
      <c r="P853" s="167">
        <v>893</v>
      </c>
      <c r="Q853" s="171">
        <v>475</v>
      </c>
      <c r="R853" s="169">
        <v>1288</v>
      </c>
      <c r="S853" s="170">
        <v>857</v>
      </c>
      <c r="T853" s="167">
        <v>138</v>
      </c>
      <c r="U853" s="171">
        <v>143</v>
      </c>
      <c r="V853" s="169">
        <v>446</v>
      </c>
      <c r="W853" s="170">
        <v>1172</v>
      </c>
      <c r="X853" s="167">
        <v>633</v>
      </c>
      <c r="Y853" s="171">
        <v>273</v>
      </c>
      <c r="Z853" s="169">
        <v>1867</v>
      </c>
      <c r="AA853" s="167">
        <v>1862</v>
      </c>
      <c r="AB853" s="149">
        <f t="shared" si="16371"/>
        <v>11384</v>
      </c>
      <c r="AC853" s="150">
        <f t="shared" si="16372"/>
        <v>11132</v>
      </c>
      <c r="AE853" s="276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6.1294853786234199E-2</v>
      </c>
      <c r="BK853" s="124">
        <f t="shared" ref="BK853" si="16536">C853/C870</f>
        <v>6.208452765749832E-2</v>
      </c>
      <c r="BL853" s="125">
        <f t="shared" ref="BL853" si="16537">D853/D870</f>
        <v>7.3334480977793076E-2</v>
      </c>
      <c r="BM853" s="126">
        <f t="shared" ref="BM853" si="16538">E853/E870</f>
        <v>5.7101727447216893E-2</v>
      </c>
      <c r="BN853" s="123">
        <f t="shared" ref="BN853" si="16539">F853/F870</f>
        <v>7.6147382029734964E-2</v>
      </c>
      <c r="BO853" s="124">
        <f t="shared" ref="BO853" si="16540">G853/G870</f>
        <v>4.0888511601584604E-2</v>
      </c>
      <c r="BP853" s="125">
        <f t="shared" ref="BP853" si="16541">H853/H870</f>
        <v>6.4216184803138163E-2</v>
      </c>
      <c r="BQ853" s="126">
        <f t="shared" ref="BQ853" si="16542">I853/I870</f>
        <v>5.4224553444853982E-2</v>
      </c>
      <c r="BR853" s="123">
        <f t="shared" ref="BR853" si="16543">J853/J870</f>
        <v>4.7993705743509051E-2</v>
      </c>
      <c r="BS853" s="124">
        <f t="shared" ref="BS853" si="16544">K853/K870</f>
        <v>0.10381125226860254</v>
      </c>
      <c r="BT853" s="125">
        <f t="shared" ref="BT853" si="16545">L853/L870</f>
        <v>3.5260352603526036E-2</v>
      </c>
      <c r="BU853" s="123">
        <f t="shared" ref="BU853" si="16546">M853/M870</f>
        <v>8.2227378190255218E-2</v>
      </c>
      <c r="BV853" s="127">
        <f t="shared" ref="BV853" si="16547">N853/N870</f>
        <v>5.3514279927081222E-2</v>
      </c>
      <c r="BW853" s="128">
        <f t="shared" ref="BW853" si="16548">O853/O870</f>
        <v>7.0825672739428386E-2</v>
      </c>
      <c r="BX853" s="123">
        <f t="shared" ref="BX853" si="16549">P853/P870</f>
        <v>7.2678440628306334E-2</v>
      </c>
      <c r="BY853" s="124">
        <f t="shared" ref="BY853" si="16550">Q853/Q870</f>
        <v>4.2574168683337812E-2</v>
      </c>
      <c r="BZ853" s="125">
        <f t="shared" ref="BZ853" si="16551">R853/R870</f>
        <v>7.4662338415164342E-2</v>
      </c>
      <c r="CA853" s="126">
        <f t="shared" ref="CA853" si="16552">S853/S870</f>
        <v>5.1604744987053655E-2</v>
      </c>
      <c r="CB853" s="123">
        <f t="shared" ref="CB853" si="16553">T853/T870</f>
        <v>6.5871121718377085E-2</v>
      </c>
      <c r="CC853" s="124">
        <f t="shared" ref="CC853" si="16554">U853/U870</f>
        <v>6.0337552742616034E-2</v>
      </c>
      <c r="CD853" s="125">
        <f t="shared" ref="CD853" si="16555">V853/V870</f>
        <v>3.3698526633925197E-2</v>
      </c>
      <c r="CE853" s="126">
        <f t="shared" ref="CE853" si="16556">W853/W870</f>
        <v>7.3350857428964827E-2</v>
      </c>
      <c r="CF853" s="123">
        <f t="shared" ref="CF853" si="16557">X853/X870</f>
        <v>6.6575515355490111E-2</v>
      </c>
      <c r="CG853" s="124">
        <f t="shared" ref="CG853" si="16558">Y853/Y870</f>
        <v>5.5162659123055166E-2</v>
      </c>
      <c r="CH853" s="125">
        <f t="shared" ref="CH853" si="16559">Z853/Z870</f>
        <v>6.5751012502201098E-2</v>
      </c>
      <c r="CI853" s="123">
        <f t="shared" ref="CI853" si="16560">AA853/AA870</f>
        <v>6.216613247863248E-2</v>
      </c>
      <c r="CJ853" s="129">
        <f t="shared" ref="CJ853" si="16561">AB853/AB870</f>
        <v>6.1793331053537209E-2</v>
      </c>
      <c r="CK853" s="130">
        <f t="shared" ref="CK853" si="16562">AC853/AC870</f>
        <v>6.0672785541433211E-2</v>
      </c>
    </row>
    <row r="854" spans="1:89" ht="13.5" thickTop="1" x14ac:dyDescent="0.2">
      <c r="A854" s="139" t="s">
        <v>24</v>
      </c>
      <c r="B854" s="181">
        <v>1016</v>
      </c>
      <c r="C854" s="175">
        <v>1122</v>
      </c>
      <c r="D854" s="176">
        <v>458</v>
      </c>
      <c r="E854" s="177">
        <v>333</v>
      </c>
      <c r="F854" s="174">
        <v>1172</v>
      </c>
      <c r="G854" s="178">
        <v>669</v>
      </c>
      <c r="H854" s="176">
        <v>1961</v>
      </c>
      <c r="I854" s="177">
        <v>1691</v>
      </c>
      <c r="J854" s="174">
        <v>120</v>
      </c>
      <c r="K854" s="178">
        <v>210</v>
      </c>
      <c r="L854" s="176">
        <v>401</v>
      </c>
      <c r="M854" s="174">
        <v>968</v>
      </c>
      <c r="N854" s="179">
        <v>1404</v>
      </c>
      <c r="O854" s="182">
        <v>1710</v>
      </c>
      <c r="P854" s="174">
        <v>875</v>
      </c>
      <c r="Q854" s="178">
        <v>466</v>
      </c>
      <c r="R854" s="176">
        <v>1260</v>
      </c>
      <c r="S854" s="177">
        <v>919</v>
      </c>
      <c r="T854" s="174">
        <v>110</v>
      </c>
      <c r="U854" s="178">
        <v>113</v>
      </c>
      <c r="V854" s="176">
        <v>536</v>
      </c>
      <c r="W854" s="183">
        <v>1277</v>
      </c>
      <c r="X854" s="174">
        <v>594</v>
      </c>
      <c r="Y854" s="178">
        <v>194</v>
      </c>
      <c r="Z854" s="176">
        <v>1906</v>
      </c>
      <c r="AA854" s="174">
        <v>2062</v>
      </c>
      <c r="AB854" s="149">
        <f t="shared" si="16371"/>
        <v>11813</v>
      </c>
      <c r="AC854" s="150">
        <f t="shared" si="16372"/>
        <v>11734</v>
      </c>
      <c r="AE854" s="224" t="str">
        <f>$AE$17</f>
        <v>17:00 - 17:59</v>
      </c>
      <c r="AF854" s="120">
        <f t="shared" ref="AF854:AU856" si="16563">SUMIF($A$9:$A$32,$AE854,B$846:B$869)</f>
        <v>1164</v>
      </c>
      <c r="AG854" s="164">
        <f t="shared" si="16563"/>
        <v>1387</v>
      </c>
      <c r="AH854" s="121">
        <f t="shared" si="16563"/>
        <v>386</v>
      </c>
      <c r="AI854" s="159">
        <f t="shared" si="16563"/>
        <v>436</v>
      </c>
      <c r="AJ854" s="120">
        <f t="shared" si="16563"/>
        <v>880</v>
      </c>
      <c r="AK854" s="122">
        <f t="shared" si="16563"/>
        <v>999</v>
      </c>
      <c r="AL854" s="121">
        <f t="shared" si="16563"/>
        <v>1876</v>
      </c>
      <c r="AM854" s="159">
        <f t="shared" si="16563"/>
        <v>2154</v>
      </c>
      <c r="AN854" s="120">
        <f t="shared" si="16563"/>
        <v>170</v>
      </c>
      <c r="AO854" s="122">
        <f t="shared" si="16563"/>
        <v>112</v>
      </c>
      <c r="AP854" s="121">
        <f t="shared" si="16563"/>
        <v>818</v>
      </c>
      <c r="AQ854" s="120">
        <f t="shared" si="16563"/>
        <v>589</v>
      </c>
      <c r="AR854" s="158">
        <f t="shared" si="16563"/>
        <v>1622</v>
      </c>
      <c r="AS854" s="160">
        <f t="shared" si="16563"/>
        <v>1660</v>
      </c>
      <c r="AT854" s="120">
        <f t="shared" si="16563"/>
        <v>778</v>
      </c>
      <c r="AU854" s="122">
        <f t="shared" si="16563"/>
        <v>893</v>
      </c>
      <c r="AV854" s="121">
        <f t="shared" ref="AP854:BE856" si="16564">SUMIF($A$9:$A$32,$AE854,R$846:R$869)</f>
        <v>1108</v>
      </c>
      <c r="AW854" s="159">
        <f t="shared" si="16564"/>
        <v>1296</v>
      </c>
      <c r="AX854" s="120">
        <f t="shared" si="16564"/>
        <v>163</v>
      </c>
      <c r="AY854" s="122">
        <f t="shared" si="16564"/>
        <v>172</v>
      </c>
      <c r="AZ854" s="121">
        <f t="shared" si="16564"/>
        <v>1019</v>
      </c>
      <c r="BA854" s="159">
        <f t="shared" si="16564"/>
        <v>1018</v>
      </c>
      <c r="BB854" s="120">
        <f t="shared" si="16564"/>
        <v>658</v>
      </c>
      <c r="BC854" s="122">
        <f t="shared" si="16564"/>
        <v>356</v>
      </c>
      <c r="BD854" s="21">
        <f t="shared" si="16564"/>
        <v>2115</v>
      </c>
      <c r="BE854" s="163">
        <f t="shared" si="16564"/>
        <v>2030</v>
      </c>
      <c r="BF854" s="149">
        <f>AF854+AH854+AJ854+AL854+AN854+AP854+AR854+AT854+AV854+AX854+AZ854+BB854+BD854</f>
        <v>12757</v>
      </c>
      <c r="BG854" s="150">
        <f>AG854+AI854+AK854+AM854+AO854+AQ854+AS854+AU854+AW854+AY854+BA854+BC854+BE854</f>
        <v>13102</v>
      </c>
      <c r="BI854" s="139" t="s">
        <v>24</v>
      </c>
      <c r="BJ854" s="123">
        <f>B854/B870</f>
        <v>6.4870386923764525E-2</v>
      </c>
      <c r="BK854" s="124">
        <f t="shared" ref="BK854" si="16565">C854/C870</f>
        <v>6.8427151308166123E-2</v>
      </c>
      <c r="BL854" s="125">
        <f t="shared" ref="BL854" si="16566">D854/D870</f>
        <v>7.8843174384575665E-2</v>
      </c>
      <c r="BM854" s="126">
        <f t="shared" ref="BM854" si="16567">E854/E870</f>
        <v>5.326295585412668E-2</v>
      </c>
      <c r="BN854" s="123">
        <f t="shared" ref="BN854" si="16568">F854/F870</f>
        <v>7.5759534583063989E-2</v>
      </c>
      <c r="BO854" s="124">
        <f t="shared" ref="BO854" si="16569">G854/G870</f>
        <v>4.7325976230899833E-2</v>
      </c>
      <c r="BP854" s="125">
        <f t="shared" ref="BP854" si="16570">H854/H870</f>
        <v>7.1226209501670787E-2</v>
      </c>
      <c r="BQ854" s="126">
        <f t="shared" ref="BQ854" si="16571">I854/I870</f>
        <v>5.9930535866175222E-2</v>
      </c>
      <c r="BR854" s="123">
        <f t="shared" ref="BR854" si="16572">J854/J870</f>
        <v>4.7206923682140051E-2</v>
      </c>
      <c r="BS854" s="124">
        <f t="shared" ref="BS854" si="16573">K854/K870</f>
        <v>7.6225045372050812E-2</v>
      </c>
      <c r="BT854" s="125">
        <f t="shared" ref="BT854" si="16574">L854/L870</f>
        <v>4.1102911029110289E-2</v>
      </c>
      <c r="BU854" s="123">
        <f t="shared" ref="BU854" si="16575">M854/M870</f>
        <v>8.9837587006960554E-2</v>
      </c>
      <c r="BV854" s="127">
        <f t="shared" ref="BV854" si="16576">N854/N870</f>
        <v>5.6876645736277091E-2</v>
      </c>
      <c r="BW854" s="128">
        <f t="shared" ref="BW854" si="16577">O854/O870</f>
        <v>7.1452448604379076E-2</v>
      </c>
      <c r="BX854" s="123">
        <f t="shared" ref="BX854" si="16578">P854/P870</f>
        <v>7.1213477659314725E-2</v>
      </c>
      <c r="BY854" s="124">
        <f t="shared" ref="BY854" si="16579">Q854/Q870</f>
        <v>4.176750022407457E-2</v>
      </c>
      <c r="BZ854" s="125">
        <f t="shared" ref="BZ854" si="16580">R854/R870</f>
        <v>7.3039244101791204E-2</v>
      </c>
      <c r="CA854" s="126">
        <f t="shared" ref="CA854" si="16581">S854/S870</f>
        <v>5.5338110435358585E-2</v>
      </c>
      <c r="CB854" s="123">
        <f t="shared" ref="CB854" si="16582">T854/T870</f>
        <v>5.2505966587112173E-2</v>
      </c>
      <c r="CC854" s="124">
        <f t="shared" ref="CC854" si="16583">U854/U870</f>
        <v>4.767932489451477E-2</v>
      </c>
      <c r="CD854" s="125">
        <f t="shared" ref="CD854" si="16584">V854/V870</f>
        <v>4.0498677748394406E-2</v>
      </c>
      <c r="CE854" s="126">
        <f t="shared" ref="CE854" si="16585">W854/W870</f>
        <v>7.9922393290774815E-2</v>
      </c>
      <c r="CF854" s="123">
        <f t="shared" ref="CF854" si="16586">X854/X870</f>
        <v>6.2473706352545226E-2</v>
      </c>
      <c r="CG854" s="124">
        <f t="shared" ref="CG854" si="16587">Y854/Y870</f>
        <v>3.9199838351182056E-2</v>
      </c>
      <c r="CH854" s="125">
        <f t="shared" ref="CH854" si="16588">Z854/Z870</f>
        <v>6.712449374889945E-2</v>
      </c>
      <c r="CI854" s="123">
        <f t="shared" ref="CI854" si="16589">AA854/AA870</f>
        <v>6.8843482905982911E-2</v>
      </c>
      <c r="CJ854" s="129">
        <f t="shared" ref="CJ854" si="16590">AB854/AB870</f>
        <v>6.4121979948650307E-2</v>
      </c>
      <c r="CK854" s="130">
        <f t="shared" ref="CK854" si="16591">AC854/AC870</f>
        <v>6.3953868625869326E-2</v>
      </c>
    </row>
    <row r="855" spans="1:89" x14ac:dyDescent="0.2">
      <c r="A855" s="131" t="s">
        <v>25</v>
      </c>
      <c r="B855" s="184">
        <v>1094</v>
      </c>
      <c r="C855" s="168">
        <v>1135</v>
      </c>
      <c r="D855" s="169">
        <v>381</v>
      </c>
      <c r="E855" s="170">
        <v>360</v>
      </c>
      <c r="F855" s="167">
        <v>1052</v>
      </c>
      <c r="G855" s="171">
        <v>533</v>
      </c>
      <c r="H855" s="169">
        <v>1886</v>
      </c>
      <c r="I855" s="170">
        <v>1446</v>
      </c>
      <c r="J855" s="167">
        <v>132</v>
      </c>
      <c r="K855" s="168">
        <v>184</v>
      </c>
      <c r="L855" s="169">
        <v>414</v>
      </c>
      <c r="M855" s="167">
        <v>997</v>
      </c>
      <c r="N855" s="172">
        <v>1356</v>
      </c>
      <c r="O855" s="185">
        <v>1649</v>
      </c>
      <c r="P855" s="167">
        <v>787</v>
      </c>
      <c r="Q855" s="168">
        <v>547</v>
      </c>
      <c r="R855" s="169">
        <v>1181</v>
      </c>
      <c r="S855" s="170">
        <v>960</v>
      </c>
      <c r="T855" s="176">
        <v>84</v>
      </c>
      <c r="U855" s="167">
        <v>166</v>
      </c>
      <c r="V855" s="169">
        <v>594</v>
      </c>
      <c r="W855" s="186">
        <v>1235</v>
      </c>
      <c r="X855" s="167">
        <v>560</v>
      </c>
      <c r="Y855" s="171">
        <v>211</v>
      </c>
      <c r="Z855" s="169">
        <v>1909</v>
      </c>
      <c r="AA855" s="167">
        <v>1944</v>
      </c>
      <c r="AB855" s="149">
        <f t="shared" si="16371"/>
        <v>11430</v>
      </c>
      <c r="AC855" s="150">
        <f t="shared" si="16372"/>
        <v>11367</v>
      </c>
      <c r="AE855" s="226" t="str">
        <f>$AE$18</f>
        <v>18:00 - 18:59</v>
      </c>
      <c r="AF855" s="120">
        <f t="shared" si="16563"/>
        <v>1107</v>
      </c>
      <c r="AG855" s="168">
        <f t="shared" si="16563"/>
        <v>1212</v>
      </c>
      <c r="AH855" s="169">
        <f t="shared" si="16563"/>
        <v>337</v>
      </c>
      <c r="AI855" s="170">
        <f t="shared" si="16563"/>
        <v>462</v>
      </c>
      <c r="AJ855" s="167">
        <f t="shared" si="16563"/>
        <v>701</v>
      </c>
      <c r="AK855" s="171">
        <f t="shared" si="16563"/>
        <v>1010</v>
      </c>
      <c r="AL855" s="169">
        <f t="shared" si="16563"/>
        <v>1776</v>
      </c>
      <c r="AM855" s="170">
        <f t="shared" si="16563"/>
        <v>1960</v>
      </c>
      <c r="AN855" s="167">
        <f t="shared" si="16563"/>
        <v>215</v>
      </c>
      <c r="AO855" s="171">
        <f t="shared" si="16563"/>
        <v>128</v>
      </c>
      <c r="AP855" s="169">
        <f t="shared" si="16564"/>
        <v>865</v>
      </c>
      <c r="AQ855" s="167">
        <f t="shared" si="16564"/>
        <v>438</v>
      </c>
      <c r="AR855" s="172">
        <f t="shared" si="16564"/>
        <v>1762</v>
      </c>
      <c r="AS855" s="173">
        <f t="shared" si="16564"/>
        <v>1331</v>
      </c>
      <c r="AT855" s="167">
        <f t="shared" si="16564"/>
        <v>672</v>
      </c>
      <c r="AU855" s="171">
        <f t="shared" si="16564"/>
        <v>936</v>
      </c>
      <c r="AV855" s="169">
        <f t="shared" si="16564"/>
        <v>978</v>
      </c>
      <c r="AW855" s="170">
        <f t="shared" si="16564"/>
        <v>1228</v>
      </c>
      <c r="AX855" s="167">
        <f t="shared" si="16564"/>
        <v>136</v>
      </c>
      <c r="AY855" s="171">
        <f t="shared" si="16564"/>
        <v>146</v>
      </c>
      <c r="AZ855" s="169">
        <f t="shared" si="16564"/>
        <v>1181</v>
      </c>
      <c r="BA855" s="170">
        <f t="shared" si="16564"/>
        <v>919</v>
      </c>
      <c r="BB855" s="167">
        <f t="shared" si="16564"/>
        <v>513</v>
      </c>
      <c r="BC855" s="171">
        <f t="shared" si="16564"/>
        <v>335</v>
      </c>
      <c r="BD855" s="169">
        <f t="shared" si="16564"/>
        <v>1977</v>
      </c>
      <c r="BE855" s="167">
        <f t="shared" si="16564"/>
        <v>1996</v>
      </c>
      <c r="BF855" s="151">
        <f>SUM(AF855,AH855,AJ855,AL855,AN855,AP855,AR855,AT855,AV855,AX855,AZ855,BB855,BD855)</f>
        <v>12220</v>
      </c>
      <c r="BG855" s="152">
        <f>SUM(AG855,AI855,AK855,AM855,AO855,AQ855,AS855,AU855,AW855,AY855,BA855,BC855,BE855)</f>
        <v>12101</v>
      </c>
      <c r="BI855" s="131" t="s">
        <v>25</v>
      </c>
      <c r="BJ855" s="123">
        <f>B855/B870</f>
        <v>6.9850593793896049E-2</v>
      </c>
      <c r="BK855" s="124">
        <f t="shared" ref="BK855" si="16592">C855/C870</f>
        <v>6.9219979264499604E-2</v>
      </c>
      <c r="BL855" s="125">
        <f t="shared" ref="BL855" si="16593">D855/D870</f>
        <v>6.5587880874505081E-2</v>
      </c>
      <c r="BM855" s="126">
        <f t="shared" ref="BM855" si="16594">E855/E870</f>
        <v>5.7581573896353169E-2</v>
      </c>
      <c r="BN855" s="123">
        <f t="shared" ref="BN855" si="16595">F855/F870</f>
        <v>6.8002585649644468E-2</v>
      </c>
      <c r="BO855" s="124">
        <f t="shared" ref="BO855" si="16596">G855/G870</f>
        <v>3.7705149971703454E-2</v>
      </c>
      <c r="BP855" s="125">
        <f t="shared" ref="BP855" si="16597">H855/H870</f>
        <v>6.8502106639546714E-2</v>
      </c>
      <c r="BQ855" s="126">
        <f t="shared" ref="BQ855" si="16598">I855/I870</f>
        <v>5.1247519138077686E-2</v>
      </c>
      <c r="BR855" s="123">
        <f t="shared" ref="BR855" si="16599">J855/J870</f>
        <v>5.192761605035405E-2</v>
      </c>
      <c r="BS855" s="124">
        <f t="shared" ref="BS855" si="16600">K855/K870</f>
        <v>6.6787658802177852E-2</v>
      </c>
      <c r="BT855" s="125">
        <f t="shared" ref="BT855" si="16601">L855/L870</f>
        <v>4.2435424354243544E-2</v>
      </c>
      <c r="BU855" s="123">
        <f t="shared" ref="BU855" si="16602">M855/M870</f>
        <v>9.2529002320185613E-2</v>
      </c>
      <c r="BV855" s="127">
        <f t="shared" ref="BV855" si="16603">N855/N870</f>
        <v>5.4932145027344538E-2</v>
      </c>
      <c r="BW855" s="128">
        <f t="shared" ref="BW855" si="16604">O855/O870</f>
        <v>6.8903560086912924E-2</v>
      </c>
      <c r="BX855" s="123">
        <f t="shared" ref="BX855" si="16605">P855/P870</f>
        <v>6.4051436477577925E-2</v>
      </c>
      <c r="BY855" s="124">
        <f t="shared" ref="BY855" si="16606">Q855/Q870</f>
        <v>4.9027516357443755E-2</v>
      </c>
      <c r="BZ855" s="125">
        <f t="shared" ref="BZ855" si="16607">R855/R870</f>
        <v>6.845979943191699E-2</v>
      </c>
      <c r="CA855" s="126">
        <f t="shared" ref="CA855" si="16608">S855/S870</f>
        <v>5.780694887697959E-2</v>
      </c>
      <c r="CB855" s="123">
        <f t="shared" ref="CB855" si="16609">T855/T870</f>
        <v>4.0095465393794751E-2</v>
      </c>
      <c r="CC855" s="124">
        <f t="shared" ref="CC855" si="16610">U855/U870</f>
        <v>7.0042194092826998E-2</v>
      </c>
      <c r="CD855" s="125">
        <f t="shared" ref="CD855" si="16611">V855/V870</f>
        <v>4.4880997355496791E-2</v>
      </c>
      <c r="CE855" s="126">
        <f t="shared" ref="CE855" si="16612">W855/W870</f>
        <v>7.7293778946050815E-2</v>
      </c>
      <c r="CF855" s="123">
        <f t="shared" ref="CF855" si="16613">X855/X870</f>
        <v>5.8897770298695834E-2</v>
      </c>
      <c r="CG855" s="124">
        <f t="shared" ref="CG855" si="16614">Y855/Y870</f>
        <v>4.2634875732471204E-2</v>
      </c>
      <c r="CH855" s="125">
        <f t="shared" ref="CH855" si="16615">Z855/Z870</f>
        <v>6.7230146152491635E-2</v>
      </c>
      <c r="CI855" s="123">
        <f t="shared" ref="CI855" si="16616">AA855/AA870</f>
        <v>6.4903846153846159E-2</v>
      </c>
      <c r="CJ855" s="129">
        <f t="shared" ref="CJ855" si="16617">AB855/AB870</f>
        <v>6.2043023009656563E-2</v>
      </c>
      <c r="CK855" s="130">
        <f t="shared" ref="CK855" si="16618">AC855/AC870</f>
        <v>6.1953607011271228E-2</v>
      </c>
    </row>
    <row r="856" spans="1:89" ht="13.5" thickBot="1" x14ac:dyDescent="0.25">
      <c r="A856" s="139" t="s">
        <v>26</v>
      </c>
      <c r="B856" s="181">
        <v>952</v>
      </c>
      <c r="C856" s="175">
        <v>1140</v>
      </c>
      <c r="D856" s="176">
        <v>317</v>
      </c>
      <c r="E856" s="177">
        <v>350</v>
      </c>
      <c r="F856" s="174">
        <v>888</v>
      </c>
      <c r="G856" s="178">
        <v>653</v>
      </c>
      <c r="H856" s="176">
        <v>1651</v>
      </c>
      <c r="I856" s="177">
        <v>1632</v>
      </c>
      <c r="J856" s="174">
        <v>126</v>
      </c>
      <c r="K856" s="175">
        <v>154</v>
      </c>
      <c r="L856" s="176">
        <v>459</v>
      </c>
      <c r="M856" s="174">
        <v>791</v>
      </c>
      <c r="N856" s="179">
        <v>1462</v>
      </c>
      <c r="O856" s="182">
        <v>1355</v>
      </c>
      <c r="P856" s="174">
        <v>783</v>
      </c>
      <c r="Q856" s="175">
        <v>545</v>
      </c>
      <c r="R856" s="176">
        <v>1071</v>
      </c>
      <c r="S856" s="177">
        <v>855</v>
      </c>
      <c r="T856" s="174">
        <v>108</v>
      </c>
      <c r="U856" s="178">
        <v>110</v>
      </c>
      <c r="V856" s="176">
        <v>593</v>
      </c>
      <c r="W856" s="183">
        <v>1058</v>
      </c>
      <c r="X856" s="174">
        <v>554</v>
      </c>
      <c r="Y856" s="178">
        <v>241</v>
      </c>
      <c r="Z856" s="176">
        <v>1889</v>
      </c>
      <c r="AA856" s="174">
        <v>2148</v>
      </c>
      <c r="AB856" s="149">
        <f t="shared" si="16371"/>
        <v>10853</v>
      </c>
      <c r="AC856" s="150">
        <f t="shared" si="16372"/>
        <v>11032</v>
      </c>
      <c r="AE856" s="224">
        <f>$AE$19</f>
        <v>0</v>
      </c>
      <c r="AF856" s="120">
        <f t="shared" si="16563"/>
        <v>0</v>
      </c>
      <c r="AG856" s="175">
        <f t="shared" si="16563"/>
        <v>0</v>
      </c>
      <c r="AH856" s="176">
        <f t="shared" si="16563"/>
        <v>0</v>
      </c>
      <c r="AI856" s="177">
        <f t="shared" si="16563"/>
        <v>0</v>
      </c>
      <c r="AJ856" s="174">
        <f t="shared" si="16563"/>
        <v>0</v>
      </c>
      <c r="AK856" s="178">
        <f t="shared" si="16563"/>
        <v>0</v>
      </c>
      <c r="AL856" s="176">
        <f t="shared" si="16563"/>
        <v>0</v>
      </c>
      <c r="AM856" s="177">
        <f t="shared" si="16563"/>
        <v>0</v>
      </c>
      <c r="AN856" s="174">
        <f t="shared" si="16563"/>
        <v>0</v>
      </c>
      <c r="AO856" s="178">
        <f t="shared" si="16563"/>
        <v>0</v>
      </c>
      <c r="AP856" s="176">
        <f t="shared" si="16564"/>
        <v>0</v>
      </c>
      <c r="AQ856" s="174">
        <f t="shared" si="16564"/>
        <v>0</v>
      </c>
      <c r="AR856" s="179">
        <f t="shared" si="16564"/>
        <v>0</v>
      </c>
      <c r="AS856" s="180">
        <f t="shared" si="16564"/>
        <v>0</v>
      </c>
      <c r="AT856" s="174">
        <f t="shared" si="16564"/>
        <v>0</v>
      </c>
      <c r="AU856" s="178">
        <f t="shared" si="16564"/>
        <v>0</v>
      </c>
      <c r="AV856" s="176">
        <f t="shared" si="16564"/>
        <v>0</v>
      </c>
      <c r="AW856" s="177">
        <f t="shared" si="16564"/>
        <v>0</v>
      </c>
      <c r="AX856" s="174">
        <f t="shared" si="16564"/>
        <v>0</v>
      </c>
      <c r="AY856" s="178">
        <f t="shared" si="16564"/>
        <v>0</v>
      </c>
      <c r="AZ856" s="176">
        <f t="shared" si="16564"/>
        <v>0</v>
      </c>
      <c r="BA856" s="177">
        <f t="shared" si="16564"/>
        <v>0</v>
      </c>
      <c r="BB856" s="174">
        <f t="shared" si="16564"/>
        <v>0</v>
      </c>
      <c r="BC856" s="178">
        <f t="shared" si="16564"/>
        <v>0</v>
      </c>
      <c r="BD856" s="176">
        <f t="shared" si="16564"/>
        <v>0</v>
      </c>
      <c r="BE856" s="174">
        <f t="shared" si="16564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6.078406333801558E-2</v>
      </c>
      <c r="BK856" s="124">
        <f t="shared" ref="BK856" si="16619">C856/C870</f>
        <v>6.9524913093858637E-2</v>
      </c>
      <c r="BL856" s="125">
        <f t="shared" ref="BL856" si="16620">D856/D870</f>
        <v>5.4570494060939924E-2</v>
      </c>
      <c r="BM856" s="126">
        <f t="shared" ref="BM856" si="16621">E856/E870</f>
        <v>5.5982085732565579E-2</v>
      </c>
      <c r="BN856" s="123">
        <f t="shared" ref="BN856" si="16622">F856/F870</f>
        <v>5.7401422107304458E-2</v>
      </c>
      <c r="BO856" s="124">
        <f t="shared" ref="BO856" si="16623">G856/G870</f>
        <v>4.6194114318053196E-2</v>
      </c>
      <c r="BP856" s="125">
        <f t="shared" ref="BP856" si="16624">H856/H870</f>
        <v>5.9966584338224611E-2</v>
      </c>
      <c r="BQ856" s="126">
        <f t="shared" ref="BQ856" si="16625">I856/I870</f>
        <v>5.7839523674510916E-2</v>
      </c>
      <c r="BR856" s="123">
        <f t="shared" ref="BR856" si="16626">J856/J870</f>
        <v>4.956726986624705E-2</v>
      </c>
      <c r="BS856" s="124">
        <f t="shared" ref="BS856" si="16627">K856/K870</f>
        <v>5.5898366606170598E-2</v>
      </c>
      <c r="BT856" s="125">
        <f t="shared" ref="BT856" si="16628">L856/L870</f>
        <v>4.7047970479704798E-2</v>
      </c>
      <c r="BU856" s="123">
        <f t="shared" ref="BU856" si="16629">M856/M870</f>
        <v>7.341067285382831E-2</v>
      </c>
      <c r="BV856" s="127">
        <f t="shared" ref="BV856" si="16630">N856/N870</f>
        <v>5.9226250759570588E-2</v>
      </c>
      <c r="BW856" s="128">
        <f t="shared" ref="BW856" si="16631">O856/O870</f>
        <v>5.6618753133879325E-2</v>
      </c>
      <c r="BX856" s="123">
        <f t="shared" ref="BX856" si="16632">P856/P870</f>
        <v>6.3725889151135348E-2</v>
      </c>
      <c r="BY856" s="124">
        <f t="shared" ref="BY856" si="16633">Q856/Q870</f>
        <v>4.8848256699829701E-2</v>
      </c>
      <c r="BZ856" s="125">
        <f t="shared" ref="BZ856" si="16634">R856/R870</f>
        <v>6.2083357486522522E-2</v>
      </c>
      <c r="CA856" s="126">
        <f t="shared" ref="CA856" si="16635">S856/S870</f>
        <v>5.1484313843559948E-2</v>
      </c>
      <c r="CB856" s="123">
        <f t="shared" ref="CB856" si="16636">T856/T870</f>
        <v>5.1551312649164675E-2</v>
      </c>
      <c r="CC856" s="124">
        <f t="shared" ref="CC856" si="16637">U856/U870</f>
        <v>4.6413502109704644E-2</v>
      </c>
      <c r="CD856" s="125">
        <f t="shared" ref="CD856" si="16638">V856/V870</f>
        <v>4.4805440120891576E-2</v>
      </c>
      <c r="CE856" s="126">
        <f t="shared" ref="CE856" si="16639">W856/W870</f>
        <v>6.6216047064713984E-2</v>
      </c>
      <c r="CF856" s="123">
        <f t="shared" ref="CF856" si="16640">X856/X870</f>
        <v>5.8266722759781238E-2</v>
      </c>
      <c r="CG856" s="124">
        <f t="shared" ref="CG856" si="16641">Y856/Y870</f>
        <v>4.8696706405334411E-2</v>
      </c>
      <c r="CH856" s="125">
        <f t="shared" ref="CH856" si="16642">Z856/Z870</f>
        <v>6.6525796795210423E-2</v>
      </c>
      <c r="CI856" s="123">
        <f t="shared" ref="CI856" si="16643">AA856/AA870</f>
        <v>7.1714743589743585E-2</v>
      </c>
      <c r="CJ856" s="129">
        <f t="shared" ref="CJ856" si="16644">AB856/AB870</f>
        <v>5.8911017386159469E-2</v>
      </c>
      <c r="CK856" s="130">
        <f t="shared" ref="CK856" si="16645">AC856/AC870</f>
        <v>6.0127755128736186E-2</v>
      </c>
    </row>
    <row r="857" spans="1:89" ht="14.25" thickTop="1" thickBot="1" x14ac:dyDescent="0.25">
      <c r="A857" s="131" t="s">
        <v>27</v>
      </c>
      <c r="B857" s="184">
        <v>1035</v>
      </c>
      <c r="C857" s="168">
        <v>1166</v>
      </c>
      <c r="D857" s="169">
        <v>310</v>
      </c>
      <c r="E857" s="170">
        <v>381</v>
      </c>
      <c r="F857" s="167">
        <v>826</v>
      </c>
      <c r="G857" s="171">
        <v>749</v>
      </c>
      <c r="H857" s="169">
        <v>1745</v>
      </c>
      <c r="I857" s="170">
        <v>1846</v>
      </c>
      <c r="J857" s="167">
        <v>116</v>
      </c>
      <c r="K857" s="168">
        <v>166</v>
      </c>
      <c r="L857" s="169">
        <v>490</v>
      </c>
      <c r="M857" s="167">
        <v>615</v>
      </c>
      <c r="N857" s="172">
        <v>1249</v>
      </c>
      <c r="O857" s="185">
        <v>1253</v>
      </c>
      <c r="P857" s="167">
        <v>880</v>
      </c>
      <c r="Q857" s="168">
        <v>563</v>
      </c>
      <c r="R857" s="169">
        <v>1130</v>
      </c>
      <c r="S857" s="170">
        <v>967</v>
      </c>
      <c r="T857" s="167">
        <v>103</v>
      </c>
      <c r="U857" s="171">
        <v>94</v>
      </c>
      <c r="V857" s="169">
        <v>785</v>
      </c>
      <c r="W857" s="186">
        <v>1070</v>
      </c>
      <c r="X857" s="167">
        <v>529</v>
      </c>
      <c r="Y857" s="171">
        <v>226</v>
      </c>
      <c r="Z857" s="169">
        <v>1974</v>
      </c>
      <c r="AA857" s="167">
        <v>2130</v>
      </c>
      <c r="AB857" s="149">
        <f t="shared" si="16371"/>
        <v>11172</v>
      </c>
      <c r="AC857" s="150">
        <f t="shared" si="16372"/>
        <v>11226</v>
      </c>
      <c r="AE857" s="221" t="s">
        <v>13</v>
      </c>
      <c r="AF857" s="14">
        <f t="shared" ref="AF857:BG857" si="16646">SUM(AF854:AF856)</f>
        <v>2271</v>
      </c>
      <c r="AG857" s="1">
        <f t="shared" si="16646"/>
        <v>2599</v>
      </c>
      <c r="AH857" s="14">
        <f t="shared" si="16646"/>
        <v>723</v>
      </c>
      <c r="AI857" s="1">
        <f t="shared" si="16646"/>
        <v>898</v>
      </c>
      <c r="AJ857" s="14">
        <f t="shared" si="16646"/>
        <v>1581</v>
      </c>
      <c r="AK857" s="1">
        <f t="shared" si="16646"/>
        <v>2009</v>
      </c>
      <c r="AL857" s="14">
        <f t="shared" si="16646"/>
        <v>3652</v>
      </c>
      <c r="AM857" s="1">
        <f t="shared" si="16646"/>
        <v>4114</v>
      </c>
      <c r="AN857" s="14">
        <f t="shared" si="16646"/>
        <v>385</v>
      </c>
      <c r="AO857" s="1">
        <f t="shared" si="16646"/>
        <v>240</v>
      </c>
      <c r="AP857" s="14">
        <f t="shared" si="16646"/>
        <v>1683</v>
      </c>
      <c r="AQ857" s="1">
        <f t="shared" si="16646"/>
        <v>1027</v>
      </c>
      <c r="AR857" s="14">
        <f t="shared" si="16646"/>
        <v>3384</v>
      </c>
      <c r="AS857" s="1">
        <f t="shared" si="16646"/>
        <v>2991</v>
      </c>
      <c r="AT857" s="14">
        <f t="shared" si="16646"/>
        <v>1450</v>
      </c>
      <c r="AU857" s="1">
        <f t="shared" si="16646"/>
        <v>1829</v>
      </c>
      <c r="AV857" s="14">
        <f t="shared" si="16646"/>
        <v>2086</v>
      </c>
      <c r="AW857" s="1">
        <f t="shared" si="16646"/>
        <v>2524</v>
      </c>
      <c r="AX857" s="14">
        <f t="shared" si="16646"/>
        <v>299</v>
      </c>
      <c r="AY857" s="1">
        <f t="shared" si="16646"/>
        <v>318</v>
      </c>
      <c r="AZ857" s="14">
        <f t="shared" si="16646"/>
        <v>2200</v>
      </c>
      <c r="BA857" s="1">
        <f t="shared" si="16646"/>
        <v>1937</v>
      </c>
      <c r="BB857" s="14">
        <f t="shared" si="16646"/>
        <v>1171</v>
      </c>
      <c r="BC857" s="1">
        <f t="shared" si="16646"/>
        <v>691</v>
      </c>
      <c r="BD857" s="14">
        <f t="shared" si="16646"/>
        <v>4092</v>
      </c>
      <c r="BE857" s="1">
        <f t="shared" si="16646"/>
        <v>4026</v>
      </c>
      <c r="BF857" s="153">
        <f t="shared" si="16646"/>
        <v>24977</v>
      </c>
      <c r="BG857" s="154">
        <f t="shared" si="16646"/>
        <v>25203</v>
      </c>
      <c r="BI857" s="131" t="s">
        <v>27</v>
      </c>
      <c r="BJ857" s="123">
        <f>B857/B870</f>
        <v>6.608351423828375E-2</v>
      </c>
      <c r="BK857" s="124">
        <f t="shared" ref="BK857" si="16647">C857/C870</f>
        <v>7.1110569006525584E-2</v>
      </c>
      <c r="BL857" s="125">
        <f t="shared" ref="BL857" si="16648">D857/D870</f>
        <v>5.336546737820623E-2</v>
      </c>
      <c r="BM857" s="126">
        <f t="shared" ref="BM857" si="16649">E857/E870</f>
        <v>6.09404990403071E-2</v>
      </c>
      <c r="BN857" s="123">
        <f t="shared" ref="BN857" si="16650">F857/F870</f>
        <v>5.3393665158371038E-2</v>
      </c>
      <c r="BO857" s="124">
        <f t="shared" ref="BO857" si="16651">G857/G870</f>
        <v>5.2985285795132994E-2</v>
      </c>
      <c r="BP857" s="125">
        <f t="shared" ref="BP857" si="16652">H857/H870</f>
        <v>6.3380793258753454E-2</v>
      </c>
      <c r="BQ857" s="126">
        <f t="shared" ref="BQ857" si="16653">I857/I870</f>
        <v>6.5423872979869582E-2</v>
      </c>
      <c r="BR857" s="123">
        <f t="shared" ref="BR857" si="16654">J857/J870</f>
        <v>4.5633359559402044E-2</v>
      </c>
      <c r="BS857" s="124">
        <f t="shared" ref="BS857" si="16655">K857/K870</f>
        <v>6.0254083484573499E-2</v>
      </c>
      <c r="BT857" s="125">
        <f t="shared" ref="BT857" si="16656">L857/L870</f>
        <v>5.022550225502255E-2</v>
      </c>
      <c r="BU857" s="123">
        <f t="shared" ref="BU857" si="16657">M857/M870</f>
        <v>5.7076566125290024E-2</v>
      </c>
      <c r="BV857" s="127">
        <f t="shared" ref="BV857" si="16658">N857/N870</f>
        <v>5.0597528863682399E-2</v>
      </c>
      <c r="BW857" s="128">
        <f t="shared" ref="BW857" si="16659">O857/O870</f>
        <v>5.2356677252214608E-2</v>
      </c>
      <c r="BX857" s="123">
        <f t="shared" ref="BX857" si="16660">P857/P870</f>
        <v>7.1620411817367946E-2</v>
      </c>
      <c r="BY857" s="124">
        <f t="shared" ref="BY857" si="16661">Q857/Q870</f>
        <v>5.0461593618356192E-2</v>
      </c>
      <c r="BZ857" s="125">
        <f t="shared" ref="BZ857" si="16662">R857/R870</f>
        <v>6.5503449075415915E-2</v>
      </c>
      <c r="CA857" s="126">
        <f t="shared" ref="CA857" si="16663">S857/S870</f>
        <v>5.8228457879207565E-2</v>
      </c>
      <c r="CB857" s="123">
        <f t="shared" ref="CB857" si="16664">T857/T870</f>
        <v>4.9164677804295939E-2</v>
      </c>
      <c r="CC857" s="124">
        <f t="shared" ref="CC857" si="16665">U857/U870</f>
        <v>3.9662447257383965E-2</v>
      </c>
      <c r="CD857" s="125">
        <f t="shared" ref="CD857" si="16666">V857/V870</f>
        <v>5.9312429165092558E-2</v>
      </c>
      <c r="CE857" s="126">
        <f t="shared" ref="CE857" si="16667">W857/W870</f>
        <v>6.6967079734635129E-2</v>
      </c>
      <c r="CF857" s="123">
        <f t="shared" ref="CF857" si="16668">X857/X870</f>
        <v>5.5637358014303744E-2</v>
      </c>
      <c r="CG857" s="124">
        <f t="shared" ref="CG857" si="16669">Y857/Y870</f>
        <v>4.5665791068902811E-2</v>
      </c>
      <c r="CH857" s="125">
        <f t="shared" ref="CH857" si="16670">Z857/Z870</f>
        <v>6.9519281563655569E-2</v>
      </c>
      <c r="CI857" s="123">
        <f t="shared" ref="CI857" si="16671">AA857/AA870</f>
        <v>7.1113782051282048E-2</v>
      </c>
      <c r="CJ857" s="129">
        <f t="shared" ref="CJ857" si="16672">AB857/AB870</f>
        <v>6.064257682098715E-2</v>
      </c>
      <c r="CK857" s="130">
        <f t="shared" ref="CK857" si="16673">AC857/AC870</f>
        <v>6.1185114129368418E-2</v>
      </c>
    </row>
    <row r="858" spans="1:89" ht="13.5" thickTop="1" x14ac:dyDescent="0.2">
      <c r="A858" s="139" t="s">
        <v>28</v>
      </c>
      <c r="B858" s="181">
        <v>1027</v>
      </c>
      <c r="C858" s="175">
        <v>1276</v>
      </c>
      <c r="D858" s="176">
        <v>387</v>
      </c>
      <c r="E858" s="177">
        <v>333</v>
      </c>
      <c r="F858" s="174">
        <v>776</v>
      </c>
      <c r="G858" s="178">
        <v>963</v>
      </c>
      <c r="H858" s="176">
        <v>1861</v>
      </c>
      <c r="I858" s="177">
        <v>1888</v>
      </c>
      <c r="J858" s="174">
        <v>190</v>
      </c>
      <c r="K858" s="175">
        <v>127</v>
      </c>
      <c r="L858" s="176">
        <v>703</v>
      </c>
      <c r="M858" s="174">
        <v>628</v>
      </c>
      <c r="N858" s="179">
        <v>1746</v>
      </c>
      <c r="O858" s="182">
        <v>1359</v>
      </c>
      <c r="P858" s="174">
        <v>929</v>
      </c>
      <c r="Q858" s="175">
        <v>726</v>
      </c>
      <c r="R858" s="176">
        <v>1164</v>
      </c>
      <c r="S858" s="177">
        <v>1194</v>
      </c>
      <c r="T858" s="174">
        <v>114</v>
      </c>
      <c r="U858" s="178">
        <v>98</v>
      </c>
      <c r="V858" s="176">
        <v>1009</v>
      </c>
      <c r="W858" s="183">
        <v>931</v>
      </c>
      <c r="X858" s="174">
        <v>672</v>
      </c>
      <c r="Y858" s="178">
        <v>282</v>
      </c>
      <c r="Z858" s="176">
        <v>2046</v>
      </c>
      <c r="AA858" s="174">
        <v>2047</v>
      </c>
      <c r="AB858" s="149">
        <f t="shared" si="16371"/>
        <v>12624</v>
      </c>
      <c r="AC858" s="150">
        <f t="shared" si="16372"/>
        <v>11852</v>
      </c>
      <c r="BI858" s="139" t="s">
        <v>28</v>
      </c>
      <c r="BJ858" s="123">
        <f>B858/B870</f>
        <v>6.5572723790065124E-2</v>
      </c>
      <c r="BK858" s="124">
        <f t="shared" ref="BK858" si="16674">C858/C870</f>
        <v>7.781911325242423E-2</v>
      </c>
      <c r="BL858" s="125">
        <f t="shared" ref="BL858" si="16675">D858/D870</f>
        <v>6.6620760888276814E-2</v>
      </c>
      <c r="BM858" s="126">
        <f t="shared" ref="BM858" si="16676">E858/E870</f>
        <v>5.326295585412668E-2</v>
      </c>
      <c r="BN858" s="123">
        <f t="shared" ref="BN858" si="16677">F858/F870</f>
        <v>5.0161603102779576E-2</v>
      </c>
      <c r="BO858" s="124">
        <f t="shared" ref="BO858" si="16678">G858/G870</f>
        <v>6.8123938879456711E-2</v>
      </c>
      <c r="BP858" s="125">
        <f t="shared" ref="BP858" si="16679">H858/H870</f>
        <v>6.7594072352172019E-2</v>
      </c>
      <c r="BQ858" s="126">
        <f t="shared" ref="BQ858" si="16680">I858/I870</f>
        <v>6.6912390133257726E-2</v>
      </c>
      <c r="BR858" s="123">
        <f t="shared" ref="BR858" si="16681">J858/J870</f>
        <v>7.4744295830055069E-2</v>
      </c>
      <c r="BS858" s="124">
        <f t="shared" ref="BS858" si="16682">K858/K870</f>
        <v>4.6098003629764066E-2</v>
      </c>
      <c r="BT858" s="125">
        <f t="shared" ref="BT858" si="16683">L858/L870</f>
        <v>7.2058220582205817E-2</v>
      </c>
      <c r="BU858" s="123">
        <f t="shared" ref="BU858" si="16684">M858/M870</f>
        <v>5.8283062645011603E-2</v>
      </c>
      <c r="BV858" s="127">
        <f t="shared" ref="BV858" si="16685">N858/N870</f>
        <v>7.0731213287421504E-2</v>
      </c>
      <c r="BW858" s="128">
        <f t="shared" ref="BW858" si="16686">O858/O870</f>
        <v>5.6785893364532845E-2</v>
      </c>
      <c r="BX858" s="123">
        <f t="shared" ref="BX858" si="16687">P858/P870</f>
        <v>7.5608366566289581E-2</v>
      </c>
      <c r="BY858" s="124">
        <f t="shared" ref="BY858" si="16688">Q858/Q870</f>
        <v>6.5071255713901585E-2</v>
      </c>
      <c r="BZ858" s="125">
        <f t="shared" ref="BZ858" si="16689">R858/R870</f>
        <v>6.7474349313083298E-2</v>
      </c>
      <c r="CA858" s="126">
        <f t="shared" ref="CA858" si="16690">S858/S870</f>
        <v>7.1897392665743368E-2</v>
      </c>
      <c r="CB858" s="123">
        <f t="shared" ref="CB858" si="16691">T858/T870</f>
        <v>5.441527446300716E-2</v>
      </c>
      <c r="CC858" s="124">
        <f t="shared" ref="CC858" si="16692">U858/U870</f>
        <v>4.1350210970464138E-2</v>
      </c>
      <c r="CD858" s="125">
        <f t="shared" ref="CD858" si="16693">V858/V870</f>
        <v>7.6237249716660377E-2</v>
      </c>
      <c r="CE858" s="126">
        <f t="shared" ref="CE858" si="16694">W858/W870</f>
        <v>5.8267617974715233E-2</v>
      </c>
      <c r="CF858" s="123">
        <f t="shared" ref="CF858" si="16695">X858/X870</f>
        <v>7.0677324358435004E-2</v>
      </c>
      <c r="CG858" s="124">
        <f t="shared" ref="CG858" si="16696">Y858/Y870</f>
        <v>5.6981208324914122E-2</v>
      </c>
      <c r="CH858" s="125">
        <f t="shared" ref="CH858" si="16697">Z858/Z870</f>
        <v>7.205493924986793E-2</v>
      </c>
      <c r="CI858" s="123">
        <f t="shared" ref="CI858" si="16698">AA858/AA870</f>
        <v>6.8342681623931617E-2</v>
      </c>
      <c r="CJ858" s="129">
        <f t="shared" ref="CJ858" si="16699">AB858/AB870</f>
        <v>6.8524157696754545E-2</v>
      </c>
      <c r="CK858" s="130">
        <f t="shared" ref="CK858" si="16700">AC858/AC870</f>
        <v>6.4597004512851816E-2</v>
      </c>
    </row>
    <row r="859" spans="1:89" x14ac:dyDescent="0.2">
      <c r="A859" s="131" t="s">
        <v>29</v>
      </c>
      <c r="B859" s="184">
        <v>1287</v>
      </c>
      <c r="C859" s="168">
        <v>1254</v>
      </c>
      <c r="D859" s="169">
        <v>373</v>
      </c>
      <c r="E859" s="170">
        <v>452</v>
      </c>
      <c r="F859" s="167">
        <v>923</v>
      </c>
      <c r="G859" s="171">
        <v>1225</v>
      </c>
      <c r="H859" s="169">
        <v>1919</v>
      </c>
      <c r="I859" s="170">
        <v>2129</v>
      </c>
      <c r="J859" s="167">
        <v>242</v>
      </c>
      <c r="K859" s="168">
        <v>109</v>
      </c>
      <c r="L859" s="169">
        <v>755</v>
      </c>
      <c r="M859" s="167">
        <v>494</v>
      </c>
      <c r="N859" s="172">
        <v>1748</v>
      </c>
      <c r="O859" s="185">
        <v>1460</v>
      </c>
      <c r="P859" s="167">
        <v>915</v>
      </c>
      <c r="Q859" s="168">
        <v>737</v>
      </c>
      <c r="R859" s="169">
        <v>1141</v>
      </c>
      <c r="S859" s="170">
        <v>1417</v>
      </c>
      <c r="T859" s="167">
        <v>211</v>
      </c>
      <c r="U859" s="171">
        <v>119</v>
      </c>
      <c r="V859" s="169">
        <v>1028</v>
      </c>
      <c r="W859" s="186">
        <v>1080</v>
      </c>
      <c r="X859" s="167">
        <v>603</v>
      </c>
      <c r="Y859" s="171">
        <v>409</v>
      </c>
      <c r="Z859" s="169">
        <v>2040</v>
      </c>
      <c r="AA859" s="167">
        <v>2186</v>
      </c>
      <c r="AB859" s="149">
        <f t="shared" si="16371"/>
        <v>13185</v>
      </c>
      <c r="AC859" s="150">
        <f t="shared" si="16372"/>
        <v>13071</v>
      </c>
      <c r="BI859" s="131" t="s">
        <v>29</v>
      </c>
      <c r="BJ859" s="123">
        <f>B859/B870</f>
        <v>8.2173413357170225E-2</v>
      </c>
      <c r="BK859" s="124">
        <f t="shared" ref="BK859" si="16701">C859/C870</f>
        <v>7.6477404403244492E-2</v>
      </c>
      <c r="BL859" s="125">
        <f t="shared" ref="BL859" si="16702">D859/D870</f>
        <v>6.421070752280944E-2</v>
      </c>
      <c r="BM859" s="126">
        <f t="shared" ref="BM859" si="16703">E859/E870</f>
        <v>7.2296865003198971E-2</v>
      </c>
      <c r="BN859" s="123">
        <f t="shared" ref="BN859" si="16704">F859/F870</f>
        <v>5.9663865546218491E-2</v>
      </c>
      <c r="BO859" s="124">
        <f t="shared" ref="BO859" si="16705">G859/G870</f>
        <v>8.6658177702320316E-2</v>
      </c>
      <c r="BP859" s="125">
        <f t="shared" ref="BP859" si="16706">H859/H870</f>
        <v>6.9700711898881301E-2</v>
      </c>
      <c r="BQ859" s="126">
        <f t="shared" ref="BQ859" si="16707">I859/I870</f>
        <v>7.5453643322937344E-2</v>
      </c>
      <c r="BR859" s="123">
        <f t="shared" ref="BR859" si="16708">J859/J870</f>
        <v>9.5200629425649094E-2</v>
      </c>
      <c r="BS859" s="124">
        <f t="shared" ref="BS859" si="16709">K859/K870</f>
        <v>3.9564428312159707E-2</v>
      </c>
      <c r="BT859" s="125">
        <f t="shared" ref="BT859" si="16710">L859/L870</f>
        <v>7.7388273882738834E-2</v>
      </c>
      <c r="BU859" s="123">
        <f t="shared" ref="BU859" si="16711">M859/M870</f>
        <v>4.5846867749419956E-2</v>
      </c>
      <c r="BV859" s="127">
        <f t="shared" ref="BV859" si="16712">N859/N870</f>
        <v>7.0812234150293696E-2</v>
      </c>
      <c r="BW859" s="128">
        <f t="shared" ref="BW859" si="16713">O859/O870</f>
        <v>6.1006184188534179E-2</v>
      </c>
      <c r="BX859" s="123">
        <f t="shared" ref="BX859" si="16714">P859/P870</f>
        <v>7.4468950923740534E-2</v>
      </c>
      <c r="BY859" s="124">
        <f t="shared" ref="BY859" si="16715">Q859/Q870</f>
        <v>6.6057183830778882E-2</v>
      </c>
      <c r="BZ859" s="125">
        <f t="shared" ref="BZ859" si="16716">R859/R870</f>
        <v>6.6141093269955362E-2</v>
      </c>
      <c r="CA859" s="126">
        <f t="shared" ref="CA859" si="16717">S859/S870</f>
        <v>8.5325465165291742E-2</v>
      </c>
      <c r="CB859" s="123">
        <f t="shared" ref="CB859" si="16718">T859/T870</f>
        <v>0.10071599045346062</v>
      </c>
      <c r="CC859" s="124">
        <f t="shared" ref="CC859" si="16719">U859/U870</f>
        <v>5.0210970464135023E-2</v>
      </c>
      <c r="CD859" s="125">
        <f t="shared" ref="CD859" si="16720">V859/V870</f>
        <v>7.7672837174159431E-2</v>
      </c>
      <c r="CE859" s="126">
        <f t="shared" ref="CE859" si="16721">W859/W870</f>
        <v>6.7592940292902748E-2</v>
      </c>
      <c r="CF859" s="123">
        <f t="shared" ref="CF859" si="16722">X859/X870</f>
        <v>6.3420277660917124E-2</v>
      </c>
      <c r="CG859" s="124">
        <f t="shared" ref="CG859" si="16723">Y859/Y870</f>
        <v>8.2642958173368364E-2</v>
      </c>
      <c r="CH859" s="125">
        <f t="shared" ref="CH859" si="16724">Z859/Z870</f>
        <v>7.1843634442683574E-2</v>
      </c>
      <c r="CI859" s="123">
        <f t="shared" ref="CI859" si="16725">AA859/AA870</f>
        <v>7.2983440170940175E-2</v>
      </c>
      <c r="CJ859" s="129">
        <f t="shared" ref="CJ859" si="16726">AB859/AB870</f>
        <v>7.1569313944210136E-2</v>
      </c>
      <c r="CK859" s="130">
        <f t="shared" ref="CK859" si="16727">AC859/AC870</f>
        <v>7.12409252436286E-2</v>
      </c>
    </row>
    <row r="860" spans="1:89" x14ac:dyDescent="0.2">
      <c r="A860" s="139" t="s">
        <v>30</v>
      </c>
      <c r="B860" s="181">
        <v>1164</v>
      </c>
      <c r="C860" s="175">
        <v>1387</v>
      </c>
      <c r="D860" s="176">
        <v>386</v>
      </c>
      <c r="E860" s="177">
        <v>436</v>
      </c>
      <c r="F860" s="174">
        <v>880</v>
      </c>
      <c r="G860" s="178">
        <v>999</v>
      </c>
      <c r="H860" s="176">
        <v>1876</v>
      </c>
      <c r="I860" s="177">
        <v>2154</v>
      </c>
      <c r="J860" s="174">
        <v>170</v>
      </c>
      <c r="K860" s="175">
        <v>112</v>
      </c>
      <c r="L860" s="176">
        <v>818</v>
      </c>
      <c r="M860" s="174">
        <v>589</v>
      </c>
      <c r="N860" s="179">
        <v>1622</v>
      </c>
      <c r="O860" s="182">
        <v>1660</v>
      </c>
      <c r="P860" s="174">
        <v>778</v>
      </c>
      <c r="Q860" s="175">
        <v>893</v>
      </c>
      <c r="R860" s="176">
        <v>1108</v>
      </c>
      <c r="S860" s="177">
        <v>1296</v>
      </c>
      <c r="T860" s="174">
        <v>163</v>
      </c>
      <c r="U860" s="178">
        <v>172</v>
      </c>
      <c r="V860" s="176">
        <v>1019</v>
      </c>
      <c r="W860" s="183">
        <v>1018</v>
      </c>
      <c r="X860" s="174">
        <v>658</v>
      </c>
      <c r="Y860" s="178">
        <v>356</v>
      </c>
      <c r="Z860" s="176">
        <v>2115</v>
      </c>
      <c r="AA860" s="174">
        <v>2030</v>
      </c>
      <c r="AB860" s="149">
        <f t="shared" si="16371"/>
        <v>12757</v>
      </c>
      <c r="AC860" s="150">
        <f t="shared" si="16372"/>
        <v>13102</v>
      </c>
      <c r="BI860" s="139" t="s">
        <v>30</v>
      </c>
      <c r="BJ860" s="123">
        <f>B860/B870</f>
        <v>7.432001021580896E-2</v>
      </c>
      <c r="BK860" s="124">
        <f t="shared" ref="BK860" si="16728">C860/C870</f>
        <v>8.4588644264194671E-2</v>
      </c>
      <c r="BL860" s="125">
        <f t="shared" ref="BL860" si="16729">D860/D870</f>
        <v>6.6448614219314861E-2</v>
      </c>
      <c r="BM860" s="126">
        <f t="shared" ref="BM860" si="16730">E860/E870</f>
        <v>6.9737683941138842E-2</v>
      </c>
      <c r="BN860" s="123">
        <f t="shared" ref="BN860" si="16731">F860/F870</f>
        <v>5.6884292178409825E-2</v>
      </c>
      <c r="BO860" s="124">
        <f t="shared" ref="BO860" si="16732">G860/G870</f>
        <v>7.0670628183361631E-2</v>
      </c>
      <c r="BP860" s="125">
        <f t="shared" ref="BP860" si="16733">H860/H870</f>
        <v>6.8138892924596836E-2</v>
      </c>
      <c r="BQ860" s="126">
        <f t="shared" ref="BQ860" si="16734">I860/I870</f>
        <v>7.6339665438049334E-2</v>
      </c>
      <c r="BR860" s="123">
        <f t="shared" ref="BR860" si="16735">J860/J870</f>
        <v>6.6876475216365069E-2</v>
      </c>
      <c r="BS860" s="124">
        <f t="shared" ref="BS860" si="16736">K860/K870</f>
        <v>4.0653357531760435E-2</v>
      </c>
      <c r="BT860" s="125">
        <f t="shared" ref="BT860" si="16737">L860/L870</f>
        <v>8.3845838458384586E-2</v>
      </c>
      <c r="BU860" s="123">
        <f t="shared" ref="BU860" si="16738">M860/M870</f>
        <v>5.4663573085846864E-2</v>
      </c>
      <c r="BV860" s="127">
        <f t="shared" ref="BV860" si="16739">N860/N870</f>
        <v>6.5707919789345759E-2</v>
      </c>
      <c r="BW860" s="128">
        <f t="shared" ref="BW860" si="16740">O860/O870</f>
        <v>6.9363195721210094E-2</v>
      </c>
      <c r="BX860" s="123">
        <f t="shared" ref="BX860" si="16741">P860/P870</f>
        <v>6.3318954993082113E-2</v>
      </c>
      <c r="BY860" s="124">
        <f t="shared" ref="BY860" si="16742">Q860/Q870</f>
        <v>8.0039437124675095E-2</v>
      </c>
      <c r="BZ860" s="125">
        <f t="shared" ref="BZ860" si="16743">R860/R870</f>
        <v>6.4228160686337021E-2</v>
      </c>
      <c r="CA860" s="126">
        <f t="shared" ref="CA860" si="16744">S860/S870</f>
        <v>7.8039380983922449E-2</v>
      </c>
      <c r="CB860" s="123">
        <f t="shared" ref="CB860" si="16745">T860/T870</f>
        <v>7.7804295942720758E-2</v>
      </c>
      <c r="CC860" s="124">
        <f t="shared" ref="CC860" si="16746">U860/U870</f>
        <v>7.2573839662447251E-2</v>
      </c>
      <c r="CD860" s="125">
        <f t="shared" ref="CD860" si="16747">V860/V870</f>
        <v>7.6992822062712504E-2</v>
      </c>
      <c r="CE860" s="126">
        <f t="shared" ref="CE860" si="16748">W860/W870</f>
        <v>6.371260483164351E-2</v>
      </c>
      <c r="CF860" s="123">
        <f t="shared" ref="CF860" si="16749">X860/X870</f>
        <v>6.9204880100967606E-2</v>
      </c>
      <c r="CG860" s="124">
        <f t="shared" ref="CG860" si="16750">Y860/Y870</f>
        <v>7.1933723984643358E-2</v>
      </c>
      <c r="CH860" s="125">
        <f t="shared" ref="CH860" si="16751">Z860/Z870</f>
        <v>7.448494453248812E-2</v>
      </c>
      <c r="CI860" s="123">
        <f t="shared" ref="CI860" si="16752">AA860/AA870</f>
        <v>6.7775106837606833E-2</v>
      </c>
      <c r="CJ860" s="129">
        <f t="shared" ref="CJ860" si="16753">AB860/AB870</f>
        <v>6.9246093135099634E-2</v>
      </c>
      <c r="CK860" s="130">
        <f t="shared" ref="CK860" si="16754">AC860/AC870</f>
        <v>7.1409884671564672E-2</v>
      </c>
    </row>
    <row r="861" spans="1:89" x14ac:dyDescent="0.2">
      <c r="A861" s="131" t="s">
        <v>31</v>
      </c>
      <c r="B861" s="184">
        <v>1107</v>
      </c>
      <c r="C861" s="168">
        <v>1212</v>
      </c>
      <c r="D861" s="169">
        <v>337</v>
      </c>
      <c r="E861" s="170">
        <v>462</v>
      </c>
      <c r="F861" s="167">
        <v>701</v>
      </c>
      <c r="G861" s="171">
        <v>1010</v>
      </c>
      <c r="H861" s="169">
        <v>1776</v>
      </c>
      <c r="I861" s="170">
        <v>1960</v>
      </c>
      <c r="J861" s="167">
        <v>215</v>
      </c>
      <c r="K861" s="168">
        <v>128</v>
      </c>
      <c r="L861" s="169">
        <v>865</v>
      </c>
      <c r="M861" s="167">
        <v>438</v>
      </c>
      <c r="N861" s="172">
        <v>1762</v>
      </c>
      <c r="O861" s="185">
        <v>1331</v>
      </c>
      <c r="P861" s="167">
        <v>672</v>
      </c>
      <c r="Q861" s="168">
        <v>936</v>
      </c>
      <c r="R861" s="169">
        <v>978</v>
      </c>
      <c r="S861" s="170">
        <v>1228</v>
      </c>
      <c r="T861" s="167">
        <v>136</v>
      </c>
      <c r="U861" s="171">
        <v>146</v>
      </c>
      <c r="V861" s="169">
        <v>1181</v>
      </c>
      <c r="W861" s="186">
        <v>919</v>
      </c>
      <c r="X861" s="167">
        <v>513</v>
      </c>
      <c r="Y861" s="171">
        <v>335</v>
      </c>
      <c r="Z861" s="169">
        <v>1977</v>
      </c>
      <c r="AA861" s="167">
        <v>1996</v>
      </c>
      <c r="AB861" s="149">
        <f t="shared" si="16371"/>
        <v>12220</v>
      </c>
      <c r="AC861" s="150">
        <f t="shared" si="16372"/>
        <v>12101</v>
      </c>
      <c r="BI861" s="131" t="s">
        <v>31</v>
      </c>
      <c r="BJ861" s="123">
        <f>B861/B870</f>
        <v>7.0680628272251314E-2</v>
      </c>
      <c r="BK861" s="124">
        <f t="shared" ref="BK861" si="16755">C861/C870</f>
        <v>7.391596023662865E-2</v>
      </c>
      <c r="BL861" s="125">
        <f t="shared" ref="BL861" si="16756">D861/D870</f>
        <v>5.8013427440179031E-2</v>
      </c>
      <c r="BM861" s="126">
        <f t="shared" ref="BM861" si="16757">E861/E870</f>
        <v>7.3896353166986561E-2</v>
      </c>
      <c r="BN861" s="123">
        <f t="shared" ref="BN861" si="16758">F861/F870</f>
        <v>4.5313510019392371E-2</v>
      </c>
      <c r="BO861" s="124">
        <f t="shared" ref="BO861" si="16759">G861/G870</f>
        <v>7.1448783248443684E-2</v>
      </c>
      <c r="BP861" s="125">
        <f t="shared" ref="BP861" si="16760">H861/H870</f>
        <v>6.4506755775098068E-2</v>
      </c>
      <c r="BQ861" s="126">
        <f t="shared" ref="BQ861" si="16761">I861/I870</f>
        <v>6.9464133824780269E-2</v>
      </c>
      <c r="BR861" s="123">
        <f t="shared" ref="BR861" si="16762">J861/J870</f>
        <v>8.4579071597167585E-2</v>
      </c>
      <c r="BS861" s="124">
        <f t="shared" ref="BS861" si="16763">K861/K870</f>
        <v>4.6460980036297637E-2</v>
      </c>
      <c r="BT861" s="125">
        <f t="shared" ref="BT861" si="16764">L861/L870</f>
        <v>8.8663386633866345E-2</v>
      </c>
      <c r="BU861" s="123">
        <f t="shared" ref="BU861" si="16765">M861/M870</f>
        <v>4.0649651972157773E-2</v>
      </c>
      <c r="BV861" s="127">
        <f t="shared" ref="BV861" si="16766">N861/N870</f>
        <v>7.1379380190399022E-2</v>
      </c>
      <c r="BW861" s="128">
        <f t="shared" ref="BW861" si="16767">O861/O870</f>
        <v>5.5615911749958218E-2</v>
      </c>
      <c r="BX861" s="123">
        <f t="shared" ref="BX861" si="16768">P861/P870</f>
        <v>5.4691950842353704E-2</v>
      </c>
      <c r="BY861" s="124">
        <f t="shared" ref="BY861" si="16769">Q861/Q870</f>
        <v>8.389351976337725E-2</v>
      </c>
      <c r="BZ861" s="125">
        <f t="shared" ref="BZ861" si="16770">R861/R870</f>
        <v>5.669236565996174E-2</v>
      </c>
      <c r="CA861" s="126">
        <f t="shared" ref="CA861" si="16771">S861/S870</f>
        <v>7.394472210513639E-2</v>
      </c>
      <c r="CB861" s="123">
        <f t="shared" ref="CB861" si="16772">T861/T870</f>
        <v>6.4916467780429588E-2</v>
      </c>
      <c r="CC861" s="124">
        <f t="shared" ref="CC861" si="16773">U861/U870</f>
        <v>6.160337552742616E-2</v>
      </c>
      <c r="CD861" s="125">
        <f t="shared" ref="CD861" si="16774">V861/V870</f>
        <v>8.9233094068757082E-2</v>
      </c>
      <c r="CE861" s="126">
        <f t="shared" ref="CE861" si="16775">W861/W870</f>
        <v>5.7516585304794095E-2</v>
      </c>
      <c r="CF861" s="123">
        <f t="shared" ref="CF861" si="16776">X861/X870</f>
        <v>5.3954564577198147E-2</v>
      </c>
      <c r="CG861" s="124">
        <f t="shared" ref="CG861" si="16777">Y861/Y870</f>
        <v>6.7690442513639121E-2</v>
      </c>
      <c r="CH861" s="125">
        <f t="shared" ref="CH861" si="16778">Z861/Z870</f>
        <v>6.9624933967247754E-2</v>
      </c>
      <c r="CI861" s="123">
        <f t="shared" ref="CI861" si="16779">AA861/AA870</f>
        <v>6.6639957264957264E-2</v>
      </c>
      <c r="CJ861" s="129">
        <f t="shared" ref="CJ861" si="16780">AB861/AB870</f>
        <v>6.6331210951706313E-2</v>
      </c>
      <c r="CK861" s="130">
        <f t="shared" ref="CK861" si="16781">AC861/AC870</f>
        <v>6.5954130240467423E-2</v>
      </c>
    </row>
    <row r="862" spans="1:89" x14ac:dyDescent="0.2">
      <c r="A862" s="139" t="s">
        <v>32</v>
      </c>
      <c r="B862" s="181">
        <v>1224</v>
      </c>
      <c r="C862" s="175">
        <v>972</v>
      </c>
      <c r="D862" s="176">
        <v>260</v>
      </c>
      <c r="E862" s="177">
        <v>481</v>
      </c>
      <c r="F862" s="174">
        <v>661</v>
      </c>
      <c r="G862" s="178">
        <v>1049</v>
      </c>
      <c r="H862" s="176">
        <v>1364</v>
      </c>
      <c r="I862" s="177">
        <v>1943</v>
      </c>
      <c r="J862" s="174">
        <v>218</v>
      </c>
      <c r="K862" s="175">
        <v>92</v>
      </c>
      <c r="L862" s="176">
        <v>845</v>
      </c>
      <c r="M862" s="174">
        <v>379</v>
      </c>
      <c r="N862" s="179">
        <v>1551</v>
      </c>
      <c r="O862" s="182">
        <v>1434</v>
      </c>
      <c r="P862" s="174">
        <v>417</v>
      </c>
      <c r="Q862" s="175">
        <v>873</v>
      </c>
      <c r="R862" s="176">
        <v>796</v>
      </c>
      <c r="S862" s="177">
        <v>1301</v>
      </c>
      <c r="T862" s="174">
        <v>82</v>
      </c>
      <c r="U862" s="178">
        <v>119</v>
      </c>
      <c r="V862" s="176">
        <v>1383</v>
      </c>
      <c r="W862" s="183">
        <v>740</v>
      </c>
      <c r="X862" s="174">
        <v>455</v>
      </c>
      <c r="Y862" s="178">
        <v>367</v>
      </c>
      <c r="Z862" s="176">
        <v>1619</v>
      </c>
      <c r="AA862" s="174">
        <v>1763</v>
      </c>
      <c r="AB862" s="149">
        <f t="shared" si="16371"/>
        <v>10875</v>
      </c>
      <c r="AC862" s="150">
        <f t="shared" si="16372"/>
        <v>11513</v>
      </c>
      <c r="BI862" s="139" t="s">
        <v>32</v>
      </c>
      <c r="BJ862" s="123">
        <f>B862/B870</f>
        <v>7.8150938577448606E-2</v>
      </c>
      <c r="BK862" s="124">
        <f t="shared" ref="BK862" si="16782">C862/C870</f>
        <v>5.9279136427395254E-2</v>
      </c>
      <c r="BL862" s="125">
        <f t="shared" ref="BL862" si="16783">D862/D870</f>
        <v>4.4758133930108454E-2</v>
      </c>
      <c r="BM862" s="126">
        <f t="shared" ref="BM862" si="16784">E862/E870</f>
        <v>7.693538067818298E-2</v>
      </c>
      <c r="BN862" s="123">
        <f t="shared" ref="BN862" si="16785">F862/F870</f>
        <v>4.2727860374919199E-2</v>
      </c>
      <c r="BO862" s="124">
        <f t="shared" ref="BO862" si="16786">G862/G870</f>
        <v>7.4207696661007364E-2</v>
      </c>
      <c r="BP862" s="125">
        <f t="shared" ref="BP862" si="16787">H862/H870</f>
        <v>4.9542350719163158E-2</v>
      </c>
      <c r="BQ862" s="126">
        <f t="shared" ref="BQ862" si="16788">I862/I870</f>
        <v>6.8861638786504115E-2</v>
      </c>
      <c r="BR862" s="123">
        <f t="shared" ref="BR862" si="16789">J862/J870</f>
        <v>8.5759244689221081E-2</v>
      </c>
      <c r="BS862" s="124">
        <f t="shared" ref="BS862" si="16790">K862/K870</f>
        <v>3.3393829401088926E-2</v>
      </c>
      <c r="BT862" s="125">
        <f t="shared" ref="BT862" si="16791">L862/L870</f>
        <v>8.6613366133661343E-2</v>
      </c>
      <c r="BU862" s="123">
        <f t="shared" ref="BU862" si="16792">M862/M870</f>
        <v>3.5174013921113689E-2</v>
      </c>
      <c r="BV862" s="127">
        <f t="shared" ref="BV862" si="16793">N862/N870</f>
        <v>6.2831679157383025E-2</v>
      </c>
      <c r="BW862" s="128">
        <f t="shared" ref="BW862" si="16794">O862/O870</f>
        <v>5.9919772689286312E-2</v>
      </c>
      <c r="BX862" s="123">
        <f t="shared" ref="BX862" si="16795">P862/P870</f>
        <v>3.3938308781639129E-2</v>
      </c>
      <c r="BY862" s="124">
        <f t="shared" ref="BY862" si="16796">Q862/Q870</f>
        <v>7.8246840548534549E-2</v>
      </c>
      <c r="BZ862" s="125">
        <f t="shared" ref="BZ862" si="16797">R862/R870</f>
        <v>4.6142252623036346E-2</v>
      </c>
      <c r="CA862" s="126">
        <f t="shared" ref="CA862" si="16798">S862/S870</f>
        <v>7.834045884265671E-2</v>
      </c>
      <c r="CB862" s="123">
        <f t="shared" ref="CB862" si="16799">T862/T870</f>
        <v>3.9140811455847253E-2</v>
      </c>
      <c r="CC862" s="124">
        <f t="shared" ref="CC862" si="16800">U862/U870</f>
        <v>5.0210970464135023E-2</v>
      </c>
      <c r="CD862" s="125">
        <f t="shared" ref="CD862" si="16801">V862/V870</f>
        <v>0.1044956554590102</v>
      </c>
      <c r="CE862" s="126">
        <f t="shared" ref="CE862" si="16802">W862/W870</f>
        <v>4.6313681311803731E-2</v>
      </c>
      <c r="CF862" s="123">
        <f t="shared" ref="CF862" si="16803">X862/X870</f>
        <v>4.7854438367690363E-2</v>
      </c>
      <c r="CG862" s="124">
        <f t="shared" ref="CG862" si="16804">Y862/Y870</f>
        <v>7.4156395231359876E-2</v>
      </c>
      <c r="CH862" s="125">
        <f t="shared" ref="CH862" si="16805">Z862/Z870</f>
        <v>5.7017080471914068E-2</v>
      </c>
      <c r="CI862" s="123">
        <f t="shared" ref="CI862" si="16806">AA862/AA870</f>
        <v>5.8860844017094016E-2</v>
      </c>
      <c r="CJ862" s="129">
        <f t="shared" ref="CJ862" si="16807">AB862/AB870</f>
        <v>5.9030435278216546E-2</v>
      </c>
      <c r="CK862" s="130">
        <f t="shared" ref="CK862" si="16808">AC862/AC870</f>
        <v>6.2749351413808885E-2</v>
      </c>
    </row>
    <row r="863" spans="1:89" x14ac:dyDescent="0.2">
      <c r="A863" s="131" t="s">
        <v>33</v>
      </c>
      <c r="B863" s="184">
        <v>924</v>
      </c>
      <c r="C863" s="168">
        <v>898</v>
      </c>
      <c r="D863" s="169">
        <v>299</v>
      </c>
      <c r="E863" s="170">
        <v>390</v>
      </c>
      <c r="F863" s="167">
        <v>613</v>
      </c>
      <c r="G863" s="171">
        <v>1016</v>
      </c>
      <c r="H863" s="169">
        <v>1984</v>
      </c>
      <c r="I863" s="170">
        <v>1719</v>
      </c>
      <c r="J863" s="167">
        <v>202</v>
      </c>
      <c r="K863" s="168">
        <v>95</v>
      </c>
      <c r="L863" s="169">
        <v>739</v>
      </c>
      <c r="M863" s="167">
        <v>311</v>
      </c>
      <c r="N863" s="172">
        <v>1419</v>
      </c>
      <c r="O863" s="185">
        <v>1383</v>
      </c>
      <c r="P863" s="167">
        <v>462</v>
      </c>
      <c r="Q863" s="168">
        <v>976</v>
      </c>
      <c r="R863" s="169">
        <v>779</v>
      </c>
      <c r="S863" s="170">
        <v>1043</v>
      </c>
      <c r="T863" s="167">
        <v>110</v>
      </c>
      <c r="U863" s="171">
        <v>136</v>
      </c>
      <c r="V863" s="169">
        <v>1201</v>
      </c>
      <c r="W863" s="186">
        <v>703</v>
      </c>
      <c r="X863" s="167">
        <v>415</v>
      </c>
      <c r="Y863" s="171">
        <v>285</v>
      </c>
      <c r="Z863" s="169">
        <v>1540</v>
      </c>
      <c r="AA863" s="167">
        <v>1544</v>
      </c>
      <c r="AB863" s="149">
        <f t="shared" si="16371"/>
        <v>10687</v>
      </c>
      <c r="AC863" s="150">
        <f t="shared" si="16372"/>
        <v>10499</v>
      </c>
      <c r="BI863" s="131" t="s">
        <v>33</v>
      </c>
      <c r="BJ863" s="123">
        <f>B863/B870</f>
        <v>5.8996296769250417E-2</v>
      </c>
      <c r="BK863" s="124">
        <f t="shared" ref="BK863" si="16809">C863/C870</f>
        <v>5.4766115752881622E-2</v>
      </c>
      <c r="BL863" s="125">
        <f t="shared" ref="BL863" si="16810">D863/D870</f>
        <v>5.1471854019624723E-2</v>
      </c>
      <c r="BM863" s="126">
        <f t="shared" ref="BM863" si="16811">E863/E870</f>
        <v>6.2380038387715928E-2</v>
      </c>
      <c r="BN863" s="123">
        <f t="shared" ref="BN863" si="16812">F863/F870</f>
        <v>3.9625080801551388E-2</v>
      </c>
      <c r="BO863" s="124">
        <f t="shared" ref="BO863" si="16813">G863/G870</f>
        <v>7.1873231465761175E-2</v>
      </c>
      <c r="BP863" s="125">
        <f t="shared" ref="BP863" si="16814">H863/H870</f>
        <v>7.2061601046055496E-2</v>
      </c>
      <c r="BQ863" s="126">
        <f t="shared" ref="BQ863" si="16815">I863/I870</f>
        <v>6.0922880635100651E-2</v>
      </c>
      <c r="BR863" s="123">
        <f t="shared" ref="BR863" si="16816">J863/J870</f>
        <v>7.9464988198269082E-2</v>
      </c>
      <c r="BS863" s="124">
        <f t="shared" ref="BS863" si="16817">K863/K870</f>
        <v>3.4482758620689655E-2</v>
      </c>
      <c r="BT863" s="125">
        <f t="shared" ref="BT863" si="16818">L863/L870</f>
        <v>7.5748257482574827E-2</v>
      </c>
      <c r="BU863" s="123">
        <f t="shared" ref="BU863" si="16819">M863/M870</f>
        <v>2.8863109048723898E-2</v>
      </c>
      <c r="BV863" s="127">
        <f t="shared" ref="BV863" si="16820">N863/N870</f>
        <v>5.7484302207818513E-2</v>
      </c>
      <c r="BW863" s="128">
        <f t="shared" ref="BW863" si="16821">O863/O870</f>
        <v>5.7788734748453953E-2</v>
      </c>
      <c r="BX863" s="123">
        <f t="shared" ref="BX863" si="16822">P863/P870</f>
        <v>3.7600716204118173E-2</v>
      </c>
      <c r="BY863" s="124">
        <f t="shared" ref="BY863" si="16823">Q863/Q870</f>
        <v>8.7478712915658327E-2</v>
      </c>
      <c r="BZ863" s="125">
        <f t="shared" ref="BZ863" si="16824">R863/R870</f>
        <v>4.5156802504202655E-2</v>
      </c>
      <c r="CA863" s="126">
        <f t="shared" ref="CA863" si="16825">S863/S870</f>
        <v>6.2804841331968453E-2</v>
      </c>
      <c r="CB863" s="123">
        <f t="shared" ref="CB863" si="16826">T863/T870</f>
        <v>5.2505966587112173E-2</v>
      </c>
      <c r="CC863" s="124">
        <f t="shared" ref="CC863" si="16827">U863/U870</f>
        <v>5.7383966244725741E-2</v>
      </c>
      <c r="CD863" s="125">
        <f t="shared" ref="CD863" si="16828">V863/V870</f>
        <v>9.0744238760861351E-2</v>
      </c>
      <c r="CE863" s="126">
        <f t="shared" ref="CE863" si="16829">W863/W870</f>
        <v>4.3997997246213547E-2</v>
      </c>
      <c r="CF863" s="123">
        <f t="shared" ref="CF863" si="16830">X863/X870</f>
        <v>4.3647454774926375E-2</v>
      </c>
      <c r="CG863" s="124">
        <f t="shared" ref="CG863" si="16831">Y863/Y870</f>
        <v>5.7587391392200447E-2</v>
      </c>
      <c r="CH863" s="125">
        <f t="shared" ref="CH863" si="16832">Z863/Z870</f>
        <v>5.4234900510653286E-2</v>
      </c>
      <c r="CI863" s="123">
        <f t="shared" ref="CI863" si="16833">AA863/AA870</f>
        <v>5.1549145299145296E-2</v>
      </c>
      <c r="CJ863" s="129">
        <f t="shared" ref="CJ863" si="16834">AB863/AB870</f>
        <v>5.8009955109728756E-2</v>
      </c>
      <c r="CK863" s="130">
        <f t="shared" ref="CK863" si="16835">AC863/AC870</f>
        <v>5.7222743029061024E-2</v>
      </c>
    </row>
    <row r="864" spans="1:89" x14ac:dyDescent="0.2">
      <c r="A864" s="139" t="s">
        <v>34</v>
      </c>
      <c r="B864" s="181">
        <v>386</v>
      </c>
      <c r="C864" s="175">
        <v>723</v>
      </c>
      <c r="D864" s="176">
        <v>107</v>
      </c>
      <c r="E864" s="177">
        <v>461</v>
      </c>
      <c r="F864" s="174">
        <v>265</v>
      </c>
      <c r="G864" s="178">
        <v>1053</v>
      </c>
      <c r="H864" s="176">
        <v>917</v>
      </c>
      <c r="I864" s="177">
        <v>1681</v>
      </c>
      <c r="J864" s="174">
        <v>229</v>
      </c>
      <c r="K864" s="175">
        <v>64</v>
      </c>
      <c r="L864" s="176">
        <v>677</v>
      </c>
      <c r="M864" s="174">
        <v>292</v>
      </c>
      <c r="N864" s="179">
        <v>1418</v>
      </c>
      <c r="O864" s="182">
        <v>1125</v>
      </c>
      <c r="P864" s="174">
        <v>346</v>
      </c>
      <c r="Q864" s="175">
        <v>867</v>
      </c>
      <c r="R864" s="176">
        <v>627</v>
      </c>
      <c r="S864" s="177">
        <v>969</v>
      </c>
      <c r="T864" s="174">
        <v>97</v>
      </c>
      <c r="U864" s="178">
        <v>122</v>
      </c>
      <c r="V864" s="176">
        <v>1101</v>
      </c>
      <c r="W864" s="183">
        <v>626</v>
      </c>
      <c r="X864" s="174">
        <v>286</v>
      </c>
      <c r="Y864" s="178">
        <v>280</v>
      </c>
      <c r="Z864" s="176">
        <v>1113</v>
      </c>
      <c r="AA864" s="174">
        <v>1498</v>
      </c>
      <c r="AB864" s="149">
        <f t="shared" si="16371"/>
        <v>7569</v>
      </c>
      <c r="AC864" s="150">
        <f t="shared" si="16372"/>
        <v>9761</v>
      </c>
      <c r="BI864" s="139" t="s">
        <v>34</v>
      </c>
      <c r="BJ864" s="123">
        <f>B864/B870</f>
        <v>2.4645639126548335E-2</v>
      </c>
      <c r="BK864" s="124">
        <f t="shared" ref="BK864" si="16836">C864/C870</f>
        <v>4.4093431725315609E-2</v>
      </c>
      <c r="BL864" s="125">
        <f t="shared" ref="BL864" si="16837">D864/D870</f>
        <v>1.8419693578929249E-2</v>
      </c>
      <c r="BM864" s="126">
        <f t="shared" ref="BM864" si="16838">E864/E870</f>
        <v>7.3736404350607812E-2</v>
      </c>
      <c r="BN864" s="123">
        <f t="shared" ref="BN864" si="16839">F864/F870</f>
        <v>1.7129928894634779E-2</v>
      </c>
      <c r="BO864" s="124">
        <f t="shared" ref="BO864" si="16840">G864/G870</f>
        <v>7.449066213921901E-2</v>
      </c>
      <c r="BP864" s="125">
        <f t="shared" ref="BP864" si="16841">H864/H870</f>
        <v>3.3306697660903675E-2</v>
      </c>
      <c r="BQ864" s="126">
        <f t="shared" ref="BQ864" si="16842">I864/I870</f>
        <v>5.9576127020130425E-2</v>
      </c>
      <c r="BR864" s="123">
        <f t="shared" ref="BR864" si="16843">J864/J870</f>
        <v>9.0086546026750591E-2</v>
      </c>
      <c r="BS864" s="124">
        <f t="shared" ref="BS864" si="16844">K864/K870</f>
        <v>2.3230490018148819E-2</v>
      </c>
      <c r="BT864" s="125">
        <f t="shared" ref="BT864" si="16845">L864/L870</f>
        <v>6.9393193931939323E-2</v>
      </c>
      <c r="BU864" s="123">
        <f t="shared" ref="BU864" si="16846">M864/M870</f>
        <v>2.7099767981438514E-2</v>
      </c>
      <c r="BV864" s="127">
        <f t="shared" ref="BV864" si="16847">N864/N870</f>
        <v>5.7443791776382418E-2</v>
      </c>
      <c r="BW864" s="128">
        <f t="shared" ref="BW864" si="16848">O864/O870</f>
        <v>4.7008189871302022E-2</v>
      </c>
      <c r="BX864" s="123">
        <f t="shared" ref="BX864" si="16849">P864/P870</f>
        <v>2.8159843737283308E-2</v>
      </c>
      <c r="BY864" s="124">
        <f t="shared" ref="BY864" si="16850">Q864/Q870</f>
        <v>7.7709061575692392E-2</v>
      </c>
      <c r="BZ864" s="125">
        <f t="shared" ref="BZ864" si="16851">R864/R870</f>
        <v>3.6345719088748479E-2</v>
      </c>
      <c r="CA864" s="126">
        <f t="shared" ref="CA864" si="16852">S864/S870</f>
        <v>5.8348889022701272E-2</v>
      </c>
      <c r="CB864" s="123">
        <f t="shared" ref="CB864" si="16853">T864/T870</f>
        <v>4.6300715990453462E-2</v>
      </c>
      <c r="CC864" s="124">
        <f t="shared" ref="CC864" si="16854">U864/U870</f>
        <v>5.1476793248945149E-2</v>
      </c>
      <c r="CD864" s="125">
        <f t="shared" ref="CD864" si="16855">V864/V870</f>
        <v>8.3188515300340007E-2</v>
      </c>
      <c r="CE864" s="126">
        <f t="shared" ref="CE864" si="16856">W864/W870</f>
        <v>3.9178870947552888E-2</v>
      </c>
      <c r="CF864" s="123">
        <f t="shared" ref="CF864" si="16857">X864/X870</f>
        <v>3.0079932688262517E-2</v>
      </c>
      <c r="CG864" s="124">
        <f t="shared" ref="CG864" si="16858">Y864/Y870</f>
        <v>5.6577086280056574E-2</v>
      </c>
      <c r="CH864" s="125">
        <f t="shared" ref="CH864" si="16859">Z864/Z870</f>
        <v>3.9197041732699417E-2</v>
      </c>
      <c r="CI864" s="123">
        <f t="shared" ref="CI864" si="16860">AA864/AA870</f>
        <v>5.0013354700854704E-2</v>
      </c>
      <c r="CJ864" s="129">
        <f t="shared" ref="CJ864" si="16861">AB864/AB870</f>
        <v>4.1085182953638714E-2</v>
      </c>
      <c r="CK864" s="130">
        <f t="shared" ref="CK864" si="16862">AC864/AC870</f>
        <v>5.3200418583356952E-2</v>
      </c>
    </row>
    <row r="865" spans="1:89" x14ac:dyDescent="0.2">
      <c r="A865" s="131" t="s">
        <v>35</v>
      </c>
      <c r="B865" s="184">
        <v>0</v>
      </c>
      <c r="C865" s="168">
        <v>346</v>
      </c>
      <c r="D865" s="169">
        <v>4</v>
      </c>
      <c r="E865" s="170">
        <v>233</v>
      </c>
      <c r="F865" s="167">
        <v>10</v>
      </c>
      <c r="G865" s="171">
        <v>580</v>
      </c>
      <c r="H865" s="169">
        <v>76</v>
      </c>
      <c r="I865" s="170">
        <v>763</v>
      </c>
      <c r="J865" s="167">
        <v>60</v>
      </c>
      <c r="K865" s="168">
        <v>42</v>
      </c>
      <c r="L865" s="169">
        <v>605</v>
      </c>
      <c r="M865" s="167">
        <v>68</v>
      </c>
      <c r="N865" s="172">
        <v>411</v>
      </c>
      <c r="O865" s="185">
        <v>239</v>
      </c>
      <c r="P865" s="167">
        <v>64</v>
      </c>
      <c r="Q865" s="168">
        <v>144</v>
      </c>
      <c r="R865" s="169">
        <v>123</v>
      </c>
      <c r="S865" s="170">
        <v>111</v>
      </c>
      <c r="T865" s="167">
        <v>7</v>
      </c>
      <c r="U865" s="171">
        <v>4</v>
      </c>
      <c r="V865" s="169">
        <v>295</v>
      </c>
      <c r="W865" s="186">
        <v>17</v>
      </c>
      <c r="X865" s="167">
        <v>20</v>
      </c>
      <c r="Y865" s="171">
        <v>2</v>
      </c>
      <c r="Z865" s="169">
        <v>46</v>
      </c>
      <c r="AA865" s="167">
        <v>64</v>
      </c>
      <c r="AB865" s="149">
        <f t="shared" si="16371"/>
        <v>1721</v>
      </c>
      <c r="AC865" s="150">
        <f t="shared" si="16372"/>
        <v>2613</v>
      </c>
      <c r="BI865" s="131" t="s">
        <v>35</v>
      </c>
      <c r="BJ865" s="123">
        <f>B865/B870</f>
        <v>0</v>
      </c>
      <c r="BK865" s="124">
        <f t="shared" ref="BK865" si="16863">C865/C870</f>
        <v>2.1101420991644814E-2</v>
      </c>
      <c r="BL865" s="125">
        <f t="shared" ref="BL865" si="16864">D865/D870</f>
        <v>6.885866758478223E-4</v>
      </c>
      <c r="BM865" s="126">
        <f t="shared" ref="BM865" si="16865">E865/E870</f>
        <v>3.72680742162508E-2</v>
      </c>
      <c r="BN865" s="123">
        <f t="shared" ref="BN865" si="16866">F865/F870</f>
        <v>6.4641241111829345E-4</v>
      </c>
      <c r="BO865" s="124">
        <f t="shared" ref="BO865" si="16867">G865/G870</f>
        <v>4.1029994340690434E-2</v>
      </c>
      <c r="BP865" s="125">
        <f t="shared" ref="BP865" si="16868">H865/H870</f>
        <v>2.7604242336190616E-3</v>
      </c>
      <c r="BQ865" s="126">
        <f t="shared" ref="BQ865" si="16869">I865/I870</f>
        <v>2.7041394953218032E-2</v>
      </c>
      <c r="BR865" s="123">
        <f t="shared" ref="BR865" si="16870">J865/J870</f>
        <v>2.3603461841070025E-2</v>
      </c>
      <c r="BS865" s="124">
        <f t="shared" ref="BS865" si="16871">K865/K870</f>
        <v>1.5245009074410164E-2</v>
      </c>
      <c r="BT865" s="125">
        <f t="shared" ref="BT865" si="16872">L865/L870</f>
        <v>6.2013120131201312E-2</v>
      </c>
      <c r="BU865" s="123">
        <f t="shared" ref="BU865" si="16873">M865/M870</f>
        <v>6.3109048723897915E-3</v>
      </c>
      <c r="BV865" s="127">
        <f t="shared" ref="BV865" si="16874">N865/N870</f>
        <v>1.6649787320234959E-2</v>
      </c>
      <c r="BW865" s="128">
        <f t="shared" ref="BW865" si="16875">O865/O870</f>
        <v>9.986628781547718E-3</v>
      </c>
      <c r="BX865" s="123">
        <f t="shared" ref="BX865" si="16876">P865/P870</f>
        <v>5.2087572230813057E-3</v>
      </c>
      <c r="BY865" s="124">
        <f t="shared" ref="BY865" si="16877">Q865/Q870</f>
        <v>1.2906695348211886E-2</v>
      </c>
      <c r="BZ865" s="125">
        <f t="shared" ref="BZ865" si="16878">R865/R870</f>
        <v>7.1300214480319981E-3</v>
      </c>
      <c r="CA865" s="126">
        <f t="shared" ref="CA865" si="16879">S865/S870</f>
        <v>6.6839284639007646E-3</v>
      </c>
      <c r="CB865" s="123">
        <f t="shared" ref="CB865" si="16880">T865/T870</f>
        <v>3.3412887828162289E-3</v>
      </c>
      <c r="CC865" s="124">
        <f t="shared" ref="CC865" si="16881">U865/U870</f>
        <v>1.6877637130801688E-3</v>
      </c>
      <c r="CD865" s="125">
        <f t="shared" ref="CD865" si="16882">V865/V870</f>
        <v>2.2289384208537967E-2</v>
      </c>
      <c r="CE865" s="126">
        <f t="shared" ref="CE865" si="16883">W865/W870</f>
        <v>1.0639629490549506E-3</v>
      </c>
      <c r="CF865" s="123">
        <f t="shared" ref="CF865" si="16884">X865/X870</f>
        <v>2.1034917963819941E-3</v>
      </c>
      <c r="CG865" s="124">
        <f t="shared" ref="CG865" si="16885">Y865/Y870</f>
        <v>4.0412204485754696E-4</v>
      </c>
      <c r="CH865" s="125">
        <f t="shared" ref="CH865" si="16886">Z865/Z870</f>
        <v>1.6200035217467865E-3</v>
      </c>
      <c r="CI865" s="123">
        <f t="shared" ref="CI865" si="16887">AA865/AA870</f>
        <v>2.136752136752137E-3</v>
      </c>
      <c r="CJ865" s="129">
        <f t="shared" ref="CJ865" si="16888">AB865/AB870</f>
        <v>9.3417360104653506E-3</v>
      </c>
      <c r="CK865" s="130">
        <f t="shared" ref="CK865" si="16889">AC865/AC870</f>
        <v>1.4241644683773355E-2</v>
      </c>
    </row>
    <row r="866" spans="1:89" x14ac:dyDescent="0.2">
      <c r="A866" s="139" t="s">
        <v>36</v>
      </c>
      <c r="B866" s="181">
        <v>0</v>
      </c>
      <c r="C866" s="175">
        <v>0</v>
      </c>
      <c r="D866" s="176">
        <v>0</v>
      </c>
      <c r="E866" s="177">
        <v>0</v>
      </c>
      <c r="F866" s="174">
        <v>0</v>
      </c>
      <c r="G866" s="178">
        <v>0</v>
      </c>
      <c r="H866" s="176">
        <v>0</v>
      </c>
      <c r="I866" s="177">
        <v>0</v>
      </c>
      <c r="J866" s="174">
        <v>0</v>
      </c>
      <c r="K866" s="178">
        <v>0</v>
      </c>
      <c r="L866" s="176">
        <v>0</v>
      </c>
      <c r="M866" s="174">
        <v>0</v>
      </c>
      <c r="N866" s="179">
        <v>0</v>
      </c>
      <c r="O866" s="182">
        <v>0</v>
      </c>
      <c r="P866" s="174">
        <v>0</v>
      </c>
      <c r="Q866" s="178">
        <v>0</v>
      </c>
      <c r="R866" s="176">
        <v>0</v>
      </c>
      <c r="S866" s="177">
        <v>0</v>
      </c>
      <c r="T866" s="174">
        <v>0</v>
      </c>
      <c r="U866" s="178">
        <v>0</v>
      </c>
      <c r="V866" s="176">
        <v>0</v>
      </c>
      <c r="W866" s="177">
        <v>0</v>
      </c>
      <c r="X866" s="174">
        <v>0</v>
      </c>
      <c r="Y866" s="178">
        <v>0</v>
      </c>
      <c r="Z866" s="176">
        <v>0</v>
      </c>
      <c r="AA866" s="174">
        <v>0</v>
      </c>
      <c r="AB866" s="149">
        <f t="shared" si="16371"/>
        <v>0</v>
      </c>
      <c r="AC866" s="150">
        <f t="shared" si="16372"/>
        <v>0</v>
      </c>
      <c r="BI866" s="139" t="s">
        <v>36</v>
      </c>
      <c r="BJ866" s="123">
        <f>B866/B870</f>
        <v>0</v>
      </c>
      <c r="BK866" s="124">
        <f t="shared" ref="BK866" si="16890">C866/C870</f>
        <v>0</v>
      </c>
      <c r="BL866" s="125">
        <f t="shared" ref="BL866" si="16891">D866/D870</f>
        <v>0</v>
      </c>
      <c r="BM866" s="126">
        <f t="shared" ref="BM866" si="16892">E866/E870</f>
        <v>0</v>
      </c>
      <c r="BN866" s="123">
        <f t="shared" ref="BN866" si="16893">F866/F870</f>
        <v>0</v>
      </c>
      <c r="BO866" s="124">
        <f t="shared" ref="BO866" si="16894">G866/G870</f>
        <v>0</v>
      </c>
      <c r="BP866" s="125">
        <f t="shared" ref="BP866" si="16895">H866/H870</f>
        <v>0</v>
      </c>
      <c r="BQ866" s="126">
        <f t="shared" ref="BQ866" si="16896">I866/I870</f>
        <v>0</v>
      </c>
      <c r="BR866" s="123">
        <f t="shared" ref="BR866" si="16897">J866/J870</f>
        <v>0</v>
      </c>
      <c r="BS866" s="124">
        <f t="shared" ref="BS866" si="16898">K866/K870</f>
        <v>0</v>
      </c>
      <c r="BT866" s="125">
        <f t="shared" ref="BT866" si="16899">L866/L870</f>
        <v>0</v>
      </c>
      <c r="BU866" s="123">
        <f t="shared" ref="BU866" si="16900">M866/M870</f>
        <v>0</v>
      </c>
      <c r="BV866" s="127">
        <f t="shared" ref="BV866" si="16901">N866/N870</f>
        <v>0</v>
      </c>
      <c r="BW866" s="128">
        <f t="shared" ref="BW866" si="16902">O866/O870</f>
        <v>0</v>
      </c>
      <c r="BX866" s="123">
        <f t="shared" ref="BX866" si="16903">P866/P870</f>
        <v>0</v>
      </c>
      <c r="BY866" s="124">
        <f t="shared" ref="BY866" si="16904">Q866/Q870</f>
        <v>0</v>
      </c>
      <c r="BZ866" s="125">
        <f t="shared" ref="BZ866" si="16905">R866/R870</f>
        <v>0</v>
      </c>
      <c r="CA866" s="126">
        <f t="shared" ref="CA866" si="16906">S866/S870</f>
        <v>0</v>
      </c>
      <c r="CB866" s="123">
        <f t="shared" ref="CB866" si="16907">T866/T870</f>
        <v>0</v>
      </c>
      <c r="CC866" s="124">
        <f t="shared" ref="CC866" si="16908">U866/U870</f>
        <v>0</v>
      </c>
      <c r="CD866" s="125">
        <f t="shared" ref="CD866" si="16909">V866/V870</f>
        <v>0</v>
      </c>
      <c r="CE866" s="126">
        <f t="shared" ref="CE866" si="16910">W866/W870</f>
        <v>0</v>
      </c>
      <c r="CF866" s="123">
        <f t="shared" ref="CF866" si="16911">X866/X870</f>
        <v>0</v>
      </c>
      <c r="CG866" s="124">
        <f t="shared" ref="CG866" si="16912">Y866/Y870</f>
        <v>0</v>
      </c>
      <c r="CH866" s="125">
        <f t="shared" ref="CH866" si="16913">Z866/Z870</f>
        <v>0</v>
      </c>
      <c r="CI866" s="123">
        <f t="shared" ref="CI866" si="16914">AA866/AA870</f>
        <v>0</v>
      </c>
      <c r="CJ866" s="129">
        <f t="shared" ref="CJ866" si="16915">AB866/AB870</f>
        <v>0</v>
      </c>
      <c r="CK866" s="130">
        <f t="shared" ref="CK866" si="16916">AC866/AC870</f>
        <v>0</v>
      </c>
    </row>
    <row r="867" spans="1:89" x14ac:dyDescent="0.2">
      <c r="A867" s="131" t="s">
        <v>37</v>
      </c>
      <c r="B867" s="56">
        <v>0</v>
      </c>
      <c r="C867" s="57">
        <v>0</v>
      </c>
      <c r="D867" s="133">
        <v>0</v>
      </c>
      <c r="E867" s="134">
        <v>0</v>
      </c>
      <c r="F867" s="132">
        <v>0</v>
      </c>
      <c r="G867" s="135">
        <v>0</v>
      </c>
      <c r="H867" s="133">
        <v>0</v>
      </c>
      <c r="I867" s="134">
        <v>0</v>
      </c>
      <c r="J867" s="132">
        <v>0</v>
      </c>
      <c r="K867" s="135">
        <v>0</v>
      </c>
      <c r="L867" s="133"/>
      <c r="M867" s="132">
        <v>0</v>
      </c>
      <c r="N867" s="136">
        <v>0</v>
      </c>
      <c r="O867" s="137">
        <v>0</v>
      </c>
      <c r="P867" s="132">
        <v>0</v>
      </c>
      <c r="Q867" s="135">
        <v>0</v>
      </c>
      <c r="R867" s="133"/>
      <c r="S867" s="134">
        <v>0</v>
      </c>
      <c r="T867" s="132">
        <v>0</v>
      </c>
      <c r="U867" s="135">
        <v>0</v>
      </c>
      <c r="V867" s="133">
        <v>0</v>
      </c>
      <c r="W867" s="134">
        <v>0</v>
      </c>
      <c r="X867" s="132">
        <v>0</v>
      </c>
      <c r="Y867" s="135">
        <v>0</v>
      </c>
      <c r="Z867" s="138">
        <v>0</v>
      </c>
      <c r="AA867" s="2">
        <v>0</v>
      </c>
      <c r="AB867" s="151">
        <f t="shared" ref="AB867:AB868" si="16917">SUM(B867,D867,F867,H867,J867,L867,N867,P867,R867,T867,V867,X867,Z867)</f>
        <v>0</v>
      </c>
      <c r="AC867" s="152">
        <f t="shared" ref="AC867:AC868" si="16918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9">C867/C870</f>
        <v>0</v>
      </c>
      <c r="BL867" s="125">
        <f t="shared" ref="BL867" si="16920">D867/D870</f>
        <v>0</v>
      </c>
      <c r="BM867" s="126">
        <f t="shared" ref="BM867" si="16921">E867/E870</f>
        <v>0</v>
      </c>
      <c r="BN867" s="123">
        <f t="shared" ref="BN867" si="16922">F867/F870</f>
        <v>0</v>
      </c>
      <c r="BO867" s="124">
        <f t="shared" ref="BO867" si="16923">G867/G870</f>
        <v>0</v>
      </c>
      <c r="BP867" s="125">
        <f t="shared" ref="BP867" si="16924">H867/H870</f>
        <v>0</v>
      </c>
      <c r="BQ867" s="126">
        <f t="shared" ref="BQ867" si="16925">I867/I870</f>
        <v>0</v>
      </c>
      <c r="BR867" s="123">
        <f t="shared" ref="BR867" si="16926">J867/J870</f>
        <v>0</v>
      </c>
      <c r="BS867" s="124">
        <f t="shared" ref="BS867" si="16927">K867/K870</f>
        <v>0</v>
      </c>
      <c r="BT867" s="125">
        <f t="shared" ref="BT867" si="16928">L867/L870</f>
        <v>0</v>
      </c>
      <c r="BU867" s="123">
        <f t="shared" ref="BU867" si="16929">M867/M870</f>
        <v>0</v>
      </c>
      <c r="BV867" s="127">
        <f t="shared" ref="BV867" si="16930">N867/N870</f>
        <v>0</v>
      </c>
      <c r="BW867" s="128">
        <f t="shared" ref="BW867" si="16931">O867/O870</f>
        <v>0</v>
      </c>
      <c r="BX867" s="123">
        <f t="shared" ref="BX867" si="16932">P867/P870</f>
        <v>0</v>
      </c>
      <c r="BY867" s="124">
        <f t="shared" ref="BY867" si="16933">Q867/Q870</f>
        <v>0</v>
      </c>
      <c r="BZ867" s="125">
        <f t="shared" ref="BZ867" si="16934">R867/R870</f>
        <v>0</v>
      </c>
      <c r="CA867" s="126">
        <f t="shared" ref="CA867" si="16935">S867/S870</f>
        <v>0</v>
      </c>
      <c r="CB867" s="123">
        <f t="shared" ref="CB867" si="16936">T867/T870</f>
        <v>0</v>
      </c>
      <c r="CC867" s="124">
        <f t="shared" ref="CC867" si="16937">U867/U870</f>
        <v>0</v>
      </c>
      <c r="CD867" s="125">
        <f t="shared" ref="CD867" si="16938">V867/V870</f>
        <v>0</v>
      </c>
      <c r="CE867" s="126">
        <f t="shared" ref="CE867" si="16939">W867/W870</f>
        <v>0</v>
      </c>
      <c r="CF867" s="123">
        <f t="shared" ref="CF867" si="16940">X867/X870</f>
        <v>0</v>
      </c>
      <c r="CG867" s="124">
        <f t="shared" ref="CG867" si="16941">Y867/Y870</f>
        <v>0</v>
      </c>
      <c r="CH867" s="125">
        <f t="shared" ref="CH867" si="16942">Z867/Z870</f>
        <v>0</v>
      </c>
      <c r="CI867" s="123">
        <f t="shared" ref="CI867" si="16943">AA867/AA870</f>
        <v>0</v>
      </c>
      <c r="CJ867" s="129">
        <f t="shared" ref="CJ867" si="16944">AB867/AB870</f>
        <v>0</v>
      </c>
      <c r="CK867" s="130">
        <f t="shared" ref="CK867" si="16945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7"/>
        <v>0</v>
      </c>
      <c r="AC868" s="152">
        <f t="shared" si="16918"/>
        <v>0</v>
      </c>
      <c r="BI868" s="139" t="s">
        <v>38</v>
      </c>
      <c r="BJ868" s="123">
        <f>B868/B870</f>
        <v>0</v>
      </c>
      <c r="BK868" s="124">
        <f t="shared" ref="BK868" si="16946">C868/C870</f>
        <v>0</v>
      </c>
      <c r="BL868" s="125">
        <f t="shared" ref="BL868" si="16947">D868/D870</f>
        <v>0</v>
      </c>
      <c r="BM868" s="126">
        <f t="shared" ref="BM868" si="16948">E868/E870</f>
        <v>0</v>
      </c>
      <c r="BN868" s="123">
        <f t="shared" ref="BN868" si="16949">F868/F870</f>
        <v>0</v>
      </c>
      <c r="BO868" s="124">
        <f t="shared" ref="BO868" si="16950">G868/G870</f>
        <v>0</v>
      </c>
      <c r="BP868" s="125">
        <f t="shared" ref="BP868" si="16951">H868/H870</f>
        <v>0</v>
      </c>
      <c r="BQ868" s="126">
        <f t="shared" ref="BQ868" si="16952">I868/I870</f>
        <v>0</v>
      </c>
      <c r="BR868" s="123">
        <f t="shared" ref="BR868" si="16953">J868/J870</f>
        <v>0</v>
      </c>
      <c r="BS868" s="124">
        <f t="shared" ref="BS868" si="16954">K868/K870</f>
        <v>0</v>
      </c>
      <c r="BT868" s="125">
        <f t="shared" ref="BT868" si="16955">L868/L870</f>
        <v>0</v>
      </c>
      <c r="BU868" s="123">
        <f t="shared" ref="BU868" si="16956">M868/M870</f>
        <v>0</v>
      </c>
      <c r="BV868" s="127">
        <f t="shared" ref="BV868" si="16957">N868/N870</f>
        <v>0</v>
      </c>
      <c r="BW868" s="128">
        <f t="shared" ref="BW868" si="16958">O868/O870</f>
        <v>0</v>
      </c>
      <c r="BX868" s="123">
        <f t="shared" ref="BX868" si="16959">P868/P870</f>
        <v>0</v>
      </c>
      <c r="BY868" s="124">
        <f t="shared" ref="BY868" si="16960">Q868/Q870</f>
        <v>0</v>
      </c>
      <c r="BZ868" s="125">
        <f t="shared" ref="BZ868" si="16961">R868/R870</f>
        <v>0</v>
      </c>
      <c r="CA868" s="126">
        <f t="shared" ref="CA868" si="16962">S868/S870</f>
        <v>0</v>
      </c>
      <c r="CB868" s="123">
        <f t="shared" ref="CB868" si="16963">T868/T870</f>
        <v>0</v>
      </c>
      <c r="CC868" s="124">
        <f t="shared" ref="CC868" si="16964">U868/U870</f>
        <v>0</v>
      </c>
      <c r="CD868" s="125">
        <f t="shared" ref="CD868" si="16965">V868/V870</f>
        <v>0</v>
      </c>
      <c r="CE868" s="126">
        <f t="shared" ref="CE868" si="16966">W868/W870</f>
        <v>0</v>
      </c>
      <c r="CF868" s="123">
        <f t="shared" ref="CF868" si="16967">X868/X870</f>
        <v>0</v>
      </c>
      <c r="CG868" s="124">
        <f t="shared" ref="CG868" si="16968">Y868/Y870</f>
        <v>0</v>
      </c>
      <c r="CH868" s="125">
        <f t="shared" ref="CH868" si="16969">Z868/Z870</f>
        <v>0</v>
      </c>
      <c r="CI868" s="123">
        <f t="shared" ref="CI868" si="16970">AA868/AA870</f>
        <v>0</v>
      </c>
      <c r="CJ868" s="129">
        <f t="shared" ref="CJ868" si="16971">AB868/AB870</f>
        <v>0</v>
      </c>
      <c r="CK868" s="130">
        <f t="shared" ref="CK868" si="16972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73">SUM(B869,D869,F869,H869,J869,L869,N869,P869,R869,T869,V869,X869,Z869)</f>
        <v>0</v>
      </c>
      <c r="AC869" s="152">
        <f t="shared" ref="AC869" si="16974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5">C869/C870</f>
        <v>0</v>
      </c>
      <c r="BL869" s="125">
        <f t="shared" ref="BL869" si="16976">D869/D870</f>
        <v>0</v>
      </c>
      <c r="BM869" s="126">
        <f t="shared" ref="BM869" si="16977">E869/E870</f>
        <v>0</v>
      </c>
      <c r="BN869" s="123">
        <f t="shared" ref="BN869" si="16978">F869/F870</f>
        <v>0</v>
      </c>
      <c r="BO869" s="124">
        <f t="shared" ref="BO869" si="16979">G869/G870</f>
        <v>0</v>
      </c>
      <c r="BP869" s="125">
        <f t="shared" ref="BP869" si="16980">H869/H870</f>
        <v>0</v>
      </c>
      <c r="BQ869" s="126">
        <f t="shared" ref="BQ869" si="16981">I869/I870</f>
        <v>0</v>
      </c>
      <c r="BR869" s="123">
        <f t="shared" ref="BR869" si="16982">J869/J870</f>
        <v>0</v>
      </c>
      <c r="BS869" s="124">
        <f t="shared" ref="BS869" si="16983">K869/K870</f>
        <v>0</v>
      </c>
      <c r="BT869" s="125">
        <f t="shared" ref="BT869" si="16984">L869/L870</f>
        <v>0</v>
      </c>
      <c r="BU869" s="123">
        <f t="shared" ref="BU869" si="16985">M869/M870</f>
        <v>0</v>
      </c>
      <c r="BV869" s="127">
        <f t="shared" ref="BV869" si="16986">N869/N870</f>
        <v>0</v>
      </c>
      <c r="BW869" s="128">
        <f t="shared" ref="BW869" si="16987">O869/O870</f>
        <v>0</v>
      </c>
      <c r="BX869" s="123">
        <f t="shared" ref="BX869" si="16988">P869/P870</f>
        <v>0</v>
      </c>
      <c r="BY869" s="124">
        <f t="shared" ref="BY869" si="16989">Q869/Q870</f>
        <v>0</v>
      </c>
      <c r="BZ869" s="125">
        <f t="shared" ref="BZ869" si="16990">R869/R870</f>
        <v>0</v>
      </c>
      <c r="CA869" s="126">
        <f t="shared" ref="CA869" si="16991">S869/S870</f>
        <v>0</v>
      </c>
      <c r="CB869" s="123">
        <f t="shared" ref="CB869" si="16992">T869/T870</f>
        <v>0</v>
      </c>
      <c r="CC869" s="124">
        <f t="shared" ref="CC869" si="16993">U869/U870</f>
        <v>0</v>
      </c>
      <c r="CD869" s="125">
        <f t="shared" ref="CD869" si="16994">V869/V870</f>
        <v>0</v>
      </c>
      <c r="CE869" s="126">
        <f t="shared" ref="CE869" si="16995">W869/W870</f>
        <v>0</v>
      </c>
      <c r="CF869" s="123">
        <f t="shared" ref="CF869" si="16996">X869/X870</f>
        <v>0</v>
      </c>
      <c r="CG869" s="124">
        <f t="shared" ref="CG869" si="16997">Y869/Y870</f>
        <v>0</v>
      </c>
      <c r="CH869" s="125">
        <f t="shared" ref="CH869" si="16998">Z869/Z870</f>
        <v>0</v>
      </c>
      <c r="CI869" s="123">
        <f t="shared" ref="CI869" si="16999">AA869/AA870</f>
        <v>0</v>
      </c>
      <c r="CJ869" s="129">
        <f t="shared" ref="CJ869" si="17000">AB869/AB870</f>
        <v>0</v>
      </c>
      <c r="CK869" s="130">
        <f t="shared" ref="CK869" si="17001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7002">SUM(B847:B869)</f>
        <v>15662</v>
      </c>
      <c r="C870" s="1">
        <f t="shared" si="17002"/>
        <v>16397</v>
      </c>
      <c r="D870" s="14">
        <f t="shared" si="17002"/>
        <v>5809</v>
      </c>
      <c r="E870" s="1">
        <f t="shared" si="17002"/>
        <v>6252</v>
      </c>
      <c r="F870" s="14">
        <f t="shared" si="17002"/>
        <v>15470</v>
      </c>
      <c r="G870" s="1">
        <f t="shared" si="17002"/>
        <v>14136</v>
      </c>
      <c r="H870" s="14">
        <f t="shared" si="17002"/>
        <v>27532</v>
      </c>
      <c r="I870" s="1">
        <f t="shared" si="17002"/>
        <v>28216</v>
      </c>
      <c r="J870" s="14">
        <f t="shared" si="17002"/>
        <v>2542</v>
      </c>
      <c r="K870" s="1">
        <f t="shared" si="17002"/>
        <v>2755</v>
      </c>
      <c r="L870" s="14">
        <f t="shared" si="17002"/>
        <v>9756</v>
      </c>
      <c r="M870" s="1">
        <f t="shared" si="17002"/>
        <v>10775</v>
      </c>
      <c r="N870" s="14">
        <f t="shared" si="17002"/>
        <v>24685</v>
      </c>
      <c r="O870" s="1">
        <f t="shared" si="17002"/>
        <v>23932</v>
      </c>
      <c r="P870" s="14">
        <f t="shared" si="17002"/>
        <v>12287</v>
      </c>
      <c r="Q870" s="1">
        <f t="shared" si="17002"/>
        <v>11157</v>
      </c>
      <c r="R870" s="14">
        <f t="shared" si="17002"/>
        <v>17251</v>
      </c>
      <c r="S870" s="1">
        <f t="shared" si="17002"/>
        <v>16607</v>
      </c>
      <c r="T870" s="14">
        <f t="shared" si="17002"/>
        <v>2095</v>
      </c>
      <c r="U870" s="1">
        <f t="shared" si="17002"/>
        <v>2370</v>
      </c>
      <c r="V870" s="14">
        <f t="shared" si="17002"/>
        <v>13235</v>
      </c>
      <c r="W870" s="1">
        <f t="shared" si="17002"/>
        <v>15978</v>
      </c>
      <c r="X870" s="14">
        <f t="shared" si="17002"/>
        <v>9508</v>
      </c>
      <c r="Y870" s="1">
        <f t="shared" si="17002"/>
        <v>4949</v>
      </c>
      <c r="Z870" s="14">
        <f t="shared" si="17002"/>
        <v>28395</v>
      </c>
      <c r="AA870" s="1">
        <f t="shared" si="17002"/>
        <v>29952</v>
      </c>
      <c r="AB870" s="153">
        <f t="shared" ref="AB870:AC870" si="17003">SUM(AB846:AB869)</f>
        <v>184227</v>
      </c>
      <c r="AC870" s="154">
        <f t="shared" si="17003"/>
        <v>183476</v>
      </c>
      <c r="BI870" s="221" t="s">
        <v>13</v>
      </c>
      <c r="BJ870" s="147">
        <f>SUM(BJ846:BJ869)</f>
        <v>1</v>
      </c>
      <c r="BK870" s="148">
        <f t="shared" ref="BK870:CK870" si="17004">SUM(BK846:BK869)</f>
        <v>0.99999999999999989</v>
      </c>
      <c r="BL870" s="147">
        <f t="shared" si="17004"/>
        <v>1</v>
      </c>
      <c r="BM870" s="148">
        <f t="shared" si="17004"/>
        <v>1</v>
      </c>
      <c r="BN870" s="147">
        <f t="shared" si="17004"/>
        <v>1.0000000000000002</v>
      </c>
      <c r="BO870" s="148">
        <f t="shared" si="17004"/>
        <v>1</v>
      </c>
      <c r="BP870" s="147">
        <f t="shared" si="17004"/>
        <v>1</v>
      </c>
      <c r="BQ870" s="148">
        <f t="shared" si="17004"/>
        <v>0.99999999999999989</v>
      </c>
      <c r="BR870" s="147">
        <f t="shared" si="17004"/>
        <v>1</v>
      </c>
      <c r="BS870" s="148">
        <f t="shared" si="17004"/>
        <v>0.99999999999999989</v>
      </c>
      <c r="BT870" s="147">
        <f t="shared" si="17004"/>
        <v>0.99999999999999989</v>
      </c>
      <c r="BU870" s="148">
        <f t="shared" si="17004"/>
        <v>1</v>
      </c>
      <c r="BV870" s="147">
        <f t="shared" si="17004"/>
        <v>0.99999999999999989</v>
      </c>
      <c r="BW870" s="148">
        <f t="shared" si="17004"/>
        <v>1</v>
      </c>
      <c r="BX870" s="147">
        <f t="shared" si="17004"/>
        <v>1</v>
      </c>
      <c r="BY870" s="148">
        <f t="shared" si="17004"/>
        <v>0.99999999999999978</v>
      </c>
      <c r="BZ870" s="147">
        <f t="shared" si="17004"/>
        <v>0.99999999999999989</v>
      </c>
      <c r="CA870" s="148">
        <f t="shared" si="17004"/>
        <v>0.99999999999999989</v>
      </c>
      <c r="CB870" s="147">
        <f t="shared" si="17004"/>
        <v>0.99999999999999989</v>
      </c>
      <c r="CC870" s="148">
        <f t="shared" si="17004"/>
        <v>1</v>
      </c>
      <c r="CD870" s="147">
        <f t="shared" si="17004"/>
        <v>1</v>
      </c>
      <c r="CE870" s="148">
        <f t="shared" si="17004"/>
        <v>1</v>
      </c>
      <c r="CF870" s="147">
        <f t="shared" si="17004"/>
        <v>0.99999999999999989</v>
      </c>
      <c r="CG870" s="148">
        <f t="shared" si="17004"/>
        <v>1</v>
      </c>
      <c r="CH870" s="147">
        <f t="shared" si="17004"/>
        <v>1.0000000000000002</v>
      </c>
      <c r="CI870" s="148">
        <f t="shared" si="17004"/>
        <v>1</v>
      </c>
      <c r="CJ870" s="147">
        <f t="shared" si="17004"/>
        <v>1</v>
      </c>
      <c r="CK870" s="148">
        <f t="shared" si="17004"/>
        <v>0.99999999999999989</v>
      </c>
    </row>
    <row r="871" spans="1:89" ht="13.5" thickTop="1" x14ac:dyDescent="0.2">
      <c r="A871" s="165"/>
    </row>
    <row r="873" spans="1:89" x14ac:dyDescent="0.2">
      <c r="A873" s="278">
        <f>+A842+1</f>
        <v>44802</v>
      </c>
      <c r="B873" s="278"/>
      <c r="C873" s="278"/>
      <c r="D873" s="278"/>
      <c r="BI873" s="277">
        <f>+BI811+2</f>
        <v>44802</v>
      </c>
      <c r="BJ873" s="277"/>
      <c r="BK873" s="277"/>
      <c r="BL873" s="277"/>
    </row>
    <row r="874" spans="1:89" ht="13.5" thickBot="1" x14ac:dyDescent="0.25">
      <c r="AE874" t="s">
        <v>84</v>
      </c>
    </row>
    <row r="875" spans="1:89" ht="14.25" thickTop="1" thickBot="1" x14ac:dyDescent="0.25">
      <c r="A875" s="275" t="s">
        <v>0</v>
      </c>
      <c r="B875" s="269" t="s">
        <v>1</v>
      </c>
      <c r="C875" s="270"/>
      <c r="D875" s="269" t="s">
        <v>2</v>
      </c>
      <c r="E875" s="270"/>
      <c r="F875" s="269" t="s">
        <v>3</v>
      </c>
      <c r="G875" s="270"/>
      <c r="H875" s="269" t="s">
        <v>4</v>
      </c>
      <c r="I875" s="270"/>
      <c r="J875" s="269" t="s">
        <v>5</v>
      </c>
      <c r="K875" s="270"/>
      <c r="L875" s="269" t="s">
        <v>6</v>
      </c>
      <c r="M875" s="270"/>
      <c r="N875" s="269" t="s">
        <v>7</v>
      </c>
      <c r="O875" s="270"/>
      <c r="P875" s="269" t="s">
        <v>8</v>
      </c>
      <c r="Q875" s="270"/>
      <c r="R875" s="269" t="s">
        <v>9</v>
      </c>
      <c r="S875" s="270"/>
      <c r="T875" s="269" t="s">
        <v>10</v>
      </c>
      <c r="U875" s="270"/>
      <c r="V875" s="269" t="s">
        <v>11</v>
      </c>
      <c r="W875" s="270"/>
      <c r="X875" s="269" t="s">
        <v>12</v>
      </c>
      <c r="Y875" s="270"/>
      <c r="Z875" s="271" t="s">
        <v>40</v>
      </c>
      <c r="AA875" s="272"/>
      <c r="AB875" s="273" t="s">
        <v>41</v>
      </c>
      <c r="AC875" s="274"/>
      <c r="AE875" s="275" t="s">
        <v>0</v>
      </c>
      <c r="AF875" s="269" t="s">
        <v>1</v>
      </c>
      <c r="AG875" s="270"/>
      <c r="AH875" s="269" t="s">
        <v>2</v>
      </c>
      <c r="AI875" s="270"/>
      <c r="AJ875" s="269" t="s">
        <v>3</v>
      </c>
      <c r="AK875" s="270"/>
      <c r="AL875" s="269" t="s">
        <v>4</v>
      </c>
      <c r="AM875" s="270"/>
      <c r="AN875" s="269" t="s">
        <v>5</v>
      </c>
      <c r="AO875" s="270"/>
      <c r="AP875" s="269" t="s">
        <v>6</v>
      </c>
      <c r="AQ875" s="270"/>
      <c r="AR875" s="269" t="s">
        <v>7</v>
      </c>
      <c r="AS875" s="270"/>
      <c r="AT875" s="269" t="s">
        <v>8</v>
      </c>
      <c r="AU875" s="270"/>
      <c r="AV875" s="269" t="s">
        <v>9</v>
      </c>
      <c r="AW875" s="270"/>
      <c r="AX875" s="269" t="s">
        <v>10</v>
      </c>
      <c r="AY875" s="270"/>
      <c r="AZ875" s="269" t="s">
        <v>11</v>
      </c>
      <c r="BA875" s="270"/>
      <c r="BB875" s="269" t="s">
        <v>12</v>
      </c>
      <c r="BC875" s="270"/>
      <c r="BD875" s="271" t="s">
        <v>40</v>
      </c>
      <c r="BE875" s="272"/>
      <c r="BF875" s="273" t="s">
        <v>41</v>
      </c>
      <c r="BG875" s="274"/>
      <c r="BI875" s="275" t="s">
        <v>0</v>
      </c>
      <c r="BJ875" s="269" t="s">
        <v>1</v>
      </c>
      <c r="BK875" s="270"/>
      <c r="BL875" s="269" t="s">
        <v>2</v>
      </c>
      <c r="BM875" s="270"/>
      <c r="BN875" s="269" t="s">
        <v>3</v>
      </c>
      <c r="BO875" s="270"/>
      <c r="BP875" s="269" t="s">
        <v>4</v>
      </c>
      <c r="BQ875" s="270"/>
      <c r="BR875" s="269" t="s">
        <v>5</v>
      </c>
      <c r="BS875" s="270"/>
      <c r="BT875" s="269" t="s">
        <v>6</v>
      </c>
      <c r="BU875" s="270"/>
      <c r="BV875" s="269" t="s">
        <v>7</v>
      </c>
      <c r="BW875" s="270"/>
      <c r="BX875" s="269" t="s">
        <v>8</v>
      </c>
      <c r="BY875" s="270"/>
      <c r="BZ875" s="269" t="s">
        <v>9</v>
      </c>
      <c r="CA875" s="270"/>
      <c r="CB875" s="269" t="s">
        <v>10</v>
      </c>
      <c r="CC875" s="270"/>
      <c r="CD875" s="269" t="s">
        <v>11</v>
      </c>
      <c r="CE875" s="270"/>
      <c r="CF875" s="269" t="s">
        <v>12</v>
      </c>
      <c r="CG875" s="270"/>
      <c r="CH875" s="271" t="s">
        <v>40</v>
      </c>
      <c r="CI875" s="272"/>
      <c r="CJ875" s="269" t="s">
        <v>41</v>
      </c>
      <c r="CK875" s="270"/>
    </row>
    <row r="876" spans="1:89" ht="15" thickTop="1" thickBot="1" x14ac:dyDescent="0.3">
      <c r="A876" s="276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76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76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813</v>
      </c>
      <c r="AG877" s="164">
        <f t="shared" ref="AG877:AV879" si="17005">SUMIF($A$9:$A$32,$AE877,C$877:C$900)</f>
        <v>553</v>
      </c>
      <c r="AH877" s="121">
        <f t="shared" si="17005"/>
        <v>315</v>
      </c>
      <c r="AI877" s="159">
        <f t="shared" si="17005"/>
        <v>283</v>
      </c>
      <c r="AJ877" s="120">
        <f t="shared" si="17005"/>
        <v>1160</v>
      </c>
      <c r="AK877" s="122">
        <f t="shared" si="17005"/>
        <v>615</v>
      </c>
      <c r="AL877" s="121">
        <f t="shared" si="17005"/>
        <v>1529</v>
      </c>
      <c r="AM877" s="159">
        <f t="shared" si="17005"/>
        <v>1183</v>
      </c>
      <c r="AN877" s="120">
        <f t="shared" si="17005"/>
        <v>98</v>
      </c>
      <c r="AO877" s="122">
        <f t="shared" si="17005"/>
        <v>235</v>
      </c>
      <c r="AP877" s="121">
        <f t="shared" si="17005"/>
        <v>332</v>
      </c>
      <c r="AQ877" s="120">
        <f t="shared" si="17005"/>
        <v>889</v>
      </c>
      <c r="AR877" s="158">
        <f t="shared" si="17005"/>
        <v>1189</v>
      </c>
      <c r="AS877" s="160">
        <f t="shared" si="17005"/>
        <v>1458</v>
      </c>
      <c r="AT877" s="120">
        <f t="shared" si="17005"/>
        <v>613</v>
      </c>
      <c r="AU877" s="122">
        <f t="shared" si="17005"/>
        <v>559</v>
      </c>
      <c r="AV877" s="121">
        <f t="shared" si="17005"/>
        <v>915</v>
      </c>
      <c r="AW877" s="159">
        <f t="shared" ref="AW877:BE879" si="17006">SUMIF($A$9:$A$32,$AE877,S$877:S$900)</f>
        <v>812</v>
      </c>
      <c r="AX877" s="120">
        <f t="shared" si="17006"/>
        <v>120</v>
      </c>
      <c r="AY877" s="122">
        <f t="shared" si="17006"/>
        <v>275</v>
      </c>
      <c r="AZ877" s="121">
        <f t="shared" si="17006"/>
        <v>400</v>
      </c>
      <c r="BA877" s="159">
        <f t="shared" si="17006"/>
        <v>930</v>
      </c>
      <c r="BB877" s="120">
        <f t="shared" si="17006"/>
        <v>632</v>
      </c>
      <c r="BC877" s="122">
        <f t="shared" si="17006"/>
        <v>466</v>
      </c>
      <c r="BD877" s="21">
        <f t="shared" si="17006"/>
        <v>1419</v>
      </c>
      <c r="BE877" s="163">
        <f t="shared" si="17006"/>
        <v>1308</v>
      </c>
      <c r="BF877" s="149">
        <f>AF877+AH877+AJ877+AL877+AN877+AP877+AR877+AT877+AV877+AX877+AZ877+BB877+BD877</f>
        <v>9535</v>
      </c>
      <c r="BG877" s="150">
        <f>AG877+AI877+AK877+AM877+AO877+AQ877+AS877+AU877+AW877+AY877+BA877+BC877+BE877</f>
        <v>9566</v>
      </c>
      <c r="BI877" s="119" t="s">
        <v>16</v>
      </c>
      <c r="BJ877" s="123">
        <f>B877/B901</f>
        <v>0</v>
      </c>
      <c r="BK877" s="124">
        <f t="shared" ref="BK877" si="17007">C877/C901</f>
        <v>0</v>
      </c>
      <c r="BL877" s="125">
        <f t="shared" ref="BL877" si="17008">D877/D901</f>
        <v>0</v>
      </c>
      <c r="BM877" s="126">
        <f t="shared" ref="BM877" si="17009">E877/E901</f>
        <v>0</v>
      </c>
      <c r="BN877" s="123">
        <f t="shared" ref="BN877" si="17010">F877/F901</f>
        <v>0</v>
      </c>
      <c r="BO877" s="124">
        <f t="shared" ref="BO877" si="17011">G877/G901</f>
        <v>0</v>
      </c>
      <c r="BP877" s="125">
        <f t="shared" ref="BP877" si="17012">H877/H901</f>
        <v>0</v>
      </c>
      <c r="BQ877" s="126">
        <f t="shared" ref="BQ877" si="17013">I877/I901</f>
        <v>0</v>
      </c>
      <c r="BR877" s="123">
        <f t="shared" ref="BR877" si="17014">J877/J901</f>
        <v>0</v>
      </c>
      <c r="BS877" s="124">
        <f t="shared" ref="BS877" si="17015">K877/K901</f>
        <v>0</v>
      </c>
      <c r="BT877" s="125">
        <f t="shared" ref="BT877" si="17016">L877/L901</f>
        <v>0</v>
      </c>
      <c r="BU877" s="123">
        <f t="shared" ref="BU877" si="17017">M877/M901</f>
        <v>0</v>
      </c>
      <c r="BV877" s="127">
        <f t="shared" ref="BV877" si="17018">N877/N901</f>
        <v>0</v>
      </c>
      <c r="BW877" s="128">
        <f t="shared" ref="BW877" si="17019">O877/O901</f>
        <v>0</v>
      </c>
      <c r="BX877" s="123">
        <f t="shared" ref="BX877" si="17020">P877/P901</f>
        <v>0</v>
      </c>
      <c r="BY877" s="124">
        <f t="shared" ref="BY877" si="17021">Q877/Q901</f>
        <v>0</v>
      </c>
      <c r="BZ877" s="125">
        <f t="shared" ref="BZ877" si="17022">R877/R901</f>
        <v>0</v>
      </c>
      <c r="CA877" s="126">
        <f t="shared" ref="CA877" si="17023">S877/S901</f>
        <v>0</v>
      </c>
      <c r="CB877" s="123">
        <f t="shared" ref="CB877" si="17024">T877/T901</f>
        <v>0</v>
      </c>
      <c r="CC877" s="124">
        <f t="shared" ref="CC877" si="17025">U877/U901</f>
        <v>0</v>
      </c>
      <c r="CD877" s="125">
        <f t="shared" ref="CD877" si="17026">V877/V901</f>
        <v>0</v>
      </c>
      <c r="CE877" s="126">
        <f t="shared" ref="CE877" si="17027">W877/W901</f>
        <v>0</v>
      </c>
      <c r="CF877" s="123">
        <f t="shared" ref="CF877" si="17028">X877/X901</f>
        <v>0</v>
      </c>
      <c r="CG877" s="124">
        <f t="shared" ref="CG877" si="17029">Y877/Y901</f>
        <v>0</v>
      </c>
      <c r="CH877" s="125">
        <f t="shared" ref="CH877" si="17030">Z877/Z901</f>
        <v>0</v>
      </c>
      <c r="CI877" s="123">
        <f t="shared" ref="CI877" si="17031">AA877/AA901</f>
        <v>0</v>
      </c>
      <c r="CJ877" s="129">
        <f t="shared" ref="CJ877" si="17032">AB877/AB901</f>
        <v>0</v>
      </c>
      <c r="CK877" s="130">
        <f t="shared" ref="CK877" si="17033">AC877/AC901</f>
        <v>0</v>
      </c>
    </row>
    <row r="878" spans="1:89" x14ac:dyDescent="0.2">
      <c r="A878" s="131" t="s">
        <v>17</v>
      </c>
      <c r="B878" s="167">
        <v>201</v>
      </c>
      <c r="C878" s="168">
        <v>0</v>
      </c>
      <c r="D878" s="169">
        <v>162</v>
      </c>
      <c r="E878" s="170">
        <v>1</v>
      </c>
      <c r="F878" s="167">
        <v>509</v>
      </c>
      <c r="G878" s="171">
        <v>1</v>
      </c>
      <c r="H878" s="169">
        <v>363</v>
      </c>
      <c r="I878" s="170">
        <v>35</v>
      </c>
      <c r="J878" s="167">
        <v>4</v>
      </c>
      <c r="K878" s="171">
        <v>18</v>
      </c>
      <c r="L878" s="169">
        <v>60</v>
      </c>
      <c r="M878" s="167">
        <v>39</v>
      </c>
      <c r="N878" s="172">
        <v>164</v>
      </c>
      <c r="O878" s="173">
        <v>101</v>
      </c>
      <c r="P878" s="167">
        <v>44</v>
      </c>
      <c r="Q878" s="171">
        <v>49</v>
      </c>
      <c r="R878" s="169">
        <v>28</v>
      </c>
      <c r="S878" s="170">
        <v>73</v>
      </c>
      <c r="T878" s="167">
        <v>2</v>
      </c>
      <c r="U878" s="171">
        <v>5</v>
      </c>
      <c r="V878" s="169">
        <v>9</v>
      </c>
      <c r="W878" s="170">
        <v>0</v>
      </c>
      <c r="X878" s="167">
        <v>4</v>
      </c>
      <c r="Y878" s="171">
        <v>0</v>
      </c>
      <c r="Z878" s="169">
        <v>0</v>
      </c>
      <c r="AA878" s="167">
        <v>0</v>
      </c>
      <c r="AB878" s="151">
        <f t="shared" ref="AB878:AB900" si="17034">SUM(B878,D878,F878,H878,J878,L878,N878,P878,R878,T878,V878,X878,Z878)</f>
        <v>1550</v>
      </c>
      <c r="AC878" s="152">
        <f t="shared" ref="AC878:AC900" si="17035">SUM(C878,E878,G878,I878,K878,M878,O878,Q878,S878,U878,W878,Y878,AA878)</f>
        <v>322</v>
      </c>
      <c r="AE878" s="226" t="str">
        <f>$AE$10</f>
        <v>08:00 - 08:59</v>
      </c>
      <c r="AF878" s="120">
        <f>SUMIF($A$9:$A$32,$AE878,B$877:B$900)</f>
        <v>869</v>
      </c>
      <c r="AG878" s="168">
        <f t="shared" si="17005"/>
        <v>677</v>
      </c>
      <c r="AH878" s="169">
        <f t="shared" si="17005"/>
        <v>350</v>
      </c>
      <c r="AI878" s="170">
        <f t="shared" si="17005"/>
        <v>358</v>
      </c>
      <c r="AJ878" s="167">
        <f t="shared" si="17005"/>
        <v>1156</v>
      </c>
      <c r="AK878" s="171">
        <f t="shared" si="17005"/>
        <v>542</v>
      </c>
      <c r="AL878" s="169">
        <f t="shared" si="17005"/>
        <v>1600</v>
      </c>
      <c r="AM878" s="170">
        <f t="shared" si="17005"/>
        <v>1142</v>
      </c>
      <c r="AN878" s="167">
        <f t="shared" si="17005"/>
        <v>128</v>
      </c>
      <c r="AO878" s="171">
        <f t="shared" si="17005"/>
        <v>225</v>
      </c>
      <c r="AP878" s="169">
        <f t="shared" si="17005"/>
        <v>294</v>
      </c>
      <c r="AQ878" s="167">
        <f t="shared" si="17005"/>
        <v>863</v>
      </c>
      <c r="AR878" s="172">
        <f t="shared" si="17005"/>
        <v>1310</v>
      </c>
      <c r="AS878" s="173">
        <f t="shared" si="17005"/>
        <v>1462</v>
      </c>
      <c r="AT878" s="167">
        <f t="shared" si="17005"/>
        <v>655</v>
      </c>
      <c r="AU878" s="171">
        <f t="shared" si="17005"/>
        <v>573</v>
      </c>
      <c r="AV878" s="169">
        <f t="shared" si="17005"/>
        <v>942</v>
      </c>
      <c r="AW878" s="170">
        <f t="shared" si="17006"/>
        <v>816</v>
      </c>
      <c r="AX878" s="167">
        <f t="shared" si="17006"/>
        <v>85</v>
      </c>
      <c r="AY878" s="171">
        <f t="shared" si="17006"/>
        <v>214</v>
      </c>
      <c r="AZ878" s="169">
        <f t="shared" si="17006"/>
        <v>395</v>
      </c>
      <c r="BA878" s="170">
        <f t="shared" si="17006"/>
        <v>883</v>
      </c>
      <c r="BB878" s="167">
        <f t="shared" si="17006"/>
        <v>556</v>
      </c>
      <c r="BC878" s="171">
        <f t="shared" si="17006"/>
        <v>417</v>
      </c>
      <c r="BD878" s="169">
        <f t="shared" si="17006"/>
        <v>1441</v>
      </c>
      <c r="BE878" s="167">
        <f t="shared" si="17006"/>
        <v>1242</v>
      </c>
      <c r="BF878" s="151">
        <f>SUM(AF878,AH878,AJ878,AL878,AN878,AP878,AR878,AT878,AV878,AX878,AZ878,BB878,BD878)</f>
        <v>9781</v>
      </c>
      <c r="BG878" s="152">
        <f>SUM(AG878,AI878,AK878,AM878,AO878,AQ878,AS878,AU878,AW878,AY878,BA878,BC878,BE878)</f>
        <v>9414</v>
      </c>
      <c r="BI878" s="131" t="s">
        <v>17</v>
      </c>
      <c r="BJ878" s="123">
        <f>B878/B901</f>
        <v>1.0173609353646808E-2</v>
      </c>
      <c r="BK878" s="124">
        <f t="shared" ref="BK878" si="17036">C878/C901</f>
        <v>0</v>
      </c>
      <c r="BL878" s="125">
        <f t="shared" ref="BL878" si="17037">D878/D901</f>
        <v>2.463129086209518E-2</v>
      </c>
      <c r="BM878" s="126">
        <f t="shared" ref="BM878" si="17038">E878/E901</f>
        <v>1.4729709824716454E-4</v>
      </c>
      <c r="BN878" s="123">
        <f t="shared" ref="BN878" si="17039">F878/F901</f>
        <v>2.6429201931564464E-2</v>
      </c>
      <c r="BO878" s="124">
        <f t="shared" ref="BO878" si="17040">G878/G901</f>
        <v>7.7208153180975916E-5</v>
      </c>
      <c r="BP878" s="125">
        <f t="shared" ref="BP878" si="17041">H878/H901</f>
        <v>1.1983757551748044E-2</v>
      </c>
      <c r="BQ878" s="126">
        <f t="shared" ref="BQ878" si="17042">I878/I901</f>
        <v>1.2671059300557526E-3</v>
      </c>
      <c r="BR878" s="123">
        <f t="shared" ref="BR878" si="17043">J878/J901</f>
        <v>1.4942099364960778E-3</v>
      </c>
      <c r="BS878" s="124">
        <f t="shared" ref="BS878" si="17044">K878/K901</f>
        <v>5.7563159577870161E-3</v>
      </c>
      <c r="BT878" s="125">
        <f t="shared" ref="BT878" si="17045">L878/L901</f>
        <v>5.6609114067364841E-3</v>
      </c>
      <c r="BU878" s="123">
        <f t="shared" ref="BU878" si="17046">M878/M901</f>
        <v>3.0023094688221711E-3</v>
      </c>
      <c r="BV878" s="127">
        <f t="shared" ref="BV878" si="17047">N878/N901</f>
        <v>6.6179734473992167E-3</v>
      </c>
      <c r="BW878" s="128">
        <f t="shared" ref="BW878" si="17048">O878/O901</f>
        <v>3.65955288235081E-3</v>
      </c>
      <c r="BX878" s="123">
        <f t="shared" ref="BX878" si="17049">P878/P901</f>
        <v>3.7162162162162164E-3</v>
      </c>
      <c r="BY878" s="124">
        <f t="shared" ref="BY878" si="17050">Q878/Q901</f>
        <v>3.6013523445538732E-3</v>
      </c>
      <c r="BZ878" s="125">
        <f t="shared" ref="BZ878" si="17051">R878/R901</f>
        <v>1.7552657973921766E-3</v>
      </c>
      <c r="CA878" s="126">
        <f t="shared" ref="CA878" si="17052">S878/S901</f>
        <v>3.9574975604467089E-3</v>
      </c>
      <c r="CB878" s="123">
        <f t="shared" ref="CB878" si="17053">T878/T901</f>
        <v>9.4786729857819908E-4</v>
      </c>
      <c r="CC878" s="124">
        <f t="shared" ref="CC878" si="17054">U878/U901</f>
        <v>1.5532774153463808E-3</v>
      </c>
      <c r="CD878" s="125">
        <f t="shared" ref="CD878" si="17055">V878/V901</f>
        <v>6.8383861408707544E-4</v>
      </c>
      <c r="CE878" s="126">
        <f t="shared" ref="CE878" si="17056">W878/W901</f>
        <v>0</v>
      </c>
      <c r="CF878" s="123">
        <f t="shared" ref="CF878" si="17057">X878/X901</f>
        <v>3.5758984444841767E-4</v>
      </c>
      <c r="CG878" s="124">
        <f t="shared" ref="CG878" si="17058">Y878/Y901</f>
        <v>0</v>
      </c>
      <c r="CH878" s="125">
        <f t="shared" ref="CH878" si="17059">Z878/Z901</f>
        <v>0</v>
      </c>
      <c r="CI878" s="123">
        <f t="shared" ref="CI878" si="17060">AA878/AA901</f>
        <v>0</v>
      </c>
      <c r="CJ878" s="129">
        <f t="shared" ref="CJ878" si="17061">AB878/AB901</f>
        <v>7.8554595443833461E-3</v>
      </c>
      <c r="CK878" s="130">
        <f t="shared" ref="CK878" si="17062">AC878/AC901</f>
        <v>1.6378683296286313E-3</v>
      </c>
    </row>
    <row r="879" spans="1:89" ht="13.5" thickBot="1" x14ac:dyDescent="0.25">
      <c r="A879" s="139" t="s">
        <v>18</v>
      </c>
      <c r="B879" s="174">
        <v>763</v>
      </c>
      <c r="C879" s="175">
        <v>131</v>
      </c>
      <c r="D879" s="176">
        <v>347</v>
      </c>
      <c r="E879" s="177">
        <v>114</v>
      </c>
      <c r="F879" s="174">
        <v>1519</v>
      </c>
      <c r="G879" s="178">
        <v>200</v>
      </c>
      <c r="H879" s="176">
        <v>1158</v>
      </c>
      <c r="I879" s="177">
        <v>536</v>
      </c>
      <c r="J879" s="174">
        <v>46</v>
      </c>
      <c r="K879" s="178">
        <v>148</v>
      </c>
      <c r="L879" s="176">
        <v>235</v>
      </c>
      <c r="M879" s="174">
        <v>558</v>
      </c>
      <c r="N879" s="179">
        <v>968</v>
      </c>
      <c r="O879" s="180">
        <v>1035</v>
      </c>
      <c r="P879" s="174">
        <v>327</v>
      </c>
      <c r="Q879" s="178">
        <v>469</v>
      </c>
      <c r="R879" s="176">
        <v>465</v>
      </c>
      <c r="S879" s="177">
        <v>564</v>
      </c>
      <c r="T879" s="174">
        <v>57</v>
      </c>
      <c r="U879" s="178">
        <v>209</v>
      </c>
      <c r="V879" s="176">
        <v>199</v>
      </c>
      <c r="W879" s="177">
        <v>889</v>
      </c>
      <c r="X879" s="174">
        <v>468</v>
      </c>
      <c r="Y879" s="178">
        <v>485</v>
      </c>
      <c r="Z879" s="176">
        <v>1068</v>
      </c>
      <c r="AA879" s="174">
        <v>917</v>
      </c>
      <c r="AB879" s="151">
        <f t="shared" si="17034"/>
        <v>7620</v>
      </c>
      <c r="AC879" s="152">
        <f t="shared" si="17035"/>
        <v>6255</v>
      </c>
      <c r="AE879" s="224">
        <f>$AE$11</f>
        <v>0</v>
      </c>
      <c r="AF879" s="120">
        <f>SUMIF($A$9:$A$32,$AE879,B$877:B$900)</f>
        <v>0</v>
      </c>
      <c r="AG879" s="175">
        <f t="shared" si="17005"/>
        <v>0</v>
      </c>
      <c r="AH879" s="176">
        <f t="shared" si="17005"/>
        <v>0</v>
      </c>
      <c r="AI879" s="177">
        <f t="shared" si="17005"/>
        <v>0</v>
      </c>
      <c r="AJ879" s="174">
        <f t="shared" si="17005"/>
        <v>0</v>
      </c>
      <c r="AK879" s="178">
        <f t="shared" si="17005"/>
        <v>0</v>
      </c>
      <c r="AL879" s="176">
        <f t="shared" si="17005"/>
        <v>0</v>
      </c>
      <c r="AM879" s="177">
        <f t="shared" si="17005"/>
        <v>0</v>
      </c>
      <c r="AN879" s="174">
        <f t="shared" si="17005"/>
        <v>0</v>
      </c>
      <c r="AO879" s="178">
        <f t="shared" si="17005"/>
        <v>0</v>
      </c>
      <c r="AP879" s="176">
        <f t="shared" si="17005"/>
        <v>0</v>
      </c>
      <c r="AQ879" s="174">
        <f t="shared" si="17005"/>
        <v>0</v>
      </c>
      <c r="AR879" s="179">
        <f t="shared" si="17005"/>
        <v>0</v>
      </c>
      <c r="AS879" s="180">
        <f t="shared" si="17005"/>
        <v>0</v>
      </c>
      <c r="AT879" s="174">
        <f t="shared" si="17005"/>
        <v>0</v>
      </c>
      <c r="AU879" s="178">
        <f t="shared" si="17005"/>
        <v>0</v>
      </c>
      <c r="AV879" s="176">
        <f t="shared" si="17005"/>
        <v>0</v>
      </c>
      <c r="AW879" s="177">
        <f t="shared" si="17006"/>
        <v>0</v>
      </c>
      <c r="AX879" s="174">
        <f t="shared" si="17006"/>
        <v>0</v>
      </c>
      <c r="AY879" s="178">
        <f t="shared" si="17006"/>
        <v>0</v>
      </c>
      <c r="AZ879" s="176">
        <f t="shared" si="17006"/>
        <v>0</v>
      </c>
      <c r="BA879" s="177">
        <f t="shared" si="17006"/>
        <v>0</v>
      </c>
      <c r="BB879" s="174">
        <f t="shared" si="17006"/>
        <v>0</v>
      </c>
      <c r="BC879" s="178">
        <f t="shared" si="17006"/>
        <v>0</v>
      </c>
      <c r="BD879" s="176">
        <f t="shared" si="17006"/>
        <v>0</v>
      </c>
      <c r="BE879" s="174">
        <f t="shared" si="17006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3.8619223566330921E-2</v>
      </c>
      <c r="BK879" s="124">
        <f t="shared" ref="BK879" si="17063">C879/C901</f>
        <v>8.2281263739714845E-3</v>
      </c>
      <c r="BL879" s="125">
        <f t="shared" ref="BL879" si="17064">D879/D901</f>
        <v>5.2759616846586588E-2</v>
      </c>
      <c r="BM879" s="126">
        <f t="shared" ref="BM879" si="17065">E879/E901</f>
        <v>1.6791869200176758E-2</v>
      </c>
      <c r="BN879" s="123">
        <f t="shared" ref="BN879" si="17066">F879/F901</f>
        <v>7.887221558751753E-2</v>
      </c>
      <c r="BO879" s="124">
        <f t="shared" ref="BO879" si="17067">G879/G901</f>
        <v>1.5441630636195183E-2</v>
      </c>
      <c r="BP879" s="125">
        <f t="shared" ref="BP879" si="17068">H879/H901</f>
        <v>3.8229176983262357E-2</v>
      </c>
      <c r="BQ879" s="126">
        <f t="shared" ref="BQ879" si="17069">I879/I901</f>
        <v>1.9404822243139528E-2</v>
      </c>
      <c r="BR879" s="123">
        <f t="shared" ref="BR879" si="17070">J879/J901</f>
        <v>1.7183414269704895E-2</v>
      </c>
      <c r="BS879" s="124">
        <f t="shared" ref="BS879" si="17071">K879/K901</f>
        <v>4.7329708986248803E-2</v>
      </c>
      <c r="BT879" s="125">
        <f t="shared" ref="BT879" si="17072">L879/L901</f>
        <v>2.2171903009717896E-2</v>
      </c>
      <c r="BU879" s="123">
        <f t="shared" ref="BU879" si="17073">M879/M901</f>
        <v>4.2956120092378751E-2</v>
      </c>
      <c r="BV879" s="127">
        <f t="shared" ref="BV879" si="17074">N879/N901</f>
        <v>3.9062184738307575E-2</v>
      </c>
      <c r="BW879" s="128">
        <f t="shared" ref="BW879" si="17075">O879/O901</f>
        <v>3.7501358744882064E-2</v>
      </c>
      <c r="BX879" s="123">
        <f t="shared" ref="BX879" si="17076">P879/P901</f>
        <v>2.7618243243243242E-2</v>
      </c>
      <c r="BY879" s="124">
        <f t="shared" ref="BY879" si="17077">Q879/Q901</f>
        <v>3.4470086726444214E-2</v>
      </c>
      <c r="BZ879" s="125">
        <f t="shared" ref="BZ879" si="17078">R879/R901</f>
        <v>2.9149949849548645E-2</v>
      </c>
      <c r="CA879" s="126">
        <f t="shared" ref="CA879" si="17079">S879/S901</f>
        <v>3.0575734576601975E-2</v>
      </c>
      <c r="CB879" s="123">
        <f t="shared" ref="CB879" si="17080">T879/T901</f>
        <v>2.7014218009478674E-2</v>
      </c>
      <c r="CC879" s="124">
        <f t="shared" ref="CC879" si="17081">U879/U901</f>
        <v>6.4926995961478717E-2</v>
      </c>
      <c r="CD879" s="125">
        <f t="shared" ref="CD879" si="17082">V879/V901</f>
        <v>1.5120431578147558E-2</v>
      </c>
      <c r="CE879" s="126">
        <f t="shared" ref="CE879" si="17083">W879/W901</f>
        <v>4.7340113957079717E-2</v>
      </c>
      <c r="CF879" s="123">
        <f t="shared" ref="CF879" si="17084">X879/X901</f>
        <v>4.1838011800464869E-2</v>
      </c>
      <c r="CG879" s="124">
        <f t="shared" ref="CG879" si="17085">Y879/Y901</f>
        <v>6.788913773796193E-2</v>
      </c>
      <c r="CH879" s="125">
        <f t="shared" ref="CH879" si="17086">Z879/Z901</f>
        <v>3.6669527896995707E-2</v>
      </c>
      <c r="CI879" s="123">
        <f t="shared" ref="CI879" si="17087">AA879/AA901</f>
        <v>3.2285321973031016E-2</v>
      </c>
      <c r="CJ879" s="129">
        <f t="shared" ref="CJ879" si="17088">AB879/AB901</f>
        <v>3.8618452727871677E-2</v>
      </c>
      <c r="CK879" s="130">
        <f t="shared" ref="CK879" si="17089">AC879/AC901</f>
        <v>3.1816355285177289E-2</v>
      </c>
    </row>
    <row r="880" spans="1:89" ht="14.25" thickTop="1" thickBot="1" x14ac:dyDescent="0.25">
      <c r="A880" s="131" t="s">
        <v>19</v>
      </c>
      <c r="B880" s="167">
        <v>766</v>
      </c>
      <c r="C880" s="168">
        <v>417</v>
      </c>
      <c r="D880" s="169">
        <v>345</v>
      </c>
      <c r="E880" s="170">
        <v>276</v>
      </c>
      <c r="F880" s="167">
        <v>1560</v>
      </c>
      <c r="G880" s="171">
        <v>617</v>
      </c>
      <c r="H880" s="169">
        <v>1500</v>
      </c>
      <c r="I880" s="170">
        <v>1096</v>
      </c>
      <c r="J880" s="167">
        <v>63</v>
      </c>
      <c r="K880" s="171">
        <v>284</v>
      </c>
      <c r="L880" s="169">
        <v>331</v>
      </c>
      <c r="M880" s="167">
        <v>766</v>
      </c>
      <c r="N880" s="172">
        <v>1267</v>
      </c>
      <c r="O880" s="173">
        <v>1727</v>
      </c>
      <c r="P880" s="167">
        <v>624</v>
      </c>
      <c r="Q880" s="171">
        <v>757</v>
      </c>
      <c r="R880" s="169">
        <v>743</v>
      </c>
      <c r="S880" s="170">
        <v>879</v>
      </c>
      <c r="T880" s="167">
        <v>140</v>
      </c>
      <c r="U880" s="171">
        <v>271</v>
      </c>
      <c r="V880" s="169">
        <v>413</v>
      </c>
      <c r="W880" s="170">
        <v>956</v>
      </c>
      <c r="X880" s="167">
        <v>713</v>
      </c>
      <c r="Y880" s="171">
        <v>444</v>
      </c>
      <c r="Z880" s="169">
        <v>1235</v>
      </c>
      <c r="AA880" s="167">
        <v>1223</v>
      </c>
      <c r="AB880" s="151">
        <f t="shared" si="17034"/>
        <v>9700</v>
      </c>
      <c r="AC880" s="152">
        <f t="shared" si="17035"/>
        <v>9713</v>
      </c>
      <c r="AE880" s="221" t="s">
        <v>13</v>
      </c>
      <c r="AF880" s="14">
        <f t="shared" ref="AF880:BG880" si="17090">SUM(AF877:AF879)</f>
        <v>1682</v>
      </c>
      <c r="AG880" s="1">
        <f t="shared" si="17090"/>
        <v>1230</v>
      </c>
      <c r="AH880" s="14">
        <f t="shared" si="17090"/>
        <v>665</v>
      </c>
      <c r="AI880" s="1">
        <f t="shared" si="17090"/>
        <v>641</v>
      </c>
      <c r="AJ880" s="14">
        <f t="shared" si="17090"/>
        <v>2316</v>
      </c>
      <c r="AK880" s="1">
        <f t="shared" si="17090"/>
        <v>1157</v>
      </c>
      <c r="AL880" s="14">
        <f t="shared" si="17090"/>
        <v>3129</v>
      </c>
      <c r="AM880" s="1">
        <f t="shared" si="17090"/>
        <v>2325</v>
      </c>
      <c r="AN880" s="14">
        <f t="shared" si="17090"/>
        <v>226</v>
      </c>
      <c r="AO880" s="1">
        <f t="shared" si="17090"/>
        <v>460</v>
      </c>
      <c r="AP880" s="14">
        <f t="shared" si="17090"/>
        <v>626</v>
      </c>
      <c r="AQ880" s="1">
        <f t="shared" si="17090"/>
        <v>1752</v>
      </c>
      <c r="AR880" s="14">
        <f t="shared" si="17090"/>
        <v>2499</v>
      </c>
      <c r="AS880" s="1">
        <f t="shared" si="17090"/>
        <v>2920</v>
      </c>
      <c r="AT880" s="14">
        <f t="shared" si="17090"/>
        <v>1268</v>
      </c>
      <c r="AU880" s="1">
        <f t="shared" si="17090"/>
        <v>1132</v>
      </c>
      <c r="AV880" s="14">
        <f t="shared" si="17090"/>
        <v>1857</v>
      </c>
      <c r="AW880" s="1">
        <f t="shared" si="17090"/>
        <v>1628</v>
      </c>
      <c r="AX880" s="14">
        <f t="shared" si="17090"/>
        <v>205</v>
      </c>
      <c r="AY880" s="1">
        <f t="shared" si="17090"/>
        <v>489</v>
      </c>
      <c r="AZ880" s="14">
        <f t="shared" si="17090"/>
        <v>795</v>
      </c>
      <c r="BA880" s="1">
        <f t="shared" si="17090"/>
        <v>1813</v>
      </c>
      <c r="BB880" s="14">
        <f t="shared" si="17090"/>
        <v>1188</v>
      </c>
      <c r="BC880" s="1">
        <f t="shared" si="17090"/>
        <v>883</v>
      </c>
      <c r="BD880" s="14">
        <f t="shared" si="17090"/>
        <v>2860</v>
      </c>
      <c r="BE880" s="1">
        <f t="shared" si="17090"/>
        <v>2550</v>
      </c>
      <c r="BF880" s="153">
        <f t="shared" si="17090"/>
        <v>19316</v>
      </c>
      <c r="BG880" s="154">
        <f t="shared" si="17090"/>
        <v>18980</v>
      </c>
      <c r="BI880" s="131" t="s">
        <v>19</v>
      </c>
      <c r="BJ880" s="123">
        <f>B880/B901</f>
        <v>3.877106848205699E-2</v>
      </c>
      <c r="BK880" s="124">
        <f t="shared" ref="BK880" si="17091">C880/C901</f>
        <v>2.6191822121726022E-2</v>
      </c>
      <c r="BL880" s="125">
        <f t="shared" ref="BL880" si="17092">D880/D901</f>
        <v>5.2455526835943442E-2</v>
      </c>
      <c r="BM880" s="126">
        <f t="shared" ref="BM880" si="17093">E880/E901</f>
        <v>4.0653999116217414E-2</v>
      </c>
      <c r="BN880" s="123">
        <f t="shared" ref="BN880" si="17094">F880/F901</f>
        <v>8.1001090399293832E-2</v>
      </c>
      <c r="BO880" s="124">
        <f t="shared" ref="BO880" si="17095">G880/G901</f>
        <v>4.7637430512662136E-2</v>
      </c>
      <c r="BP880" s="125">
        <f t="shared" ref="BP880" si="17096">H880/H901</f>
        <v>4.9519659304743981E-2</v>
      </c>
      <c r="BQ880" s="126">
        <f t="shared" ref="BQ880" si="17097">I880/I901</f>
        <v>3.9678517124031566E-2</v>
      </c>
      <c r="BR880" s="123">
        <f t="shared" ref="BR880" si="17098">J880/J901</f>
        <v>2.3533806499813223E-2</v>
      </c>
      <c r="BS880" s="124">
        <f t="shared" ref="BS880" si="17099">K880/K901</f>
        <v>9.0821874000639596E-2</v>
      </c>
      <c r="BT880" s="125">
        <f t="shared" ref="BT880" si="17100">L880/L901</f>
        <v>3.1229361260496274E-2</v>
      </c>
      <c r="BU880" s="123">
        <f t="shared" ref="BU880" si="17101">M880/M901</f>
        <v>5.896843725943033E-2</v>
      </c>
      <c r="BV880" s="127">
        <f t="shared" ref="BV880" si="17102">N880/N901</f>
        <v>5.1127880230822001E-2</v>
      </c>
      <c r="BW880" s="128">
        <f t="shared" ref="BW880" si="17103">O880/O901</f>
        <v>6.2574730968513348E-2</v>
      </c>
      <c r="BX880" s="123">
        <f t="shared" ref="BX880" si="17104">P880/P901</f>
        <v>5.2702702702702706E-2</v>
      </c>
      <c r="BY880" s="124">
        <f t="shared" ref="BY880" si="17105">Q880/Q901</f>
        <v>5.5637218874026166E-2</v>
      </c>
      <c r="BZ880" s="125">
        <f t="shared" ref="BZ880" si="17106">R880/R901</f>
        <v>4.6577231695085257E-2</v>
      </c>
      <c r="CA880" s="126">
        <f t="shared" ref="CA880" si="17107">S880/S901</f>
        <v>4.7652607611406265E-2</v>
      </c>
      <c r="CB880" s="123">
        <f t="shared" ref="CB880" si="17108">T880/T901</f>
        <v>6.6350710900473939E-2</v>
      </c>
      <c r="CC880" s="124">
        <f t="shared" ref="CC880" si="17109">U880/U901</f>
        <v>8.4187635911773848E-2</v>
      </c>
      <c r="CD880" s="125">
        <f t="shared" ref="CD880" si="17110">V880/V901</f>
        <v>3.1380594179773576E-2</v>
      </c>
      <c r="CE880" s="126">
        <f t="shared" ref="CE880" si="17111">W880/W901</f>
        <v>5.0907929069705524E-2</v>
      </c>
      <c r="CF880" s="123">
        <f t="shared" ref="CF880" si="17112">X880/X901</f>
        <v>6.374038977293045E-2</v>
      </c>
      <c r="CG880" s="124">
        <f t="shared" ref="CG880" si="17113">Y880/Y901</f>
        <v>6.2150055991041432E-2</v>
      </c>
      <c r="CH880" s="125">
        <f t="shared" ref="CH880" si="17114">Z880/Z901</f>
        <v>4.2403433476394851E-2</v>
      </c>
      <c r="CI880" s="123">
        <f t="shared" ref="CI880" si="17115">AA880/AA901</f>
        <v>4.3058831813540824E-2</v>
      </c>
      <c r="CJ880" s="129">
        <f t="shared" ref="CJ880" si="17116">AB880/AB901</f>
        <v>4.9159972632592558E-2</v>
      </c>
      <c r="CK880" s="130">
        <f t="shared" ref="CK880" si="17117">AC880/AC901</f>
        <v>4.9405636912058681E-2</v>
      </c>
    </row>
    <row r="881" spans="1:89" ht="13.5" thickTop="1" x14ac:dyDescent="0.2">
      <c r="A881" s="139" t="s">
        <v>20</v>
      </c>
      <c r="B881" s="174">
        <v>813</v>
      </c>
      <c r="C881" s="175">
        <v>553</v>
      </c>
      <c r="D881" s="176">
        <v>315</v>
      </c>
      <c r="E881" s="177">
        <v>283</v>
      </c>
      <c r="F881" s="174">
        <v>1160</v>
      </c>
      <c r="G881" s="178">
        <v>615</v>
      </c>
      <c r="H881" s="176">
        <v>1529</v>
      </c>
      <c r="I881" s="177">
        <v>1183</v>
      </c>
      <c r="J881" s="174">
        <v>98</v>
      </c>
      <c r="K881" s="178">
        <v>235</v>
      </c>
      <c r="L881" s="176">
        <v>332</v>
      </c>
      <c r="M881" s="174">
        <v>889</v>
      </c>
      <c r="N881" s="179">
        <v>1189</v>
      </c>
      <c r="O881" s="180">
        <v>1458</v>
      </c>
      <c r="P881" s="174">
        <v>613</v>
      </c>
      <c r="Q881" s="178">
        <v>559</v>
      </c>
      <c r="R881" s="176">
        <v>915</v>
      </c>
      <c r="S881" s="177">
        <v>812</v>
      </c>
      <c r="T881" s="174">
        <v>120</v>
      </c>
      <c r="U881" s="178">
        <v>275</v>
      </c>
      <c r="V881" s="176">
        <v>400</v>
      </c>
      <c r="W881" s="177">
        <v>930</v>
      </c>
      <c r="X881" s="174">
        <v>632</v>
      </c>
      <c r="Y881" s="178">
        <v>466</v>
      </c>
      <c r="Z881" s="176">
        <v>1419</v>
      </c>
      <c r="AA881" s="174">
        <v>1308</v>
      </c>
      <c r="AB881" s="151">
        <f t="shared" si="17034"/>
        <v>9535</v>
      </c>
      <c r="AC881" s="152">
        <f t="shared" si="17035"/>
        <v>9566</v>
      </c>
      <c r="BI881" s="139" t="s">
        <v>20</v>
      </c>
      <c r="BJ881" s="123">
        <f>B881/B901</f>
        <v>4.1149972161765448E-2</v>
      </c>
      <c r="BK881" s="124">
        <f t="shared" ref="BK881" si="17118">C881/C901</f>
        <v>3.4733999120658249E-2</v>
      </c>
      <c r="BL881" s="125">
        <f t="shared" ref="BL881" si="17119">D881/D901</f>
        <v>4.7894176676296182E-2</v>
      </c>
      <c r="BM881" s="126">
        <f t="shared" ref="BM881" si="17120">E881/E901</f>
        <v>4.1685078803947562E-2</v>
      </c>
      <c r="BN881" s="123">
        <f t="shared" ref="BN881" si="17121">F881/F901</f>
        <v>6.0231580040500547E-2</v>
      </c>
      <c r="BO881" s="124">
        <f t="shared" ref="BO881" si="17122">G881/G901</f>
        <v>4.7483014206300182E-2</v>
      </c>
      <c r="BP881" s="125">
        <f t="shared" ref="BP881" si="17123">H881/H901</f>
        <v>5.04770393846357E-2</v>
      </c>
      <c r="BQ881" s="126">
        <f t="shared" ref="BQ881" si="17124">I881/I901</f>
        <v>4.282818043588444E-2</v>
      </c>
      <c r="BR881" s="123">
        <f t="shared" ref="BR881" si="17125">J881/J901</f>
        <v>3.6608143444153904E-2</v>
      </c>
      <c r="BS881" s="124">
        <f t="shared" ref="BS881" si="17126">K881/K901</f>
        <v>7.5151902782219379E-2</v>
      </c>
      <c r="BT881" s="125">
        <f t="shared" ref="BT881" si="17127">L881/L901</f>
        <v>3.1323709783941882E-2</v>
      </c>
      <c r="BU881" s="123">
        <f t="shared" ref="BU881" si="17128">M881/M901</f>
        <v>6.8437259430331021E-2</v>
      </c>
      <c r="BV881" s="127">
        <f t="shared" ref="BV881" si="17129">N881/N901</f>
        <v>4.7980307493644327E-2</v>
      </c>
      <c r="BW881" s="128">
        <f t="shared" ref="BW881" si="17130">O881/O901</f>
        <v>5.2828001014529509E-2</v>
      </c>
      <c r="BX881" s="123">
        <f t="shared" ref="BX881" si="17131">P881/P901</f>
        <v>5.1773648648648647E-2</v>
      </c>
      <c r="BY881" s="124">
        <f t="shared" ref="BY881" si="17132">Q881/Q901</f>
        <v>4.1084815522563572E-2</v>
      </c>
      <c r="BZ881" s="125">
        <f t="shared" ref="BZ881" si="17133">R881/R901</f>
        <v>5.7359578736208623E-2</v>
      </c>
      <c r="CA881" s="126">
        <f t="shared" ref="CA881" si="17134">S881/S901</f>
        <v>4.4020383823051068E-2</v>
      </c>
      <c r="CB881" s="123">
        <f t="shared" ref="CB881" si="17135">T881/T901</f>
        <v>5.6872037914691941E-2</v>
      </c>
      <c r="CC881" s="124">
        <f t="shared" ref="CC881" si="17136">U881/U901</f>
        <v>8.543025784405095E-2</v>
      </c>
      <c r="CD881" s="125">
        <f t="shared" ref="CD881" si="17137">V881/V901</f>
        <v>3.0392827292758908E-2</v>
      </c>
      <c r="CE881" s="126">
        <f t="shared" ref="CE881" si="17138">W881/W901</f>
        <v>4.9523403802119385E-2</v>
      </c>
      <c r="CF881" s="123">
        <f t="shared" ref="CF881" si="17139">X881/X901</f>
        <v>5.6499195422849993E-2</v>
      </c>
      <c r="CG881" s="124">
        <f t="shared" ref="CG881" si="17140">Y881/Y901</f>
        <v>6.522956326987682E-2</v>
      </c>
      <c r="CH881" s="125">
        <f t="shared" ref="CH881" si="17141">Z881/Z901</f>
        <v>4.8721030042918452E-2</v>
      </c>
      <c r="CI881" s="123">
        <f t="shared" ref="CI881" si="17142">AA881/AA901</f>
        <v>4.6051473435904655E-2</v>
      </c>
      <c r="CJ881" s="129">
        <f t="shared" ref="CJ881" si="17143">AB881/AB901</f>
        <v>4.8323746293996911E-2</v>
      </c>
      <c r="CK881" s="130">
        <f t="shared" ref="CK881" si="17144">AC881/AC901</f>
        <v>4.8657914413749954E-2</v>
      </c>
    </row>
    <row r="882" spans="1:89" ht="13.5" thickBot="1" x14ac:dyDescent="0.25">
      <c r="A882" s="131" t="s">
        <v>21</v>
      </c>
      <c r="B882" s="167">
        <v>869</v>
      </c>
      <c r="C882" s="168">
        <v>677</v>
      </c>
      <c r="D882" s="169">
        <v>350</v>
      </c>
      <c r="E882" s="170">
        <v>358</v>
      </c>
      <c r="F882" s="167">
        <v>1156</v>
      </c>
      <c r="G882" s="171">
        <v>542</v>
      </c>
      <c r="H882" s="169">
        <v>1600</v>
      </c>
      <c r="I882" s="170">
        <v>1142</v>
      </c>
      <c r="J882" s="167">
        <v>128</v>
      </c>
      <c r="K882" s="171">
        <v>225</v>
      </c>
      <c r="L882" s="169">
        <v>294</v>
      </c>
      <c r="M882" s="167">
        <v>863</v>
      </c>
      <c r="N882" s="172">
        <v>1310</v>
      </c>
      <c r="O882" s="173">
        <v>1462</v>
      </c>
      <c r="P882" s="167">
        <v>655</v>
      </c>
      <c r="Q882" s="171">
        <v>573</v>
      </c>
      <c r="R882" s="169">
        <v>942</v>
      </c>
      <c r="S882" s="170">
        <v>816</v>
      </c>
      <c r="T882" s="167">
        <v>85</v>
      </c>
      <c r="U882" s="171">
        <v>214</v>
      </c>
      <c r="V882" s="169">
        <v>395</v>
      </c>
      <c r="W882" s="170">
        <v>883</v>
      </c>
      <c r="X882" s="167">
        <v>556</v>
      </c>
      <c r="Y882" s="171">
        <v>417</v>
      </c>
      <c r="Z882" s="169">
        <v>1441</v>
      </c>
      <c r="AA882" s="167">
        <v>1242</v>
      </c>
      <c r="AB882" s="151">
        <f t="shared" si="17034"/>
        <v>9781</v>
      </c>
      <c r="AC882" s="152">
        <f t="shared" si="17035"/>
        <v>9414</v>
      </c>
      <c r="AE882" t="s">
        <v>85</v>
      </c>
      <c r="BI882" s="131" t="s">
        <v>21</v>
      </c>
      <c r="BJ882" s="123">
        <f>B882/B901</f>
        <v>4.3984410588652122E-2</v>
      </c>
      <c r="BK882" s="124">
        <f t="shared" ref="BK882" si="17145">C882/C901</f>
        <v>4.2522454619684694E-2</v>
      </c>
      <c r="BL882" s="125">
        <f t="shared" ref="BL882" si="17146">D882/D901</f>
        <v>5.3215751862551314E-2</v>
      </c>
      <c r="BM882" s="126">
        <f t="shared" ref="BM882" si="17147">E882/E901</f>
        <v>5.27323611724849E-2</v>
      </c>
      <c r="BN882" s="123">
        <f t="shared" ref="BN882" si="17148">F882/F901</f>
        <v>6.002388493691261E-2</v>
      </c>
      <c r="BO882" s="124">
        <f t="shared" ref="BO882" si="17149">G882/G901</f>
        <v>4.1846819024088946E-2</v>
      </c>
      <c r="BP882" s="125">
        <f t="shared" ref="BP882" si="17150">H882/H901</f>
        <v>5.2820969925060246E-2</v>
      </c>
      <c r="BQ882" s="126">
        <f t="shared" ref="BQ882" si="17151">I882/I901</f>
        <v>4.134385634639056E-2</v>
      </c>
      <c r="BR882" s="123">
        <f t="shared" ref="BR882" si="17152">J882/J901</f>
        <v>4.7814717967874489E-2</v>
      </c>
      <c r="BS882" s="124">
        <f t="shared" ref="BS882" si="17153">K882/K901</f>
        <v>7.19539494723377E-2</v>
      </c>
      <c r="BT882" s="125">
        <f t="shared" ref="BT882" si="17154">L882/L901</f>
        <v>2.7738465893008775E-2</v>
      </c>
      <c r="BU882" s="123">
        <f t="shared" ref="BU882" si="17155">M882/M901</f>
        <v>6.6435719784449579E-2</v>
      </c>
      <c r="BV882" s="127">
        <f t="shared" ref="BV882" si="17156">N882/N901</f>
        <v>5.2863080585932774E-2</v>
      </c>
      <c r="BW882" s="128">
        <f t="shared" ref="BW882" si="17157">O882/O901</f>
        <v>5.2972933801949347E-2</v>
      </c>
      <c r="BX882" s="123">
        <f t="shared" ref="BX882" si="17158">P882/P901</f>
        <v>5.5320945945945943E-2</v>
      </c>
      <c r="BY882" s="124">
        <f t="shared" ref="BY882" si="17159">Q882/Q901</f>
        <v>4.2113773335293252E-2</v>
      </c>
      <c r="BZ882" s="125">
        <f t="shared" ref="BZ882" si="17160">R882/R901</f>
        <v>5.9052156469408222E-2</v>
      </c>
      <c r="CA882" s="126">
        <f t="shared" ref="CA882" si="17161">S882/S901</f>
        <v>4.423723300444541E-2</v>
      </c>
      <c r="CB882" s="123">
        <f t="shared" ref="CB882" si="17162">T882/T901</f>
        <v>4.0284360189573459E-2</v>
      </c>
      <c r="CC882" s="124">
        <f t="shared" ref="CC882" si="17163">U882/U901</f>
        <v>6.6480273376825105E-2</v>
      </c>
      <c r="CD882" s="125">
        <f t="shared" ref="CD882" si="17164">V882/V901</f>
        <v>3.0012916951599421E-2</v>
      </c>
      <c r="CE882" s="126">
        <f t="shared" ref="CE882" si="17165">W882/W901</f>
        <v>4.7020608126098304E-2</v>
      </c>
      <c r="CF882" s="123">
        <f t="shared" ref="CF882" si="17166">X882/X901</f>
        <v>4.9704988378330053E-2</v>
      </c>
      <c r="CG882" s="124">
        <f t="shared" ref="CG882" si="17167">Y882/Y901</f>
        <v>5.8370660694288916E-2</v>
      </c>
      <c r="CH882" s="125">
        <f t="shared" ref="CH882" si="17168">Z882/Z901</f>
        <v>4.9476394849785409E-2</v>
      </c>
      <c r="CI882" s="123">
        <f t="shared" ref="CI882" si="17169">AA882/AA901</f>
        <v>4.372777523501039E-2</v>
      </c>
      <c r="CJ882" s="129">
        <f t="shared" ref="CJ882" si="17170">AB882/AB901</f>
        <v>4.9570483744266779E-2</v>
      </c>
      <c r="CK882" s="130">
        <f t="shared" ref="CK882" si="17171">AC882/AC901</f>
        <v>4.7884759177403521E-2</v>
      </c>
    </row>
    <row r="883" spans="1:89" ht="14.25" thickTop="1" thickBot="1" x14ac:dyDescent="0.25">
      <c r="A883" s="139" t="s">
        <v>22</v>
      </c>
      <c r="B883" s="174">
        <v>1071</v>
      </c>
      <c r="C883" s="175">
        <v>832</v>
      </c>
      <c r="D883" s="176">
        <v>400</v>
      </c>
      <c r="E883" s="177">
        <v>303</v>
      </c>
      <c r="F883" s="174">
        <v>1168</v>
      </c>
      <c r="G883" s="178">
        <v>475</v>
      </c>
      <c r="H883" s="176">
        <v>1781</v>
      </c>
      <c r="I883" s="177">
        <v>1351</v>
      </c>
      <c r="J883" s="174">
        <v>179</v>
      </c>
      <c r="K883" s="178">
        <v>408</v>
      </c>
      <c r="L883" s="176">
        <v>324</v>
      </c>
      <c r="M883" s="174">
        <v>1033</v>
      </c>
      <c r="N883" s="179">
        <v>1201</v>
      </c>
      <c r="O883" s="180">
        <v>1666</v>
      </c>
      <c r="P883" s="174">
        <v>774</v>
      </c>
      <c r="Q883" s="178">
        <v>570</v>
      </c>
      <c r="R883" s="176">
        <v>1124</v>
      </c>
      <c r="S883" s="177">
        <v>871</v>
      </c>
      <c r="T883" s="174">
        <v>103</v>
      </c>
      <c r="U883" s="178">
        <v>189</v>
      </c>
      <c r="V883" s="176">
        <v>408</v>
      </c>
      <c r="W883" s="177">
        <v>1194</v>
      </c>
      <c r="X883" s="174">
        <v>715</v>
      </c>
      <c r="Y883" s="178">
        <v>437</v>
      </c>
      <c r="Z883" s="176">
        <v>1671</v>
      </c>
      <c r="AA883" s="174">
        <v>1420</v>
      </c>
      <c r="AB883" s="151">
        <f t="shared" si="17034"/>
        <v>10919</v>
      </c>
      <c r="AC883" s="152">
        <f t="shared" si="17035"/>
        <v>10749</v>
      </c>
      <c r="AE883" s="275" t="s">
        <v>0</v>
      </c>
      <c r="AF883" s="269" t="s">
        <v>1</v>
      </c>
      <c r="AG883" s="270"/>
      <c r="AH883" s="269" t="s">
        <v>2</v>
      </c>
      <c r="AI883" s="270"/>
      <c r="AJ883" s="269" t="s">
        <v>3</v>
      </c>
      <c r="AK883" s="270"/>
      <c r="AL883" s="269" t="s">
        <v>4</v>
      </c>
      <c r="AM883" s="270"/>
      <c r="AN883" s="269" t="s">
        <v>5</v>
      </c>
      <c r="AO883" s="270"/>
      <c r="AP883" s="269" t="s">
        <v>6</v>
      </c>
      <c r="AQ883" s="270"/>
      <c r="AR883" s="269" t="s">
        <v>7</v>
      </c>
      <c r="AS883" s="270"/>
      <c r="AT883" s="269" t="s">
        <v>8</v>
      </c>
      <c r="AU883" s="270"/>
      <c r="AV883" s="269" t="s">
        <v>9</v>
      </c>
      <c r="AW883" s="270"/>
      <c r="AX883" s="269" t="s">
        <v>10</v>
      </c>
      <c r="AY883" s="270"/>
      <c r="AZ883" s="269" t="s">
        <v>11</v>
      </c>
      <c r="BA883" s="270"/>
      <c r="BB883" s="269" t="s">
        <v>12</v>
      </c>
      <c r="BC883" s="270"/>
      <c r="BD883" s="271" t="s">
        <v>40</v>
      </c>
      <c r="BE883" s="272"/>
      <c r="BF883" s="273" t="s">
        <v>41</v>
      </c>
      <c r="BG883" s="274"/>
      <c r="BI883" s="139" t="s">
        <v>22</v>
      </c>
      <c r="BJ883" s="123">
        <f>B883/B901</f>
        <v>5.4208634914207625E-2</v>
      </c>
      <c r="BK883" s="124">
        <f t="shared" ref="BK883" si="17172">C883/C901</f>
        <v>5.2258023993467746E-2</v>
      </c>
      <c r="BL883" s="125">
        <f t="shared" ref="BL883" si="17173">D883/D901</f>
        <v>6.0818002128630075E-2</v>
      </c>
      <c r="BM883" s="126">
        <f t="shared" ref="BM883" si="17174">E883/E901</f>
        <v>4.4631020768890854E-2</v>
      </c>
      <c r="BN883" s="123">
        <f t="shared" ref="BN883" si="17175">F883/F901</f>
        <v>6.0646970247676409E-2</v>
      </c>
      <c r="BO883" s="124">
        <f t="shared" ref="BO883" si="17176">G883/G901</f>
        <v>3.6673872760963559E-2</v>
      </c>
      <c r="BP883" s="125">
        <f t="shared" ref="BP883" si="17177">H883/H901</f>
        <v>5.8796342147832692E-2</v>
      </c>
      <c r="BQ883" s="126">
        <f t="shared" ref="BQ883" si="17178">I883/I901</f>
        <v>4.8910288900152053E-2</v>
      </c>
      <c r="BR883" s="123">
        <f t="shared" ref="BR883" si="17179">J883/J901</f>
        <v>6.6865894658199476E-2</v>
      </c>
      <c r="BS883" s="124">
        <f t="shared" ref="BS883" si="17180">K883/K901</f>
        <v>0.13047649504317238</v>
      </c>
      <c r="BT883" s="125">
        <f t="shared" ref="BT883" si="17181">L883/L901</f>
        <v>3.0568921596377016E-2</v>
      </c>
      <c r="BU883" s="123">
        <f t="shared" ref="BU883" si="17182">M883/M901</f>
        <v>7.9522709776751341E-2</v>
      </c>
      <c r="BV883" s="127">
        <f t="shared" ref="BV883" si="17183">N883/N901</f>
        <v>4.8464549453210118E-2</v>
      </c>
      <c r="BW883" s="128">
        <f t="shared" ref="BW883" si="17184">O883/O901</f>
        <v>6.036450596036088E-2</v>
      </c>
      <c r="BX883" s="123">
        <f t="shared" ref="BX883" si="17185">P883/P901</f>
        <v>6.537162162162162E-2</v>
      </c>
      <c r="BY883" s="124">
        <f t="shared" ref="BY883" si="17186">Q883/Q901</f>
        <v>4.1893282375422607E-2</v>
      </c>
      <c r="BZ883" s="125">
        <f t="shared" ref="BZ883" si="17187">R883/R901</f>
        <v>7.0461384152457368E-2</v>
      </c>
      <c r="CA883" s="126">
        <f t="shared" ref="CA883" si="17188">S883/S901</f>
        <v>4.7218909248617588E-2</v>
      </c>
      <c r="CB883" s="123">
        <f t="shared" ref="CB883" si="17189">T883/T901</f>
        <v>4.8815165876777249E-2</v>
      </c>
      <c r="CC883" s="124">
        <f t="shared" ref="CC883" si="17190">U883/U901</f>
        <v>5.8713886300093193E-2</v>
      </c>
      <c r="CD883" s="125">
        <f t="shared" ref="CD883" si="17191">V883/V901</f>
        <v>3.1000683838614086E-2</v>
      </c>
      <c r="CE883" s="126">
        <f t="shared" ref="CE883" si="17192">W883/W901</f>
        <v>6.3581660365301662E-2</v>
      </c>
      <c r="CF883" s="123">
        <f t="shared" ref="CF883" si="17193">X883/X901</f>
        <v>6.391918469515466E-2</v>
      </c>
      <c r="CG883" s="124">
        <f t="shared" ref="CG883" si="17194">Y883/Y901</f>
        <v>6.1170212765957445E-2</v>
      </c>
      <c r="CH883" s="125">
        <f t="shared" ref="CH883" si="17195">Z883/Z901</f>
        <v>5.7373390557939913E-2</v>
      </c>
      <c r="CI883" s="123">
        <f t="shared" ref="CI883" si="17196">AA883/AA901</f>
        <v>4.9994718867725239E-2</v>
      </c>
      <c r="CJ883" s="129">
        <f t="shared" ref="CJ883" si="17197">AB883/AB901</f>
        <v>5.5337911461368877E-2</v>
      </c>
      <c r="CK883" s="130">
        <f t="shared" ref="CK883" si="17198">AC883/AC901</f>
        <v>5.4675300233472536E-2</v>
      </c>
    </row>
    <row r="884" spans="1:89" ht="15" thickTop="1" thickBot="1" x14ac:dyDescent="0.3">
      <c r="A884" s="131" t="s">
        <v>23</v>
      </c>
      <c r="B884" s="167">
        <v>1020</v>
      </c>
      <c r="C884" s="168">
        <v>894</v>
      </c>
      <c r="D884" s="169">
        <v>372</v>
      </c>
      <c r="E884" s="170">
        <v>349</v>
      </c>
      <c r="F884" s="167">
        <v>1121</v>
      </c>
      <c r="G884" s="171">
        <v>517</v>
      </c>
      <c r="H884" s="169">
        <v>1681</v>
      </c>
      <c r="I884" s="170">
        <v>1407</v>
      </c>
      <c r="J884" s="167">
        <v>131</v>
      </c>
      <c r="K884" s="171">
        <v>310</v>
      </c>
      <c r="L884" s="169">
        <v>338</v>
      </c>
      <c r="M884" s="167">
        <v>810</v>
      </c>
      <c r="N884" s="172">
        <v>1262</v>
      </c>
      <c r="O884" s="173">
        <v>1603</v>
      </c>
      <c r="P884" s="167">
        <v>749</v>
      </c>
      <c r="Q884" s="171">
        <v>501</v>
      </c>
      <c r="R884" s="169">
        <v>1112</v>
      </c>
      <c r="S884" s="170">
        <v>816</v>
      </c>
      <c r="T884" s="167">
        <v>128</v>
      </c>
      <c r="U884" s="171">
        <v>140</v>
      </c>
      <c r="V884" s="169">
        <v>442</v>
      </c>
      <c r="W884" s="170">
        <v>1130</v>
      </c>
      <c r="X884" s="167">
        <v>632</v>
      </c>
      <c r="Y884" s="171">
        <v>392</v>
      </c>
      <c r="Z884" s="169">
        <v>1635</v>
      </c>
      <c r="AA884" s="167">
        <v>1538</v>
      </c>
      <c r="AB884" s="151">
        <f t="shared" si="17034"/>
        <v>10623</v>
      </c>
      <c r="AC884" s="152">
        <f t="shared" si="17035"/>
        <v>10407</v>
      </c>
      <c r="AE884" s="276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5.1627271346864401E-2</v>
      </c>
      <c r="BK884" s="124">
        <f t="shared" ref="BK884" si="17199">C884/C901</f>
        <v>5.6152251742980969E-2</v>
      </c>
      <c r="BL884" s="125">
        <f t="shared" ref="BL884" si="17200">D884/D901</f>
        <v>5.6560741979625968E-2</v>
      </c>
      <c r="BM884" s="126">
        <f t="shared" ref="BM884" si="17201">E884/E901</f>
        <v>5.1406687288260422E-2</v>
      </c>
      <c r="BN884" s="123">
        <f t="shared" ref="BN884" si="17202">F884/F901</f>
        <v>5.82065527805182E-2</v>
      </c>
      <c r="BO884" s="124">
        <f t="shared" ref="BO884" si="17203">G884/G901</f>
        <v>3.9916615194564548E-2</v>
      </c>
      <c r="BP884" s="125">
        <f t="shared" ref="BP884" si="17204">H884/H901</f>
        <v>5.5495031527516427E-2</v>
      </c>
      <c r="BQ884" s="126">
        <f t="shared" ref="BQ884" si="17205">I884/I901</f>
        <v>5.0937658388241255E-2</v>
      </c>
      <c r="BR884" s="123">
        <f t="shared" ref="BR884" si="17206">J884/J901</f>
        <v>4.8935375420246542E-2</v>
      </c>
      <c r="BS884" s="124">
        <f t="shared" ref="BS884" si="17207">K884/K901</f>
        <v>9.9136552606331946E-2</v>
      </c>
      <c r="BT884" s="125">
        <f t="shared" ref="BT884" si="17208">L884/L901</f>
        <v>3.1889800924615533E-2</v>
      </c>
      <c r="BU884" s="123">
        <f t="shared" ref="BU884" si="17209">M884/M901</f>
        <v>6.2355658198614321E-2</v>
      </c>
      <c r="BV884" s="127">
        <f t="shared" ref="BV884" si="17210">N884/N901</f>
        <v>5.0926112747669589E-2</v>
      </c>
      <c r="BW884" s="128">
        <f t="shared" ref="BW884" si="17211">O884/O901</f>
        <v>5.8081814558498493E-2</v>
      </c>
      <c r="BX884" s="123">
        <f t="shared" ref="BX884" si="17212">P884/P901</f>
        <v>6.3260135135135134E-2</v>
      </c>
      <c r="BY884" s="124">
        <f t="shared" ref="BY884" si="17213">Q884/Q901</f>
        <v>3.6821990298397764E-2</v>
      </c>
      <c r="BZ884" s="125">
        <f t="shared" ref="BZ884" si="17214">R884/R901</f>
        <v>6.9709127382146435E-2</v>
      </c>
      <c r="CA884" s="126">
        <f t="shared" ref="CA884" si="17215">S884/S901</f>
        <v>4.423723300444541E-2</v>
      </c>
      <c r="CB884" s="123">
        <f t="shared" ref="CB884" si="17216">T884/T901</f>
        <v>6.0663507109004741E-2</v>
      </c>
      <c r="CC884" s="124">
        <f t="shared" ref="CC884" si="17217">U884/U901</f>
        <v>4.3491767629698662E-2</v>
      </c>
      <c r="CD884" s="125">
        <f t="shared" ref="CD884" si="17218">V884/V901</f>
        <v>3.3584074158498595E-2</v>
      </c>
      <c r="CE884" s="126">
        <f t="shared" ref="CE884" si="17219">W884/W901</f>
        <v>6.0173598168166566E-2</v>
      </c>
      <c r="CF884" s="123">
        <f t="shared" ref="CF884" si="17220">X884/X901</f>
        <v>5.6499195422849993E-2</v>
      </c>
      <c r="CG884" s="124">
        <f t="shared" ref="CG884" si="17221">Y884/Y901</f>
        <v>5.4871220604703244E-2</v>
      </c>
      <c r="CH884" s="125">
        <f t="shared" ref="CH884" si="17222">Z884/Z901</f>
        <v>5.6137339055793989E-2</v>
      </c>
      <c r="CI884" s="123">
        <f t="shared" ref="CI884" si="17223">AA884/AA901</f>
        <v>5.4149209590536214E-2</v>
      </c>
      <c r="CJ884" s="129">
        <f t="shared" ref="CJ884" si="17224">AB884/AB901</f>
        <v>5.3837772090312444E-2</v>
      </c>
      <c r="CK884" s="130">
        <f t="shared" ref="CK884" si="17225">AC884/AC901</f>
        <v>5.293570095169306E-2</v>
      </c>
    </row>
    <row r="885" spans="1:89" ht="13.5" thickTop="1" x14ac:dyDescent="0.2">
      <c r="A885" s="139" t="s">
        <v>24</v>
      </c>
      <c r="B885" s="181">
        <v>1020</v>
      </c>
      <c r="C885" s="175">
        <v>907</v>
      </c>
      <c r="D885" s="176">
        <v>392</v>
      </c>
      <c r="E885" s="177">
        <v>345</v>
      </c>
      <c r="F885" s="174">
        <v>1200</v>
      </c>
      <c r="G885" s="178">
        <v>434</v>
      </c>
      <c r="H885" s="176">
        <v>1705</v>
      </c>
      <c r="I885" s="177">
        <v>1289</v>
      </c>
      <c r="J885" s="174">
        <v>142</v>
      </c>
      <c r="K885" s="178">
        <v>182</v>
      </c>
      <c r="L885" s="176">
        <v>325</v>
      </c>
      <c r="M885" s="174">
        <v>887</v>
      </c>
      <c r="N885" s="179">
        <v>1099</v>
      </c>
      <c r="O885" s="182">
        <v>1653</v>
      </c>
      <c r="P885" s="174">
        <v>760</v>
      </c>
      <c r="Q885" s="178">
        <v>522</v>
      </c>
      <c r="R885" s="176">
        <v>1081</v>
      </c>
      <c r="S885" s="177">
        <v>843</v>
      </c>
      <c r="T885" s="174">
        <v>83</v>
      </c>
      <c r="U885" s="178">
        <v>132</v>
      </c>
      <c r="V885" s="176">
        <v>467</v>
      </c>
      <c r="W885" s="183">
        <v>1315</v>
      </c>
      <c r="X885" s="174">
        <v>598</v>
      </c>
      <c r="Y885" s="178">
        <v>320</v>
      </c>
      <c r="Z885" s="176">
        <v>1685</v>
      </c>
      <c r="AA885" s="174">
        <v>1820</v>
      </c>
      <c r="AB885" s="151">
        <f t="shared" si="17034"/>
        <v>10557</v>
      </c>
      <c r="AC885" s="152">
        <f t="shared" si="17035"/>
        <v>10649</v>
      </c>
      <c r="AE885" s="224" t="str">
        <f>$AE$17</f>
        <v>17:00 - 17:59</v>
      </c>
      <c r="AF885" s="120">
        <f t="shared" ref="AF885:AU887" si="17226">SUMIF($A$9:$A$32,$AE885,B$877:B$900)</f>
        <v>1640</v>
      </c>
      <c r="AG885" s="164">
        <f t="shared" si="17226"/>
        <v>1430</v>
      </c>
      <c r="AH885" s="121">
        <f t="shared" si="17226"/>
        <v>450</v>
      </c>
      <c r="AI885" s="159">
        <f t="shared" si="17226"/>
        <v>509</v>
      </c>
      <c r="AJ885" s="120">
        <f t="shared" si="17226"/>
        <v>1119</v>
      </c>
      <c r="AK885" s="122">
        <f t="shared" si="17226"/>
        <v>1063</v>
      </c>
      <c r="AL885" s="121">
        <f t="shared" si="17226"/>
        <v>2227</v>
      </c>
      <c r="AM885" s="159">
        <f t="shared" si="17226"/>
        <v>2311</v>
      </c>
      <c r="AN885" s="120">
        <f t="shared" si="17226"/>
        <v>217</v>
      </c>
      <c r="AO885" s="122">
        <f t="shared" si="17226"/>
        <v>153</v>
      </c>
      <c r="AP885" s="121">
        <f t="shared" si="17226"/>
        <v>1079</v>
      </c>
      <c r="AQ885" s="120">
        <f t="shared" si="17226"/>
        <v>677</v>
      </c>
      <c r="AR885" s="158">
        <f t="shared" si="17226"/>
        <v>2033</v>
      </c>
      <c r="AS885" s="160">
        <f t="shared" si="17226"/>
        <v>1864</v>
      </c>
      <c r="AT885" s="120">
        <f t="shared" si="17226"/>
        <v>861</v>
      </c>
      <c r="AU885" s="122">
        <f t="shared" si="17226"/>
        <v>1191</v>
      </c>
      <c r="AV885" s="121">
        <f t="shared" ref="AP885:BE887" si="17227">SUMIF($A$9:$A$32,$AE885,R$877:R$900)</f>
        <v>1104</v>
      </c>
      <c r="AW885" s="159">
        <f t="shared" si="17227"/>
        <v>1671</v>
      </c>
      <c r="AX885" s="120">
        <f t="shared" si="17227"/>
        <v>205</v>
      </c>
      <c r="AY885" s="122">
        <f t="shared" si="17227"/>
        <v>193</v>
      </c>
      <c r="AZ885" s="121">
        <f t="shared" si="17227"/>
        <v>1175</v>
      </c>
      <c r="BA885" s="159">
        <f t="shared" si="17227"/>
        <v>1222</v>
      </c>
      <c r="BB885" s="120">
        <f t="shared" si="17227"/>
        <v>903</v>
      </c>
      <c r="BC885" s="122">
        <f t="shared" si="17227"/>
        <v>485</v>
      </c>
      <c r="BD885" s="21">
        <f t="shared" si="17227"/>
        <v>2151</v>
      </c>
      <c r="BE885" s="163">
        <f t="shared" si="17227"/>
        <v>2139</v>
      </c>
      <c r="BF885" s="149">
        <f>AF885+AH885+AJ885+AL885+AN885+AP885+AR885+AT885+AV885+AX885+AZ885+BB885+BD885</f>
        <v>15164</v>
      </c>
      <c r="BG885" s="150">
        <f>AG885+AI885+AK885+AM885+AO885+AQ885+AS885+AU885+AW885+AY885+BA885+BC885+BE885</f>
        <v>14908</v>
      </c>
      <c r="BI885" s="139" t="s">
        <v>24</v>
      </c>
      <c r="BJ885" s="123">
        <f>B885/B901</f>
        <v>5.1627271346864401E-2</v>
      </c>
      <c r="BK885" s="124">
        <f t="shared" ref="BK885" si="17228">C885/C901</f>
        <v>5.6968783367878903E-2</v>
      </c>
      <c r="BL885" s="125">
        <f t="shared" ref="BL885" si="17229">D885/D901</f>
        <v>5.960164208605747E-2</v>
      </c>
      <c r="BM885" s="126">
        <f t="shared" ref="BM885" si="17230">E885/E901</f>
        <v>5.0817498895271762E-2</v>
      </c>
      <c r="BN885" s="123">
        <f t="shared" ref="BN885" si="17231">F885/F901</f>
        <v>6.2308531076379875E-2</v>
      </c>
      <c r="BO885" s="124">
        <f t="shared" ref="BO885" si="17232">G885/G901</f>
        <v>3.3508338480543548E-2</v>
      </c>
      <c r="BP885" s="125">
        <f t="shared" ref="BP885" si="17233">H885/H901</f>
        <v>5.6287346076392325E-2</v>
      </c>
      <c r="BQ885" s="126">
        <f t="shared" ref="BQ885" si="17234">I885/I901</f>
        <v>4.6665701252624717E-2</v>
      </c>
      <c r="BR885" s="123">
        <f t="shared" ref="BR885" si="17235">J885/J901</f>
        <v>5.304445274561076E-2</v>
      </c>
      <c r="BS885" s="124">
        <f t="shared" ref="BS885" si="17236">K885/K901</f>
        <v>5.8202750239846501E-2</v>
      </c>
      <c r="BT885" s="125">
        <f t="shared" ref="BT885" si="17237">L885/L901</f>
        <v>3.0663270119822623E-2</v>
      </c>
      <c r="BU885" s="123">
        <f t="shared" ref="BU885" si="17238">M885/M901</f>
        <v>6.8283294842186301E-2</v>
      </c>
      <c r="BV885" s="127">
        <f t="shared" ref="BV885" si="17239">N885/N901</f>
        <v>4.4348492796900854E-2</v>
      </c>
      <c r="BW885" s="128">
        <f t="shared" ref="BW885" si="17240">O885/O901</f>
        <v>5.989347440124642E-2</v>
      </c>
      <c r="BX885" s="123">
        <f t="shared" ref="BX885" si="17241">P885/P901</f>
        <v>6.4189189189189186E-2</v>
      </c>
      <c r="BY885" s="124">
        <f t="shared" ref="BY885" si="17242">Q885/Q901</f>
        <v>3.8365427017492286E-2</v>
      </c>
      <c r="BZ885" s="125">
        <f t="shared" ref="BZ885" si="17243">R885/R901</f>
        <v>6.776579739217653E-2</v>
      </c>
      <c r="CA885" s="126">
        <f t="shared" ref="CA885" si="17244">S885/S901</f>
        <v>4.5700964978857207E-2</v>
      </c>
      <c r="CB885" s="123">
        <f t="shared" ref="CB885" si="17245">T885/T901</f>
        <v>3.9336492890995257E-2</v>
      </c>
      <c r="CC885" s="124">
        <f t="shared" ref="CC885" si="17246">U885/U901</f>
        <v>4.1006523765144458E-2</v>
      </c>
      <c r="CD885" s="125">
        <f t="shared" ref="CD885" si="17247">V885/V901</f>
        <v>3.5483625864296028E-2</v>
      </c>
      <c r="CE885" s="126">
        <f t="shared" ref="CE885" si="17248">W885/W901</f>
        <v>7.0025027956760216E-2</v>
      </c>
      <c r="CF885" s="123">
        <f t="shared" ref="CF885" si="17249">X885/X901</f>
        <v>5.3459681745038443E-2</v>
      </c>
      <c r="CG885" s="124">
        <f t="shared" ref="CG885" si="17250">Y885/Y901</f>
        <v>4.4792833146696527E-2</v>
      </c>
      <c r="CH885" s="125">
        <f t="shared" ref="CH885" si="17251">Z885/Z901</f>
        <v>5.7854077253218887E-2</v>
      </c>
      <c r="CI885" s="123">
        <f t="shared" ref="CI885" si="17252">AA885/AA901</f>
        <v>6.4077738267084461E-2</v>
      </c>
      <c r="CJ885" s="129">
        <f t="shared" ref="CJ885" si="17253">AB885/AB901</f>
        <v>5.3503281554874188E-2</v>
      </c>
      <c r="CK885" s="130">
        <f t="shared" ref="CK885" si="17254">AC885/AC901</f>
        <v>5.4166645472718301E-2</v>
      </c>
    </row>
    <row r="886" spans="1:89" x14ac:dyDescent="0.2">
      <c r="A886" s="131" t="s">
        <v>25</v>
      </c>
      <c r="B886" s="184">
        <v>1076</v>
      </c>
      <c r="C886" s="168">
        <v>1052</v>
      </c>
      <c r="D886" s="169">
        <v>399</v>
      </c>
      <c r="E886" s="170">
        <v>340</v>
      </c>
      <c r="F886" s="167">
        <v>1098</v>
      </c>
      <c r="G886" s="171">
        <v>530</v>
      </c>
      <c r="H886" s="169">
        <v>1839</v>
      </c>
      <c r="I886" s="170">
        <v>1407</v>
      </c>
      <c r="J886" s="167">
        <v>103</v>
      </c>
      <c r="K886" s="168">
        <v>164</v>
      </c>
      <c r="L886" s="169">
        <v>370</v>
      </c>
      <c r="M886" s="167">
        <v>951</v>
      </c>
      <c r="N886" s="172">
        <v>1214</v>
      </c>
      <c r="O886" s="185">
        <v>1481</v>
      </c>
      <c r="P886" s="167">
        <v>736</v>
      </c>
      <c r="Q886" s="168">
        <v>526</v>
      </c>
      <c r="R886" s="169">
        <v>919</v>
      </c>
      <c r="S886" s="170">
        <v>915</v>
      </c>
      <c r="T886" s="176">
        <v>88</v>
      </c>
      <c r="U886" s="167">
        <v>113</v>
      </c>
      <c r="V886" s="169">
        <v>526</v>
      </c>
      <c r="W886" s="186">
        <v>1146</v>
      </c>
      <c r="X886" s="167">
        <v>605</v>
      </c>
      <c r="Y886" s="171">
        <v>263</v>
      </c>
      <c r="Z886" s="169">
        <v>1624</v>
      </c>
      <c r="AA886" s="167">
        <v>1559</v>
      </c>
      <c r="AB886" s="151">
        <f t="shared" si="17034"/>
        <v>10597</v>
      </c>
      <c r="AC886" s="152">
        <f t="shared" si="17035"/>
        <v>10447</v>
      </c>
      <c r="AE886" s="226" t="str">
        <f>$AE$18</f>
        <v>18:00 - 18:59</v>
      </c>
      <c r="AF886" s="120">
        <f t="shared" si="17226"/>
        <v>1847</v>
      </c>
      <c r="AG886" s="168">
        <f t="shared" si="17226"/>
        <v>1272</v>
      </c>
      <c r="AH886" s="169">
        <f t="shared" si="17226"/>
        <v>475</v>
      </c>
      <c r="AI886" s="170">
        <f t="shared" si="17226"/>
        <v>531</v>
      </c>
      <c r="AJ886" s="167">
        <f t="shared" si="17226"/>
        <v>1103</v>
      </c>
      <c r="AK886" s="171">
        <f t="shared" si="17226"/>
        <v>1136</v>
      </c>
      <c r="AL886" s="169">
        <f t="shared" si="17226"/>
        <v>2136</v>
      </c>
      <c r="AM886" s="170">
        <f t="shared" si="17226"/>
        <v>2362</v>
      </c>
      <c r="AN886" s="167">
        <f t="shared" si="17226"/>
        <v>228</v>
      </c>
      <c r="AO886" s="171">
        <f t="shared" si="17226"/>
        <v>130</v>
      </c>
      <c r="AP886" s="169">
        <f t="shared" si="17227"/>
        <v>1098</v>
      </c>
      <c r="AQ886" s="167">
        <f t="shared" si="17227"/>
        <v>649</v>
      </c>
      <c r="AR886" s="172">
        <f t="shared" si="17227"/>
        <v>1910</v>
      </c>
      <c r="AS886" s="173">
        <f t="shared" si="17227"/>
        <v>1890</v>
      </c>
      <c r="AT886" s="167">
        <f t="shared" si="17227"/>
        <v>767</v>
      </c>
      <c r="AU886" s="171">
        <f t="shared" si="17227"/>
        <v>1131</v>
      </c>
      <c r="AV886" s="169">
        <f t="shared" si="17227"/>
        <v>975</v>
      </c>
      <c r="AW886" s="170">
        <f t="shared" si="17227"/>
        <v>1556</v>
      </c>
      <c r="AX886" s="167">
        <f t="shared" si="17227"/>
        <v>208</v>
      </c>
      <c r="AY886" s="171">
        <f t="shared" si="17227"/>
        <v>226</v>
      </c>
      <c r="AZ886" s="169">
        <f t="shared" si="17227"/>
        <v>1197</v>
      </c>
      <c r="BA886" s="170">
        <f t="shared" si="17227"/>
        <v>1208</v>
      </c>
      <c r="BB886" s="167">
        <f t="shared" si="17227"/>
        <v>980</v>
      </c>
      <c r="BC886" s="171">
        <f t="shared" si="17227"/>
        <v>541</v>
      </c>
      <c r="BD886" s="169">
        <f t="shared" si="17227"/>
        <v>2255</v>
      </c>
      <c r="BE886" s="167">
        <f t="shared" si="17227"/>
        <v>2151</v>
      </c>
      <c r="BF886" s="151">
        <f>SUM(AF886,AH886,AJ886,AL886,AN886,AP886,AR886,AT886,AV886,AX886,AZ886,BB886,BD886)</f>
        <v>15179</v>
      </c>
      <c r="BG886" s="152">
        <f>SUM(AG886,AI886,AK886,AM886,AO886,AQ886,AS886,AU886,AW886,AY886,BA886,BC886,BE886)</f>
        <v>14783</v>
      </c>
      <c r="BI886" s="131" t="s">
        <v>25</v>
      </c>
      <c r="BJ886" s="123">
        <f>B886/B901</f>
        <v>5.4461709773751074E-2</v>
      </c>
      <c r="BK886" s="124">
        <f t="shared" ref="BK886" si="17255">C886/C901</f>
        <v>6.607625149174047E-2</v>
      </c>
      <c r="BL886" s="125">
        <f t="shared" ref="BL886" si="17256">D886/D901</f>
        <v>6.0665957123308502E-2</v>
      </c>
      <c r="BM886" s="126">
        <f t="shared" ref="BM886" si="17257">E886/E901</f>
        <v>5.0081013404035937E-2</v>
      </c>
      <c r="BN886" s="123">
        <f t="shared" ref="BN886" si="17258">F886/F901</f>
        <v>5.7012305934887583E-2</v>
      </c>
      <c r="BO886" s="124">
        <f t="shared" ref="BO886" si="17259">G886/G901</f>
        <v>4.0920321185917236E-2</v>
      </c>
      <c r="BP886" s="125">
        <f t="shared" ref="BP886" si="17260">H886/H901</f>
        <v>6.0711102307616123E-2</v>
      </c>
      <c r="BQ886" s="126">
        <f t="shared" ref="BQ886" si="17261">I886/I901</f>
        <v>5.0937658388241255E-2</v>
      </c>
      <c r="BR886" s="123">
        <f t="shared" ref="BR886" si="17262">J886/J901</f>
        <v>3.8475905864774E-2</v>
      </c>
      <c r="BS886" s="124">
        <f t="shared" ref="BS886" si="17263">K886/K901</f>
        <v>5.244643428205948E-2</v>
      </c>
      <c r="BT886" s="125">
        <f t="shared" ref="BT886" si="17264">L886/L901</f>
        <v>3.4908953674874989E-2</v>
      </c>
      <c r="BU886" s="123">
        <f t="shared" ref="BU886" si="17265">M886/M901</f>
        <v>7.3210161662817547E-2</v>
      </c>
      <c r="BV886" s="127">
        <f t="shared" ref="BV886" si="17266">N886/N901</f>
        <v>4.8989144909406403E-2</v>
      </c>
      <c r="BW886" s="128">
        <f t="shared" ref="BW886" si="17267">O886/O901</f>
        <v>5.3661364542193557E-2</v>
      </c>
      <c r="BX886" s="123">
        <f t="shared" ref="BX886" si="17268">P886/P901</f>
        <v>6.2162162162162166E-2</v>
      </c>
      <c r="BY886" s="124">
        <f t="shared" ref="BY886" si="17269">Q886/Q901</f>
        <v>3.8659414963986477E-2</v>
      </c>
      <c r="BZ886" s="125">
        <f t="shared" ref="BZ886" si="17270">R886/R901</f>
        <v>5.7610330992978936E-2</v>
      </c>
      <c r="CA886" s="126">
        <f t="shared" ref="CA886" si="17271">S886/S901</f>
        <v>4.9604250243955331E-2</v>
      </c>
      <c r="CB886" s="123">
        <f t="shared" ref="CB886" si="17272">T886/T901</f>
        <v>4.1706161137440759E-2</v>
      </c>
      <c r="CC886" s="124">
        <f t="shared" ref="CC886" si="17273">U886/U901</f>
        <v>3.5104069586828206E-2</v>
      </c>
      <c r="CD886" s="125">
        <f t="shared" ref="CD886" si="17274">V886/V901</f>
        <v>3.9966567889977968E-2</v>
      </c>
      <c r="CE886" s="126">
        <f t="shared" ref="CE886" si="17275">W886/W901</f>
        <v>6.1025613717450342E-2</v>
      </c>
      <c r="CF886" s="123">
        <f t="shared" ref="CF886" si="17276">X886/X901</f>
        <v>5.408546397282317E-2</v>
      </c>
      <c r="CG886" s="124">
        <f t="shared" ref="CG886" si="17277">Y886/Y901</f>
        <v>3.681410974244121E-2</v>
      </c>
      <c r="CH886" s="125">
        <f t="shared" ref="CH886" si="17278">Z886/Z901</f>
        <v>5.5759656652360517E-2</v>
      </c>
      <c r="CI886" s="123">
        <f t="shared" ref="CI886" si="17279">AA886/AA901</f>
        <v>5.488856810900257E-2</v>
      </c>
      <c r="CJ886" s="129">
        <f t="shared" ref="CJ886" si="17280">AB886/AB901</f>
        <v>5.3706003091503432E-2</v>
      </c>
      <c r="CK886" s="130">
        <f t="shared" ref="CK886" si="17281">AC886/AC901</f>
        <v>5.3139162855994751E-2</v>
      </c>
    </row>
    <row r="887" spans="1:89" ht="13.5" thickBot="1" x14ac:dyDescent="0.25">
      <c r="A887" s="139" t="s">
        <v>26</v>
      </c>
      <c r="B887" s="181">
        <v>1059</v>
      </c>
      <c r="C887" s="175">
        <v>993</v>
      </c>
      <c r="D887" s="176">
        <v>375</v>
      </c>
      <c r="E887" s="177">
        <v>356</v>
      </c>
      <c r="F887" s="174">
        <v>911</v>
      </c>
      <c r="G887" s="178">
        <v>567</v>
      </c>
      <c r="H887" s="176">
        <v>1698</v>
      </c>
      <c r="I887" s="177">
        <v>1370</v>
      </c>
      <c r="J887" s="174">
        <v>126</v>
      </c>
      <c r="K887" s="175">
        <v>153</v>
      </c>
      <c r="L887" s="176">
        <v>439</v>
      </c>
      <c r="M887" s="174">
        <v>625</v>
      </c>
      <c r="N887" s="179">
        <v>1102</v>
      </c>
      <c r="O887" s="182">
        <v>1377</v>
      </c>
      <c r="P887" s="174">
        <v>733</v>
      </c>
      <c r="Q887" s="175">
        <v>599</v>
      </c>
      <c r="R887" s="176">
        <v>921</v>
      </c>
      <c r="S887" s="177">
        <v>876</v>
      </c>
      <c r="T887" s="174">
        <v>90</v>
      </c>
      <c r="U887" s="178">
        <v>137</v>
      </c>
      <c r="V887" s="176">
        <v>489</v>
      </c>
      <c r="W887" s="183">
        <v>971</v>
      </c>
      <c r="X887" s="174">
        <v>483</v>
      </c>
      <c r="Y887" s="178">
        <v>283</v>
      </c>
      <c r="Z887" s="176">
        <v>1716</v>
      </c>
      <c r="AA887" s="174">
        <v>1512</v>
      </c>
      <c r="AB887" s="151">
        <f t="shared" si="17034"/>
        <v>10142</v>
      </c>
      <c r="AC887" s="152">
        <f t="shared" si="17035"/>
        <v>9819</v>
      </c>
      <c r="AE887" s="224">
        <f>$AE$19</f>
        <v>0</v>
      </c>
      <c r="AF887" s="120">
        <f t="shared" si="17226"/>
        <v>0</v>
      </c>
      <c r="AG887" s="175">
        <f t="shared" si="17226"/>
        <v>0</v>
      </c>
      <c r="AH887" s="176">
        <f t="shared" si="17226"/>
        <v>0</v>
      </c>
      <c r="AI887" s="177">
        <f t="shared" si="17226"/>
        <v>0</v>
      </c>
      <c r="AJ887" s="174">
        <f t="shared" si="17226"/>
        <v>0</v>
      </c>
      <c r="AK887" s="178">
        <f t="shared" si="17226"/>
        <v>0</v>
      </c>
      <c r="AL887" s="176">
        <f t="shared" si="17226"/>
        <v>0</v>
      </c>
      <c r="AM887" s="177">
        <f t="shared" si="17226"/>
        <v>0</v>
      </c>
      <c r="AN887" s="174">
        <f t="shared" si="17226"/>
        <v>0</v>
      </c>
      <c r="AO887" s="178">
        <f t="shared" si="17226"/>
        <v>0</v>
      </c>
      <c r="AP887" s="176">
        <f t="shared" si="17227"/>
        <v>0</v>
      </c>
      <c r="AQ887" s="174">
        <f t="shared" si="17227"/>
        <v>0</v>
      </c>
      <c r="AR887" s="179">
        <f t="shared" si="17227"/>
        <v>0</v>
      </c>
      <c r="AS887" s="180">
        <f t="shared" si="17227"/>
        <v>0</v>
      </c>
      <c r="AT887" s="174">
        <f t="shared" si="17227"/>
        <v>0</v>
      </c>
      <c r="AU887" s="178">
        <f t="shared" si="17227"/>
        <v>0</v>
      </c>
      <c r="AV887" s="176">
        <f t="shared" si="17227"/>
        <v>0</v>
      </c>
      <c r="AW887" s="177">
        <f t="shared" si="17227"/>
        <v>0</v>
      </c>
      <c r="AX887" s="174">
        <f t="shared" si="17227"/>
        <v>0</v>
      </c>
      <c r="AY887" s="178">
        <f t="shared" si="17227"/>
        <v>0</v>
      </c>
      <c r="AZ887" s="176">
        <f t="shared" si="17227"/>
        <v>0</v>
      </c>
      <c r="BA887" s="177">
        <f t="shared" si="17227"/>
        <v>0</v>
      </c>
      <c r="BB887" s="174">
        <f t="shared" si="17227"/>
        <v>0</v>
      </c>
      <c r="BC887" s="178">
        <f t="shared" si="17227"/>
        <v>0</v>
      </c>
      <c r="BD887" s="176">
        <f t="shared" si="17227"/>
        <v>0</v>
      </c>
      <c r="BE887" s="174">
        <f t="shared" si="17227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5.3601255251303333E-2</v>
      </c>
      <c r="BK887" s="124">
        <f t="shared" ref="BK887" si="17282">C887/C901</f>
        <v>6.237045411720369E-2</v>
      </c>
      <c r="BL887" s="125">
        <f t="shared" ref="BL887" si="17283">D887/D901</f>
        <v>5.7016876995590694E-2</v>
      </c>
      <c r="BM887" s="126">
        <f t="shared" ref="BM887" si="17284">E887/E901</f>
        <v>5.243776697599057E-2</v>
      </c>
      <c r="BN887" s="123">
        <f t="shared" ref="BN887" si="17285">F887/F901</f>
        <v>4.7302559842151724E-2</v>
      </c>
      <c r="BO887" s="124">
        <f t="shared" ref="BO887" si="17286">G887/G901</f>
        <v>4.3777022853613339E-2</v>
      </c>
      <c r="BP887" s="125">
        <f t="shared" ref="BP887" si="17287">H887/H901</f>
        <v>5.6056254332970186E-2</v>
      </c>
      <c r="BQ887" s="126">
        <f t="shared" ref="BQ887" si="17288">I887/I901</f>
        <v>4.9598146405039463E-2</v>
      </c>
      <c r="BR887" s="123">
        <f t="shared" ref="BR887" si="17289">J887/J901</f>
        <v>4.7067612999626446E-2</v>
      </c>
      <c r="BS887" s="124">
        <f t="shared" ref="BS887" si="17290">K887/K901</f>
        <v>4.8928685641189636E-2</v>
      </c>
      <c r="BT887" s="125">
        <f t="shared" ref="BT887" si="17291">L887/L901</f>
        <v>4.1419001792621944E-2</v>
      </c>
      <c r="BU887" s="123">
        <f t="shared" ref="BU887" si="17292">M887/M901</f>
        <v>4.8113933795227097E-2</v>
      </c>
      <c r="BV887" s="127">
        <f t="shared" ref="BV887" si="17293">N887/N901</f>
        <v>4.44695532867923E-2</v>
      </c>
      <c r="BW887" s="128">
        <f t="shared" ref="BW887" si="17294">O887/O901</f>
        <v>4.9893112069277872E-2</v>
      </c>
      <c r="BX887" s="123">
        <f t="shared" ref="BX887" si="17295">P887/P901</f>
        <v>6.1908783783783783E-2</v>
      </c>
      <c r="BY887" s="124">
        <f t="shared" ref="BY887" si="17296">Q887/Q901</f>
        <v>4.4024694987505511E-2</v>
      </c>
      <c r="BZ887" s="125">
        <f t="shared" ref="BZ887" si="17297">R887/R901</f>
        <v>5.773570712136409E-2</v>
      </c>
      <c r="CA887" s="126">
        <f t="shared" ref="CA887" si="17298">S887/S901</f>
        <v>4.7489970725360514E-2</v>
      </c>
      <c r="CB887" s="123">
        <f t="shared" ref="CB887" si="17299">T887/T901</f>
        <v>4.2654028436018961E-2</v>
      </c>
      <c r="CC887" s="124">
        <f t="shared" ref="CC887" si="17300">U887/U901</f>
        <v>4.2559801180490839E-2</v>
      </c>
      <c r="CD887" s="125">
        <f t="shared" ref="CD887" si="17301">V887/V901</f>
        <v>3.7155231365397764E-2</v>
      </c>
      <c r="CE887" s="126">
        <f t="shared" ref="CE887" si="17302">W887/W901</f>
        <v>5.170669364715906E-2</v>
      </c>
      <c r="CF887" s="123">
        <f t="shared" ref="CF887" si="17303">X887/X901</f>
        <v>4.3178973717146435E-2</v>
      </c>
      <c r="CG887" s="124">
        <f t="shared" ref="CG887" si="17304">Y887/Y901</f>
        <v>3.9613661814109739E-2</v>
      </c>
      <c r="CH887" s="125">
        <f t="shared" ref="CH887" si="17305">Z887/Z901</f>
        <v>5.8918454935622318E-2</v>
      </c>
      <c r="CI887" s="123">
        <f t="shared" ref="CI887" si="17306">AA887/AA901</f>
        <v>5.3233813329577863E-2</v>
      </c>
      <c r="CJ887" s="129">
        <f t="shared" ref="CJ887" si="17307">AB887/AB901</f>
        <v>5.1400045612345742E-2</v>
      </c>
      <c r="CK887" s="130">
        <f t="shared" ref="CK887" si="17308">AC887/AC901</f>
        <v>4.9944810958458166E-2</v>
      </c>
    </row>
    <row r="888" spans="1:89" ht="14.25" thickTop="1" thickBot="1" x14ac:dyDescent="0.25">
      <c r="A888" s="131" t="s">
        <v>27</v>
      </c>
      <c r="B888" s="184">
        <v>1007</v>
      </c>
      <c r="C888" s="168">
        <v>1021</v>
      </c>
      <c r="D888" s="169">
        <v>408</v>
      </c>
      <c r="E888" s="170">
        <v>354</v>
      </c>
      <c r="F888" s="167">
        <v>855</v>
      </c>
      <c r="G888" s="171">
        <v>637</v>
      </c>
      <c r="H888" s="169">
        <v>1850</v>
      </c>
      <c r="I888" s="170">
        <v>1507</v>
      </c>
      <c r="J888" s="167">
        <v>145</v>
      </c>
      <c r="K888" s="168">
        <v>115</v>
      </c>
      <c r="L888" s="169">
        <v>444</v>
      </c>
      <c r="M888" s="167">
        <v>773</v>
      </c>
      <c r="N888" s="172">
        <v>1278</v>
      </c>
      <c r="O888" s="185">
        <v>1367</v>
      </c>
      <c r="P888" s="167">
        <v>787</v>
      </c>
      <c r="Q888" s="168">
        <v>619</v>
      </c>
      <c r="R888" s="169">
        <v>945</v>
      </c>
      <c r="S888" s="170">
        <v>955</v>
      </c>
      <c r="T888" s="167">
        <v>112</v>
      </c>
      <c r="U888" s="171">
        <v>107</v>
      </c>
      <c r="V888" s="169">
        <v>803</v>
      </c>
      <c r="W888" s="186">
        <v>1083</v>
      </c>
      <c r="X888" s="167">
        <v>542</v>
      </c>
      <c r="Y888" s="171">
        <v>266</v>
      </c>
      <c r="Z888" s="169">
        <v>1702</v>
      </c>
      <c r="AA888" s="167">
        <v>1915</v>
      </c>
      <c r="AB888" s="151">
        <f t="shared" si="17034"/>
        <v>10878</v>
      </c>
      <c r="AC888" s="152">
        <f t="shared" si="17035"/>
        <v>10719</v>
      </c>
      <c r="AE888" s="221" t="s">
        <v>13</v>
      </c>
      <c r="AF888" s="14">
        <f t="shared" ref="AF888:BG888" si="17309">SUM(AF885:AF887)</f>
        <v>3487</v>
      </c>
      <c r="AG888" s="1">
        <f t="shared" si="17309"/>
        <v>2702</v>
      </c>
      <c r="AH888" s="14">
        <f t="shared" si="17309"/>
        <v>925</v>
      </c>
      <c r="AI888" s="1">
        <f t="shared" si="17309"/>
        <v>1040</v>
      </c>
      <c r="AJ888" s="14">
        <f t="shared" si="17309"/>
        <v>2222</v>
      </c>
      <c r="AK888" s="1">
        <f t="shared" si="17309"/>
        <v>2199</v>
      </c>
      <c r="AL888" s="14">
        <f t="shared" si="17309"/>
        <v>4363</v>
      </c>
      <c r="AM888" s="1">
        <f t="shared" si="17309"/>
        <v>4673</v>
      </c>
      <c r="AN888" s="14">
        <f t="shared" si="17309"/>
        <v>445</v>
      </c>
      <c r="AO888" s="1">
        <f t="shared" si="17309"/>
        <v>283</v>
      </c>
      <c r="AP888" s="14">
        <f t="shared" si="17309"/>
        <v>2177</v>
      </c>
      <c r="AQ888" s="1">
        <f t="shared" si="17309"/>
        <v>1326</v>
      </c>
      <c r="AR888" s="14">
        <f t="shared" si="17309"/>
        <v>3943</v>
      </c>
      <c r="AS888" s="1">
        <f t="shared" si="17309"/>
        <v>3754</v>
      </c>
      <c r="AT888" s="14">
        <f t="shared" si="17309"/>
        <v>1628</v>
      </c>
      <c r="AU888" s="1">
        <f t="shared" si="17309"/>
        <v>2322</v>
      </c>
      <c r="AV888" s="14">
        <f t="shared" si="17309"/>
        <v>2079</v>
      </c>
      <c r="AW888" s="1">
        <f t="shared" si="17309"/>
        <v>3227</v>
      </c>
      <c r="AX888" s="14">
        <f t="shared" si="17309"/>
        <v>413</v>
      </c>
      <c r="AY888" s="1">
        <f t="shared" si="17309"/>
        <v>419</v>
      </c>
      <c r="AZ888" s="14">
        <f t="shared" si="17309"/>
        <v>2372</v>
      </c>
      <c r="BA888" s="1">
        <f t="shared" si="17309"/>
        <v>2430</v>
      </c>
      <c r="BB888" s="14">
        <f t="shared" si="17309"/>
        <v>1883</v>
      </c>
      <c r="BC888" s="1">
        <f t="shared" si="17309"/>
        <v>1026</v>
      </c>
      <c r="BD888" s="14">
        <f t="shared" si="17309"/>
        <v>4406</v>
      </c>
      <c r="BE888" s="1">
        <f t="shared" si="17309"/>
        <v>4290</v>
      </c>
      <c r="BF888" s="153">
        <f t="shared" si="17309"/>
        <v>30343</v>
      </c>
      <c r="BG888" s="154">
        <f t="shared" si="17309"/>
        <v>29691</v>
      </c>
      <c r="BI888" s="131" t="s">
        <v>27</v>
      </c>
      <c r="BJ888" s="123">
        <f>B888/B901</f>
        <v>5.0969276712051426E-2</v>
      </c>
      <c r="BK888" s="124">
        <f t="shared" ref="BK888" si="17310">C888/C901</f>
        <v>6.4129137616983856E-2</v>
      </c>
      <c r="BL888" s="125">
        <f t="shared" ref="BL888" si="17311">D888/D901</f>
        <v>6.2034362171202673E-2</v>
      </c>
      <c r="BM888" s="126">
        <f t="shared" ref="BM888" si="17312">E888/E901</f>
        <v>5.2143172779496247E-2</v>
      </c>
      <c r="BN888" s="123">
        <f t="shared" ref="BN888" si="17313">F888/F901</f>
        <v>4.439482839192066E-2</v>
      </c>
      <c r="BO888" s="124">
        <f t="shared" ref="BO888" si="17314">G888/G901</f>
        <v>4.9181593576281657E-2</v>
      </c>
      <c r="BP888" s="125">
        <f t="shared" ref="BP888" si="17315">H888/H901</f>
        <v>6.1074246475850913E-2</v>
      </c>
      <c r="BQ888" s="126">
        <f t="shared" ref="BQ888" si="17316">I888/I901</f>
        <v>5.4557961045543404E-2</v>
      </c>
      <c r="BR888" s="123">
        <f t="shared" ref="BR888" si="17317">J888/J901</f>
        <v>5.4165110197982813E-2</v>
      </c>
      <c r="BS888" s="124">
        <f t="shared" ref="BS888" si="17318">K888/K901</f>
        <v>3.677646306363927E-2</v>
      </c>
      <c r="BT888" s="125">
        <f t="shared" ref="BT888" si="17319">L888/L901</f>
        <v>4.1890744409849988E-2</v>
      </c>
      <c r="BU888" s="123">
        <f t="shared" ref="BU888" si="17320">M888/M901</f>
        <v>5.9507313317936877E-2</v>
      </c>
      <c r="BV888" s="127">
        <f t="shared" ref="BV888" si="17321">N888/N901</f>
        <v>5.1571768693757312E-2</v>
      </c>
      <c r="BW888" s="128">
        <f t="shared" ref="BW888" si="17322">O888/O901</f>
        <v>4.953078010072829E-2</v>
      </c>
      <c r="BX888" s="123">
        <f t="shared" ref="BX888" si="17323">P888/P901</f>
        <v>6.6469594594594589E-2</v>
      </c>
      <c r="BY888" s="124">
        <f t="shared" ref="BY888" si="17324">Q888/Q901</f>
        <v>4.549463471997648E-2</v>
      </c>
      <c r="BZ888" s="125">
        <f t="shared" ref="BZ888" si="17325">R888/R901</f>
        <v>5.9240220661985955E-2</v>
      </c>
      <c r="CA888" s="126">
        <f t="shared" ref="CA888" si="17326">S888/S901</f>
        <v>5.1772742057898731E-2</v>
      </c>
      <c r="CB888" s="123">
        <f t="shared" ref="CB888" si="17327">T888/T901</f>
        <v>5.3080568720379147E-2</v>
      </c>
      <c r="CC888" s="124">
        <f t="shared" ref="CC888" si="17328">U888/U901</f>
        <v>3.3240136688412553E-2</v>
      </c>
      <c r="CD888" s="125">
        <f t="shared" ref="CD888" si="17329">V888/V901</f>
        <v>6.1013600790213507E-2</v>
      </c>
      <c r="CE888" s="126">
        <f t="shared" ref="CE888" si="17330">W888/W901</f>
        <v>5.7670802492145484E-2</v>
      </c>
      <c r="CF888" s="123">
        <f t="shared" ref="CF888" si="17331">X888/X901</f>
        <v>4.8453423922760593E-2</v>
      </c>
      <c r="CG888" s="124">
        <f t="shared" ref="CG888" si="17332">Y888/Y901</f>
        <v>3.7234042553191488E-2</v>
      </c>
      <c r="CH888" s="125">
        <f t="shared" ref="CH888" si="17333">Z888/Z901</f>
        <v>5.843776824034335E-2</v>
      </c>
      <c r="CI888" s="123">
        <f t="shared" ref="CI888" si="17334">AA888/AA901</f>
        <v>6.7422455374432283E-2</v>
      </c>
      <c r="CJ888" s="129">
        <f t="shared" ref="CJ888" si="17335">AB888/AB901</f>
        <v>5.51301218863239E-2</v>
      </c>
      <c r="CK888" s="130">
        <f t="shared" ref="CK888" si="17336">AC888/AC901</f>
        <v>5.4522703805246264E-2</v>
      </c>
    </row>
    <row r="889" spans="1:89" ht="13.5" thickTop="1" x14ac:dyDescent="0.2">
      <c r="A889" s="139" t="s">
        <v>28</v>
      </c>
      <c r="B889" s="181">
        <v>1211</v>
      </c>
      <c r="C889" s="175">
        <v>1382</v>
      </c>
      <c r="D889" s="176">
        <v>437</v>
      </c>
      <c r="E889" s="177">
        <v>435</v>
      </c>
      <c r="F889" s="174">
        <v>880</v>
      </c>
      <c r="G889" s="178">
        <v>960</v>
      </c>
      <c r="H889" s="176">
        <v>1998</v>
      </c>
      <c r="I889" s="177">
        <v>1787</v>
      </c>
      <c r="J889" s="174">
        <v>151</v>
      </c>
      <c r="K889" s="175">
        <v>145</v>
      </c>
      <c r="L889" s="176">
        <v>884</v>
      </c>
      <c r="M889" s="174">
        <v>656</v>
      </c>
      <c r="N889" s="179">
        <v>1651</v>
      </c>
      <c r="O889" s="182">
        <v>1352</v>
      </c>
      <c r="P889" s="174">
        <v>868</v>
      </c>
      <c r="Q889" s="175">
        <v>790</v>
      </c>
      <c r="R889" s="176">
        <v>913</v>
      </c>
      <c r="S889" s="177">
        <v>1161</v>
      </c>
      <c r="T889" s="174">
        <v>147</v>
      </c>
      <c r="U889" s="178">
        <v>115</v>
      </c>
      <c r="V889" s="176">
        <v>959</v>
      </c>
      <c r="W889" s="183">
        <v>1035</v>
      </c>
      <c r="X889" s="174">
        <v>742</v>
      </c>
      <c r="Y889" s="178">
        <v>315</v>
      </c>
      <c r="Z889" s="176">
        <v>1871</v>
      </c>
      <c r="AA889" s="174">
        <v>2179</v>
      </c>
      <c r="AB889" s="151">
        <f t="shared" si="17034"/>
        <v>12712</v>
      </c>
      <c r="AC889" s="152">
        <f t="shared" si="17035"/>
        <v>12312</v>
      </c>
      <c r="BI889" s="139" t="s">
        <v>28</v>
      </c>
      <c r="BJ889" s="123">
        <f>B889/B901</f>
        <v>6.1294730981424309E-2</v>
      </c>
      <c r="BK889" s="124">
        <f t="shared" ref="BK889" si="17337">C889/C901</f>
        <v>8.6803592739149546E-2</v>
      </c>
      <c r="BL889" s="125">
        <f t="shared" ref="BL889" si="17338">D889/D901</f>
        <v>6.6443667325528352E-2</v>
      </c>
      <c r="BM889" s="126">
        <f t="shared" ref="BM889" si="17339">E889/E901</f>
        <v>6.4074237737516568E-2</v>
      </c>
      <c r="BN889" s="123">
        <f t="shared" ref="BN889" si="17340">F889/F901</f>
        <v>4.5692922789345239E-2</v>
      </c>
      <c r="BO889" s="124">
        <f t="shared" ref="BO889" si="17341">G889/G901</f>
        <v>7.4119827053736875E-2</v>
      </c>
      <c r="BP889" s="125">
        <f t="shared" ref="BP889" si="17342">H889/H901</f>
        <v>6.5960186193918982E-2</v>
      </c>
      <c r="BQ889" s="126">
        <f t="shared" ref="BQ889" si="17343">I889/I901</f>
        <v>6.4694808485989422E-2</v>
      </c>
      <c r="BR889" s="123">
        <f t="shared" ref="BR889" si="17344">J889/J901</f>
        <v>5.6406425102726934E-2</v>
      </c>
      <c r="BS889" s="124">
        <f t="shared" ref="BS889" si="17345">K889/K901</f>
        <v>4.6370322993284301E-2</v>
      </c>
      <c r="BT889" s="125">
        <f t="shared" ref="BT889" si="17346">L889/L901</f>
        <v>8.3404094725917532E-2</v>
      </c>
      <c r="BU889" s="123">
        <f t="shared" ref="BU889" si="17347">M889/M901</f>
        <v>5.050038491147036E-2</v>
      </c>
      <c r="BV889" s="127">
        <f t="shared" ref="BV889" si="17348">N889/N901</f>
        <v>6.6623622936927487E-2</v>
      </c>
      <c r="BW889" s="128">
        <f t="shared" ref="BW889" si="17349">O889/O901</f>
        <v>4.8987282147903911E-2</v>
      </c>
      <c r="BX889" s="123">
        <f t="shared" ref="BX889" si="17350">P889/P901</f>
        <v>7.3310810810810811E-2</v>
      </c>
      <c r="BY889" s="124">
        <f t="shared" ref="BY889" si="17351">Q889/Q901</f>
        <v>5.8062619432603262E-2</v>
      </c>
      <c r="BZ889" s="125">
        <f t="shared" ref="BZ889" si="17352">R889/R901</f>
        <v>5.723420260782347E-2</v>
      </c>
      <c r="CA889" s="126">
        <f t="shared" ref="CA889" si="17353">S889/S901</f>
        <v>6.2940474899707249E-2</v>
      </c>
      <c r="CB889" s="123">
        <f t="shared" ref="CB889" si="17354">T889/T901</f>
        <v>6.9668246445497628E-2</v>
      </c>
      <c r="CC889" s="124">
        <f t="shared" ref="CC889" si="17355">U889/U901</f>
        <v>3.5725380552966757E-2</v>
      </c>
      <c r="CD889" s="125">
        <f t="shared" ref="CD889" si="17356">V889/V901</f>
        <v>7.286680343438949E-2</v>
      </c>
      <c r="CE889" s="126">
        <f t="shared" ref="CE889" si="17357">W889/W901</f>
        <v>5.5114755844294157E-2</v>
      </c>
      <c r="CF889" s="123">
        <f t="shared" ref="CF889" si="17358">X889/X901</f>
        <v>6.6332916145181484E-2</v>
      </c>
      <c r="CG889" s="124">
        <f t="shared" ref="CG889" si="17359">Y889/Y901</f>
        <v>4.4092945128779398E-2</v>
      </c>
      <c r="CH889" s="125">
        <f t="shared" ref="CH889" si="17360">Z889/Z901</f>
        <v>6.4240343347639478E-2</v>
      </c>
      <c r="CI889" s="123">
        <f t="shared" ref="CI889" si="17361">AA889/AA901</f>
        <v>7.6717248178009359E-2</v>
      </c>
      <c r="CJ889" s="129">
        <f t="shared" ref="CJ889" si="17362">AB889/AB901</f>
        <v>6.4424904340774899E-2</v>
      </c>
      <c r="CK889" s="130">
        <f t="shared" ref="CK889" si="17363">AC889/AC901</f>
        <v>6.2625574144061197E-2</v>
      </c>
    </row>
    <row r="890" spans="1:89" x14ac:dyDescent="0.2">
      <c r="A890" s="131" t="s">
        <v>29</v>
      </c>
      <c r="B890" s="184">
        <v>1370</v>
      </c>
      <c r="C890" s="168">
        <v>1279</v>
      </c>
      <c r="D890" s="169">
        <v>457</v>
      </c>
      <c r="E890" s="170">
        <v>495</v>
      </c>
      <c r="F890" s="167">
        <v>1096</v>
      </c>
      <c r="G890" s="171">
        <v>1053</v>
      </c>
      <c r="H890" s="169">
        <v>1986</v>
      </c>
      <c r="I890" s="170">
        <v>2149</v>
      </c>
      <c r="J890" s="167">
        <v>169</v>
      </c>
      <c r="K890" s="168">
        <v>141</v>
      </c>
      <c r="L890" s="169">
        <v>956</v>
      </c>
      <c r="M890" s="167">
        <v>545</v>
      </c>
      <c r="N890" s="172">
        <v>1882</v>
      </c>
      <c r="O890" s="185">
        <v>1638</v>
      </c>
      <c r="P890" s="167">
        <v>813</v>
      </c>
      <c r="Q890" s="168">
        <v>937</v>
      </c>
      <c r="R890" s="169">
        <v>1014</v>
      </c>
      <c r="S890" s="170">
        <v>1330</v>
      </c>
      <c r="T890" s="167">
        <v>167</v>
      </c>
      <c r="U890" s="171">
        <v>148</v>
      </c>
      <c r="V890" s="169">
        <v>1242</v>
      </c>
      <c r="W890" s="186">
        <v>1127</v>
      </c>
      <c r="X890" s="167">
        <v>802</v>
      </c>
      <c r="Y890" s="171">
        <v>391</v>
      </c>
      <c r="Z890" s="169">
        <v>1946</v>
      </c>
      <c r="AA890" s="167">
        <v>2335</v>
      </c>
      <c r="AB890" s="151">
        <f t="shared" si="17034"/>
        <v>13900</v>
      </c>
      <c r="AC890" s="152">
        <f t="shared" si="17035"/>
        <v>13568</v>
      </c>
      <c r="BI890" s="131" t="s">
        <v>29</v>
      </c>
      <c r="BJ890" s="123">
        <f>B890/B901</f>
        <v>6.9342511514906113E-2</v>
      </c>
      <c r="BK890" s="124">
        <f t="shared" ref="BK890" si="17364">C890/C901</f>
        <v>8.0334149864958238E-2</v>
      </c>
      <c r="BL890" s="125">
        <f t="shared" ref="BL890" si="17365">D890/D901</f>
        <v>6.9484567431959854E-2</v>
      </c>
      <c r="BM890" s="126">
        <f t="shared" ref="BM890" si="17366">E890/E901</f>
        <v>7.2912063632346438E-2</v>
      </c>
      <c r="BN890" s="123">
        <f t="shared" ref="BN890" si="17367">F890/F901</f>
        <v>5.6908458383093621E-2</v>
      </c>
      <c r="BO890" s="124">
        <f t="shared" ref="BO890" si="17368">G890/G901</f>
        <v>8.1300185299567632E-2</v>
      </c>
      <c r="BP890" s="125">
        <f t="shared" ref="BP890" si="17369">H890/H901</f>
        <v>6.5564028919481029E-2</v>
      </c>
      <c r="BQ890" s="126">
        <f t="shared" ref="BQ890" si="17370">I890/I901</f>
        <v>7.7800304105423213E-2</v>
      </c>
      <c r="BR890" s="123">
        <f t="shared" ref="BR890" si="17371">J890/J901</f>
        <v>6.3130369816959284E-2</v>
      </c>
      <c r="BS890" s="124">
        <f t="shared" ref="BS890" si="17372">K890/K901</f>
        <v>4.5091141669331626E-2</v>
      </c>
      <c r="BT890" s="125">
        <f t="shared" ref="BT890" si="17373">L890/L901</f>
        <v>9.0197188414001317E-2</v>
      </c>
      <c r="BU890" s="123">
        <f t="shared" ref="BU890" si="17374">M890/M901</f>
        <v>4.195535026943803E-2</v>
      </c>
      <c r="BV890" s="127">
        <f t="shared" ref="BV890" si="17375">N890/N901</f>
        <v>7.5945280658569064E-2</v>
      </c>
      <c r="BW890" s="128">
        <f t="shared" ref="BW890" si="17376">O890/O901</f>
        <v>5.9349976448422041E-2</v>
      </c>
      <c r="BX890" s="123">
        <f t="shared" ref="BX890" si="17377">P890/P901</f>
        <v>6.866554054054054E-2</v>
      </c>
      <c r="BY890" s="124">
        <f t="shared" ref="BY890" si="17378">Q890/Q901</f>
        <v>6.8866676466264889E-2</v>
      </c>
      <c r="BZ890" s="125">
        <f t="shared" ref="BZ890" si="17379">R890/R901</f>
        <v>6.3565697091273826E-2</v>
      </c>
      <c r="CA890" s="126">
        <f t="shared" ref="CA890" si="17380">S890/S901</f>
        <v>7.2102352813618126E-2</v>
      </c>
      <c r="CB890" s="123">
        <f t="shared" ref="CB890" si="17381">T890/T901</f>
        <v>7.9146919431279619E-2</v>
      </c>
      <c r="CC890" s="124">
        <f t="shared" ref="CC890" si="17382">U890/U901</f>
        <v>4.5977011494252873E-2</v>
      </c>
      <c r="CD890" s="125">
        <f t="shared" ref="CD890" si="17383">V890/V901</f>
        <v>9.4369728744016418E-2</v>
      </c>
      <c r="CE890" s="126">
        <f t="shared" ref="CE890" si="17384">W890/W901</f>
        <v>6.0013845252675863E-2</v>
      </c>
      <c r="CF890" s="123">
        <f t="shared" ref="CF890" si="17385">X890/X901</f>
        <v>7.1696763811907746E-2</v>
      </c>
      <c r="CG890" s="124">
        <f t="shared" ref="CG890" si="17386">Y890/Y901</f>
        <v>5.4731243001119818E-2</v>
      </c>
      <c r="CH890" s="125">
        <f t="shared" ref="CH890" si="17387">Z890/Z901</f>
        <v>6.6815450643776822E-2</v>
      </c>
      <c r="CI890" s="123">
        <f t="shared" ref="CI890" si="17388">AA890/AA901</f>
        <v>8.2209625743759465E-2</v>
      </c>
      <c r="CJ890" s="129">
        <f t="shared" ref="CJ890" si="17389">AB890/AB901</f>
        <v>7.0445733978663563E-2</v>
      </c>
      <c r="CK890" s="130">
        <f t="shared" ref="CK890" si="17390">AC890/AC901</f>
        <v>6.9014277939134366E-2</v>
      </c>
    </row>
    <row r="891" spans="1:89" x14ac:dyDescent="0.2">
      <c r="A891" s="139" t="s">
        <v>30</v>
      </c>
      <c r="B891" s="181">
        <v>1640</v>
      </c>
      <c r="C891" s="175">
        <v>1430</v>
      </c>
      <c r="D891" s="176">
        <v>450</v>
      </c>
      <c r="E891" s="177">
        <v>509</v>
      </c>
      <c r="F891" s="174">
        <v>1119</v>
      </c>
      <c r="G891" s="178">
        <v>1063</v>
      </c>
      <c r="H891" s="176">
        <v>2227</v>
      </c>
      <c r="I891" s="177">
        <v>2311</v>
      </c>
      <c r="J891" s="174">
        <v>217</v>
      </c>
      <c r="K891" s="175">
        <v>153</v>
      </c>
      <c r="L891" s="176">
        <v>1079</v>
      </c>
      <c r="M891" s="174">
        <v>677</v>
      </c>
      <c r="N891" s="179">
        <v>2033</v>
      </c>
      <c r="O891" s="182">
        <v>1864</v>
      </c>
      <c r="P891" s="174">
        <v>861</v>
      </c>
      <c r="Q891" s="175">
        <v>1191</v>
      </c>
      <c r="R891" s="176">
        <v>1104</v>
      </c>
      <c r="S891" s="177">
        <v>1671</v>
      </c>
      <c r="T891" s="174">
        <v>205</v>
      </c>
      <c r="U891" s="178">
        <v>193</v>
      </c>
      <c r="V891" s="176">
        <v>1175</v>
      </c>
      <c r="W891" s="183">
        <v>1222</v>
      </c>
      <c r="X891" s="174">
        <v>903</v>
      </c>
      <c r="Y891" s="178">
        <v>485</v>
      </c>
      <c r="Z891" s="176">
        <v>2151</v>
      </c>
      <c r="AA891" s="174">
        <v>2139</v>
      </c>
      <c r="AB891" s="151">
        <f t="shared" si="17034"/>
        <v>15164</v>
      </c>
      <c r="AC891" s="152">
        <f t="shared" si="17035"/>
        <v>14908</v>
      </c>
      <c r="BI891" s="139" t="s">
        <v>30</v>
      </c>
      <c r="BJ891" s="123">
        <f>B891/B901</f>
        <v>8.3008553930252568E-2</v>
      </c>
      <c r="BK891" s="124">
        <f t="shared" ref="BK891" si="17391">C891/C901</f>
        <v>8.9818478738772689E-2</v>
      </c>
      <c r="BL891" s="125">
        <f t="shared" ref="BL891" si="17392">D891/D901</f>
        <v>6.8420252394708836E-2</v>
      </c>
      <c r="BM891" s="126">
        <f t="shared" ref="BM891" si="17393">E891/E901</f>
        <v>7.4974223007806748E-2</v>
      </c>
      <c r="BN891" s="123">
        <f t="shared" ref="BN891" si="17394">F891/F901</f>
        <v>5.8102705228724232E-2</v>
      </c>
      <c r="BO891" s="124">
        <f t="shared" ref="BO891" si="17395">G891/G901</f>
        <v>8.2072266831377388E-2</v>
      </c>
      <c r="BP891" s="125">
        <f t="shared" ref="BP891" si="17396">H891/H901</f>
        <v>7.3520187514443239E-2</v>
      </c>
      <c r="BQ891" s="126">
        <f t="shared" ref="BQ891" si="17397">I891/I901</f>
        <v>8.3665194410252691E-2</v>
      </c>
      <c r="BR891" s="123">
        <f t="shared" ref="BR891" si="17398">J891/J901</f>
        <v>8.1060889054912211E-2</v>
      </c>
      <c r="BS891" s="124">
        <f t="shared" ref="BS891" si="17399">K891/K901</f>
        <v>4.8928685641189636E-2</v>
      </c>
      <c r="BT891" s="125">
        <f t="shared" ref="BT891" si="17400">L891/L901</f>
        <v>0.10180205679781111</v>
      </c>
      <c r="BU891" s="123">
        <f t="shared" ref="BU891" si="17401">M891/M901</f>
        <v>5.2117013086989995E-2</v>
      </c>
      <c r="BV891" s="127">
        <f t="shared" ref="BV891" si="17402">N891/N901</f>
        <v>8.2038658649772001E-2</v>
      </c>
      <c r="BW891" s="128">
        <f t="shared" ref="BW891" si="17403">O891/O901</f>
        <v>6.7538678937642663E-2</v>
      </c>
      <c r="BX891" s="123">
        <f t="shared" ref="BX891" si="17404">P891/P901</f>
        <v>7.2719594594594594E-2</v>
      </c>
      <c r="BY891" s="124">
        <f t="shared" ref="BY891" si="17405">Q891/Q901</f>
        <v>8.7534911068646179E-2</v>
      </c>
      <c r="BZ891" s="125">
        <f t="shared" ref="BZ891" si="17406">R891/R901</f>
        <v>6.9207622868605823E-2</v>
      </c>
      <c r="CA891" s="126">
        <f t="shared" ref="CA891" si="17407">S891/S901</f>
        <v>9.0588745527485637E-2</v>
      </c>
      <c r="CB891" s="123">
        <f t="shared" ref="CB891" si="17408">T891/T901</f>
        <v>9.7156398104265407E-2</v>
      </c>
      <c r="CC891" s="124">
        <f t="shared" ref="CC891" si="17409">U891/U901</f>
        <v>5.9956508232370302E-2</v>
      </c>
      <c r="CD891" s="125">
        <f t="shared" ref="CD891" si="17410">V891/V901</f>
        <v>8.9278930172479301E-2</v>
      </c>
      <c r="CE891" s="126">
        <f t="shared" ref="CE891" si="17411">W891/W901</f>
        <v>6.5072687576548272E-2</v>
      </c>
      <c r="CF891" s="123">
        <f t="shared" ref="CF891" si="17412">X891/X901</f>
        <v>8.0725907384230286E-2</v>
      </c>
      <c r="CG891" s="124">
        <f t="shared" ref="CG891" si="17413">Y891/Y901</f>
        <v>6.788913773796193E-2</v>
      </c>
      <c r="CH891" s="125">
        <f t="shared" ref="CH891" si="17414">Z891/Z901</f>
        <v>7.3854077253218881E-2</v>
      </c>
      <c r="CI891" s="123">
        <f t="shared" ref="CI891" si="17415">AA891/AA901</f>
        <v>7.5308946238073438E-2</v>
      </c>
      <c r="CJ891" s="129">
        <f t="shared" ref="CJ891" si="17416">AB891/AB901</f>
        <v>7.6851734536147784E-2</v>
      </c>
      <c r="CK891" s="130">
        <f t="shared" ref="CK891" si="17417">AC891/AC901</f>
        <v>7.5830251733241094E-2</v>
      </c>
    </row>
    <row r="892" spans="1:89" x14ac:dyDescent="0.2">
      <c r="A892" s="131" t="s">
        <v>31</v>
      </c>
      <c r="B892" s="184">
        <v>1847</v>
      </c>
      <c r="C892" s="168">
        <v>1272</v>
      </c>
      <c r="D892" s="169">
        <v>475</v>
      </c>
      <c r="E892" s="170">
        <v>531</v>
      </c>
      <c r="F892" s="167">
        <v>1103</v>
      </c>
      <c r="G892" s="171">
        <v>1136</v>
      </c>
      <c r="H892" s="169">
        <v>2136</v>
      </c>
      <c r="I892" s="170">
        <v>2362</v>
      </c>
      <c r="J892" s="167">
        <v>228</v>
      </c>
      <c r="K892" s="168">
        <v>130</v>
      </c>
      <c r="L892" s="169">
        <v>1098</v>
      </c>
      <c r="M892" s="167">
        <v>649</v>
      </c>
      <c r="N892" s="172">
        <v>1910</v>
      </c>
      <c r="O892" s="185">
        <v>1890</v>
      </c>
      <c r="P892" s="167">
        <v>767</v>
      </c>
      <c r="Q892" s="168">
        <v>1131</v>
      </c>
      <c r="R892" s="169">
        <v>975</v>
      </c>
      <c r="S892" s="170">
        <v>1556</v>
      </c>
      <c r="T892" s="167">
        <v>208</v>
      </c>
      <c r="U892" s="171">
        <v>226</v>
      </c>
      <c r="V892" s="169">
        <v>1197</v>
      </c>
      <c r="W892" s="186">
        <v>1208</v>
      </c>
      <c r="X892" s="167">
        <v>980</v>
      </c>
      <c r="Y892" s="171">
        <v>541</v>
      </c>
      <c r="Z892" s="169">
        <v>2255</v>
      </c>
      <c r="AA892" s="167">
        <v>2151</v>
      </c>
      <c r="AB892" s="151">
        <f t="shared" si="17034"/>
        <v>15179</v>
      </c>
      <c r="AC892" s="152">
        <f t="shared" si="17035"/>
        <v>14783</v>
      </c>
      <c r="BI892" s="131" t="s">
        <v>31</v>
      </c>
      <c r="BJ892" s="123">
        <f>B892/B901</f>
        <v>9.3485853115351528E-2</v>
      </c>
      <c r="BK892" s="124">
        <f t="shared" ref="BK892" si="17418">C892/C901</f>
        <v>7.9894478990013187E-2</v>
      </c>
      <c r="BL892" s="125">
        <f t="shared" ref="BL892" si="17419">D892/D901</f>
        <v>7.222137752774821E-2</v>
      </c>
      <c r="BM892" s="126">
        <f t="shared" ref="BM892" si="17420">E892/E901</f>
        <v>7.8214759169244363E-2</v>
      </c>
      <c r="BN892" s="123">
        <f t="shared" ref="BN892" si="17421">F892/F901</f>
        <v>5.7271924814372502E-2</v>
      </c>
      <c r="BO892" s="124">
        <f t="shared" ref="BO892" si="17422">G892/G901</f>
        <v>8.7708462013588631E-2</v>
      </c>
      <c r="BP892" s="125">
        <f t="shared" ref="BP892" si="17423">H892/H901</f>
        <v>7.0515994849955438E-2</v>
      </c>
      <c r="BQ892" s="126">
        <f t="shared" ref="BQ892" si="17424">I892/I901</f>
        <v>8.55115487654768E-2</v>
      </c>
      <c r="BR892" s="123">
        <f t="shared" ref="BR892" si="17425">J892/J901</f>
        <v>8.5169966380276435E-2</v>
      </c>
      <c r="BS892" s="124">
        <f t="shared" ref="BS892" si="17426">K892/K901</f>
        <v>4.1573393028461782E-2</v>
      </c>
      <c r="BT892" s="125">
        <f t="shared" ref="BT892" si="17427">L892/L901</f>
        <v>0.10359467874327767</v>
      </c>
      <c r="BU892" s="123">
        <f t="shared" ref="BU892" si="17428">M892/M901</f>
        <v>4.9961508852963819E-2</v>
      </c>
      <c r="BV892" s="127">
        <f t="shared" ref="BV892" si="17429">N892/N901</f>
        <v>7.7075178564222593E-2</v>
      </c>
      <c r="BW892" s="128">
        <f t="shared" ref="BW892" si="17430">O892/O901</f>
        <v>6.8480742055871596E-2</v>
      </c>
      <c r="BX892" s="123">
        <f t="shared" ref="BX892" si="17431">P892/P901</f>
        <v>6.4780405405405403E-2</v>
      </c>
      <c r="BY892" s="124">
        <f t="shared" ref="BY892" si="17432">Q892/Q901</f>
        <v>8.3125091871233278E-2</v>
      </c>
      <c r="BZ892" s="125">
        <f t="shared" ref="BZ892" si="17433">R892/R901</f>
        <v>6.1120862587763287E-2</v>
      </c>
      <c r="CA892" s="126">
        <f t="shared" ref="CA892" si="17434">S892/S901</f>
        <v>8.4354331562398355E-2</v>
      </c>
      <c r="CB892" s="123">
        <f t="shared" ref="CB892" si="17435">T892/T901</f>
        <v>9.8578199052132706E-2</v>
      </c>
      <c r="CC892" s="124">
        <f t="shared" ref="CC892" si="17436">U892/U901</f>
        <v>7.0208139173656411E-2</v>
      </c>
      <c r="CD892" s="125">
        <f t="shared" ref="CD892" si="17437">V892/V901</f>
        <v>9.0950535673581037E-2</v>
      </c>
      <c r="CE892" s="126">
        <f t="shared" ref="CE892" si="17438">W892/W901</f>
        <v>6.4327173970924967E-2</v>
      </c>
      <c r="CF892" s="123">
        <f t="shared" ref="CF892" si="17439">X892/X901</f>
        <v>8.7609511889862324E-2</v>
      </c>
      <c r="CG892" s="124">
        <f t="shared" ref="CG892" si="17440">Y892/Y901</f>
        <v>7.5727883538633814E-2</v>
      </c>
      <c r="CH892" s="125">
        <f t="shared" ref="CH892" si="17441">Z892/Z901</f>
        <v>7.7424892703862658E-2</v>
      </c>
      <c r="CI892" s="123">
        <f t="shared" ref="CI892" si="17442">AA892/AA901</f>
        <v>7.5731436820054218E-2</v>
      </c>
      <c r="CJ892" s="129">
        <f t="shared" ref="CJ892" si="17443">AB892/AB901</f>
        <v>7.6927755112383756E-2</v>
      </c>
      <c r="CK892" s="130">
        <f t="shared" ref="CK892" si="17444">AC892/AC901</f>
        <v>7.5194433282298301E-2</v>
      </c>
    </row>
    <row r="893" spans="1:89" x14ac:dyDescent="0.2">
      <c r="A893" s="139" t="s">
        <v>32</v>
      </c>
      <c r="B893" s="181">
        <v>1862</v>
      </c>
      <c r="C893" s="175">
        <v>1150</v>
      </c>
      <c r="D893" s="176">
        <v>368</v>
      </c>
      <c r="E893" s="177">
        <v>563</v>
      </c>
      <c r="F893" s="174">
        <v>1080</v>
      </c>
      <c r="G893" s="178">
        <v>1208</v>
      </c>
      <c r="H893" s="176">
        <v>2180</v>
      </c>
      <c r="I893" s="177">
        <v>2356</v>
      </c>
      <c r="J893" s="174">
        <v>254</v>
      </c>
      <c r="K893" s="175">
        <v>110</v>
      </c>
      <c r="L893" s="176">
        <v>1100</v>
      </c>
      <c r="M893" s="174">
        <v>822</v>
      </c>
      <c r="N893" s="179">
        <v>1876</v>
      </c>
      <c r="O893" s="182">
        <v>2117</v>
      </c>
      <c r="P893" s="174">
        <v>699</v>
      </c>
      <c r="Q893" s="175">
        <v>1287</v>
      </c>
      <c r="R893" s="176">
        <v>1040</v>
      </c>
      <c r="S893" s="177">
        <v>1654</v>
      </c>
      <c r="T893" s="174">
        <v>132</v>
      </c>
      <c r="U893" s="178">
        <v>280</v>
      </c>
      <c r="V893" s="176">
        <v>1294</v>
      </c>
      <c r="W893" s="183">
        <v>1450</v>
      </c>
      <c r="X893" s="174">
        <v>795</v>
      </c>
      <c r="Y893" s="178">
        <v>586</v>
      </c>
      <c r="Z893" s="176">
        <v>2410</v>
      </c>
      <c r="AA893" s="174">
        <v>2022</v>
      </c>
      <c r="AB893" s="151">
        <f t="shared" si="17034"/>
        <v>15090</v>
      </c>
      <c r="AC893" s="152">
        <f t="shared" si="17035"/>
        <v>15605</v>
      </c>
      <c r="BI893" s="139" t="s">
        <v>32</v>
      </c>
      <c r="BJ893" s="123">
        <f>B893/B901</f>
        <v>9.4245077693981882E-2</v>
      </c>
      <c r="BK893" s="124">
        <f t="shared" ref="BK893" si="17445">C893/C901</f>
        <v>7.2231643740971047E-2</v>
      </c>
      <c r="BL893" s="125">
        <f t="shared" ref="BL893" si="17446">D893/D901</f>
        <v>5.5952561958339669E-2</v>
      </c>
      <c r="BM893" s="126">
        <f t="shared" ref="BM893" si="17447">E893/E901</f>
        <v>8.2928266313153629E-2</v>
      </c>
      <c r="BN893" s="123">
        <f t="shared" ref="BN893" si="17448">F893/F901</f>
        <v>5.6077677968741885E-2</v>
      </c>
      <c r="BO893" s="124">
        <f t="shared" ref="BO893" si="17449">G893/G901</f>
        <v>9.3267449042618897E-2</v>
      </c>
      <c r="BP893" s="125">
        <f t="shared" ref="BP893" si="17450">H893/H901</f>
        <v>7.1968571522894584E-2</v>
      </c>
      <c r="BQ893" s="126">
        <f t="shared" ref="BQ893" si="17451">I893/I901</f>
        <v>8.5294330606038665E-2</v>
      </c>
      <c r="BR893" s="123">
        <f t="shared" ref="BR893" si="17452">J893/J901</f>
        <v>9.4882330967500927E-2</v>
      </c>
      <c r="BS893" s="124">
        <f t="shared" ref="BS893" si="17453">K893/K901</f>
        <v>3.517748640869843E-2</v>
      </c>
      <c r="BT893" s="125">
        <f t="shared" ref="BT893" si="17454">L893/L901</f>
        <v>0.10378337579016889</v>
      </c>
      <c r="BU893" s="123">
        <f t="shared" ref="BU893" si="17455">M893/M901</f>
        <v>6.3279445727482675E-2</v>
      </c>
      <c r="BV893" s="127">
        <f t="shared" ref="BV893" si="17456">N893/N901</f>
        <v>7.5703159678786172E-2</v>
      </c>
      <c r="BW893" s="128">
        <f t="shared" ref="BW893" si="17457">O893/O901</f>
        <v>7.670567774194717E-2</v>
      </c>
      <c r="BX893" s="123">
        <f t="shared" ref="BX893" si="17458">P893/P901</f>
        <v>5.9037162162162163E-2</v>
      </c>
      <c r="BY893" s="124">
        <f t="shared" ref="BY893" si="17459">Q893/Q901</f>
        <v>9.4590621784506834E-2</v>
      </c>
      <c r="BZ893" s="125">
        <f t="shared" ref="BZ893" si="17460">R893/R901</f>
        <v>6.5195586760280838E-2</v>
      </c>
      <c r="CA893" s="126">
        <f t="shared" ref="CA893" si="17461">S893/S901</f>
        <v>8.9667136506559691E-2</v>
      </c>
      <c r="CB893" s="123">
        <f t="shared" ref="CB893" si="17462">T893/T901</f>
        <v>6.2559241706161131E-2</v>
      </c>
      <c r="CC893" s="124">
        <f t="shared" ref="CC893" si="17463">U893/U901</f>
        <v>8.6983535259397324E-2</v>
      </c>
      <c r="CD893" s="125">
        <f t="shared" ref="CD893" si="17464">V893/V901</f>
        <v>9.8320796292075074E-2</v>
      </c>
      <c r="CE893" s="126">
        <f t="shared" ref="CE893" si="17465">W893/W901</f>
        <v>7.7213909153842061E-2</v>
      </c>
      <c r="CF893" s="123">
        <f t="shared" ref="CF893" si="17466">X893/X901</f>
        <v>7.1070981584123005E-2</v>
      </c>
      <c r="CG893" s="124">
        <f t="shared" ref="CG893" si="17467">Y893/Y901</f>
        <v>8.2026875699888022E-2</v>
      </c>
      <c r="CH893" s="125">
        <f t="shared" ref="CH893" si="17468">Z893/Z901</f>
        <v>8.2746781115879825E-2</v>
      </c>
      <c r="CI893" s="123">
        <f t="shared" ref="CI893" si="17469">AA893/AA901</f>
        <v>7.1189663063760872E-2</v>
      </c>
      <c r="CJ893" s="129">
        <f t="shared" ref="CJ893" si="17470">AB893/AB901</f>
        <v>7.6476699693383679E-2</v>
      </c>
      <c r="CK893" s="130">
        <f t="shared" ref="CK893" si="17471">AC893/AC901</f>
        <v>7.9375575415698105E-2</v>
      </c>
    </row>
    <row r="894" spans="1:89" x14ac:dyDescent="0.2">
      <c r="A894" s="131" t="s">
        <v>33</v>
      </c>
      <c r="B894" s="184">
        <v>1671</v>
      </c>
      <c r="C894" s="168">
        <v>904</v>
      </c>
      <c r="D894" s="169">
        <v>338</v>
      </c>
      <c r="E894" s="170">
        <v>518</v>
      </c>
      <c r="F894" s="167">
        <v>1167</v>
      </c>
      <c r="G894" s="171">
        <v>944</v>
      </c>
      <c r="H894" s="169">
        <v>2110</v>
      </c>
      <c r="I894" s="170">
        <v>1918</v>
      </c>
      <c r="J894" s="167">
        <v>322</v>
      </c>
      <c r="K894" s="168">
        <v>90</v>
      </c>
      <c r="L894" s="169">
        <v>785</v>
      </c>
      <c r="M894" s="167">
        <v>783</v>
      </c>
      <c r="N894" s="172">
        <v>1523</v>
      </c>
      <c r="O894" s="185">
        <v>1981</v>
      </c>
      <c r="P894" s="167">
        <v>527</v>
      </c>
      <c r="Q894" s="168">
        <v>1347</v>
      </c>
      <c r="R894" s="169">
        <v>891</v>
      </c>
      <c r="S894" s="170">
        <v>1429</v>
      </c>
      <c r="T894" s="167">
        <v>124</v>
      </c>
      <c r="U894" s="171">
        <v>246</v>
      </c>
      <c r="V894" s="169">
        <v>1311</v>
      </c>
      <c r="W894" s="186">
        <v>1328</v>
      </c>
      <c r="X894" s="167">
        <v>602</v>
      </c>
      <c r="Y894" s="171">
        <v>563</v>
      </c>
      <c r="Z894" s="169">
        <v>1833</v>
      </c>
      <c r="AA894" s="167">
        <v>1646</v>
      </c>
      <c r="AB894" s="151">
        <f t="shared" si="17034"/>
        <v>13204</v>
      </c>
      <c r="AC894" s="152">
        <f t="shared" si="17035"/>
        <v>13697</v>
      </c>
      <c r="BI894" s="131" t="s">
        <v>33</v>
      </c>
      <c r="BJ894" s="123">
        <f>B894/B901</f>
        <v>8.4577618059421975E-2</v>
      </c>
      <c r="BK894" s="124">
        <f t="shared" ref="BK894" si="17472">C894/C901</f>
        <v>5.6780352992902454E-2</v>
      </c>
      <c r="BL894" s="125">
        <f t="shared" ref="BL894" si="17473">D894/D901</f>
        <v>5.139121179869241E-2</v>
      </c>
      <c r="BM894" s="126">
        <f t="shared" ref="BM894" si="17474">E894/E901</f>
        <v>7.6299896892031233E-2</v>
      </c>
      <c r="BN894" s="123">
        <f t="shared" ref="BN894" si="17475">F894/F901</f>
        <v>6.0595046471779428E-2</v>
      </c>
      <c r="BO894" s="124">
        <f t="shared" ref="BO894" si="17476">G894/G901</f>
        <v>7.2884496602841256E-2</v>
      </c>
      <c r="BP894" s="125">
        <f t="shared" ref="BP894" si="17477">H894/H901</f>
        <v>6.9657654088673207E-2</v>
      </c>
      <c r="BQ894" s="126">
        <f t="shared" ref="BQ894" si="17478">I894/I901</f>
        <v>6.943740496705525E-2</v>
      </c>
      <c r="BR894" s="123">
        <f t="shared" ref="BR894" si="17479">J894/J901</f>
        <v>0.12028389988793425</v>
      </c>
      <c r="BS894" s="124">
        <f t="shared" ref="BS894" si="17480">K894/K901</f>
        <v>2.8781579788935082E-2</v>
      </c>
      <c r="BT894" s="125">
        <f t="shared" ref="BT894" si="17481">L894/L901</f>
        <v>7.4063590904802343E-2</v>
      </c>
      <c r="BU894" s="123">
        <f t="shared" ref="BU894" si="17482">M894/M901</f>
        <v>6.0277136258660505E-2</v>
      </c>
      <c r="BV894" s="127">
        <f t="shared" ref="BV894" si="17483">N894/N901</f>
        <v>6.1458375368225654E-2</v>
      </c>
      <c r="BW894" s="128">
        <f t="shared" ref="BW894" si="17484">O894/O901</f>
        <v>7.1777962969672815E-2</v>
      </c>
      <c r="BX894" s="123">
        <f t="shared" ref="BX894" si="17485">P894/P901</f>
        <v>4.4510135135135138E-2</v>
      </c>
      <c r="BY894" s="124">
        <f t="shared" ref="BY894" si="17486">Q894/Q901</f>
        <v>9.9000440981919735E-2</v>
      </c>
      <c r="BZ894" s="125">
        <f t="shared" ref="BZ894" si="17487">R894/R901</f>
        <v>5.5855065195586757E-2</v>
      </c>
      <c r="CA894" s="126">
        <f t="shared" ref="CA894" si="17488">S894/S901</f>
        <v>7.7469370053128053E-2</v>
      </c>
      <c r="CB894" s="123">
        <f t="shared" ref="CB894" si="17489">T894/T901</f>
        <v>5.8767772511848344E-2</v>
      </c>
      <c r="CC894" s="124">
        <f t="shared" ref="CC894" si="17490">U894/U901</f>
        <v>7.6421248835041936E-2</v>
      </c>
      <c r="CD894" s="125">
        <f t="shared" ref="CD894" si="17491">V894/V901</f>
        <v>9.9612491452017324E-2</v>
      </c>
      <c r="CE894" s="126">
        <f t="shared" ref="CE894" si="17492">W894/W901</f>
        <v>7.0717290590553275E-2</v>
      </c>
      <c r="CF894" s="123">
        <f t="shared" ref="CF894" si="17493">X894/X901</f>
        <v>5.3817271589486862E-2</v>
      </c>
      <c r="CG894" s="124">
        <f t="shared" ref="CG894" si="17494">Y894/Y901</f>
        <v>7.8807390817469208E-2</v>
      </c>
      <c r="CH894" s="125">
        <f t="shared" ref="CH894" si="17495">Z894/Z901</f>
        <v>6.2935622317596571E-2</v>
      </c>
      <c r="CI894" s="123">
        <f t="shared" ref="CI894" si="17496">AA894/AA901</f>
        <v>5.7951624828363198E-2</v>
      </c>
      <c r="CJ894" s="129">
        <f t="shared" ref="CJ894" si="17497">AB894/AB901</f>
        <v>6.6918379241314649E-2</v>
      </c>
      <c r="CK894" s="130">
        <f t="shared" ref="CK894" si="17498">AC894/AC901</f>
        <v>6.9670442580507336E-2</v>
      </c>
    </row>
    <row r="895" spans="1:89" x14ac:dyDescent="0.2">
      <c r="A895" s="139" t="s">
        <v>34</v>
      </c>
      <c r="B895" s="181">
        <v>491</v>
      </c>
      <c r="C895" s="175">
        <v>712</v>
      </c>
      <c r="D895" s="176">
        <v>181</v>
      </c>
      <c r="E895" s="177">
        <v>403</v>
      </c>
      <c r="F895" s="174">
        <v>535</v>
      </c>
      <c r="G895" s="178">
        <v>865</v>
      </c>
      <c r="H895" s="176">
        <v>880</v>
      </c>
      <c r="I895" s="177">
        <v>1647</v>
      </c>
      <c r="J895" s="174">
        <v>129</v>
      </c>
      <c r="K895" s="175">
        <v>78</v>
      </c>
      <c r="L895" s="176">
        <v>707</v>
      </c>
      <c r="M895" s="174">
        <v>559</v>
      </c>
      <c r="N895" s="179">
        <v>1470</v>
      </c>
      <c r="O895" s="182">
        <v>1581</v>
      </c>
      <c r="P895" s="174">
        <v>434</v>
      </c>
      <c r="Q895" s="175">
        <v>1020</v>
      </c>
      <c r="R895" s="176">
        <v>660</v>
      </c>
      <c r="S895" s="177">
        <v>1116</v>
      </c>
      <c r="T895" s="174">
        <v>106</v>
      </c>
      <c r="U895" s="178">
        <v>206</v>
      </c>
      <c r="V895" s="176">
        <v>1303</v>
      </c>
      <c r="W895" s="183">
        <v>880</v>
      </c>
      <c r="X895" s="174">
        <v>369</v>
      </c>
      <c r="Y895" s="178">
        <v>478</v>
      </c>
      <c r="Z895" s="176">
        <v>1378</v>
      </c>
      <c r="AA895" s="174">
        <v>1385</v>
      </c>
      <c r="AB895" s="151">
        <f t="shared" si="17034"/>
        <v>8643</v>
      </c>
      <c r="AC895" s="152">
        <f t="shared" si="17035"/>
        <v>10930</v>
      </c>
      <c r="BI895" s="139" t="s">
        <v>34</v>
      </c>
      <c r="BJ895" s="123">
        <f>B895/B901</f>
        <v>2.4851951207167079E-2</v>
      </c>
      <c r="BK895" s="124">
        <f t="shared" ref="BK895" si="17499">C895/C901</f>
        <v>4.4720808994409895E-2</v>
      </c>
      <c r="BL895" s="125">
        <f t="shared" ref="BL895" si="17500">D895/D901</f>
        <v>2.7520145963205109E-2</v>
      </c>
      <c r="BM895" s="126">
        <f t="shared" ref="BM895" si="17501">E895/E901</f>
        <v>5.9360730593607303E-2</v>
      </c>
      <c r="BN895" s="123">
        <f t="shared" ref="BN895" si="17502">F895/F901</f>
        <v>2.7779220104886027E-2</v>
      </c>
      <c r="BO895" s="124">
        <f t="shared" ref="BO895" si="17503">G895/G901</f>
        <v>6.6785052501544165E-2</v>
      </c>
      <c r="BP895" s="125">
        <f t="shared" ref="BP895" si="17504">H895/H901</f>
        <v>2.9051533458783137E-2</v>
      </c>
      <c r="BQ895" s="126">
        <f t="shared" ref="BQ895" si="17505">I895/I901</f>
        <v>5.962638476576642E-2</v>
      </c>
      <c r="BR895" s="123">
        <f t="shared" ref="BR895" si="17506">J895/J901</f>
        <v>4.8188270451998506E-2</v>
      </c>
      <c r="BS895" s="124">
        <f t="shared" ref="BS895" si="17507">K895/K901</f>
        <v>2.4944035817077069E-2</v>
      </c>
      <c r="BT895" s="125">
        <f t="shared" ref="BT895" si="17508">L895/L901</f>
        <v>6.6704406076044914E-2</v>
      </c>
      <c r="BU895" s="123">
        <f t="shared" ref="BU895" si="17509">M895/M901</f>
        <v>4.3033102386451118E-2</v>
      </c>
      <c r="BV895" s="127">
        <f t="shared" ref="BV895" si="17510">N895/N901</f>
        <v>5.9319640046810056E-2</v>
      </c>
      <c r="BW895" s="128">
        <f t="shared" ref="BW895" si="17511">O895/O901</f>
        <v>5.7284684227689411E-2</v>
      </c>
      <c r="BX895" s="123">
        <f t="shared" ref="BX895" si="17512">P895/P901</f>
        <v>3.6655405405405406E-2</v>
      </c>
      <c r="BY895" s="124">
        <f t="shared" ref="BY895" si="17513">Q895/Q901</f>
        <v>7.4966926356019398E-2</v>
      </c>
      <c r="BZ895" s="125">
        <f t="shared" ref="BZ895" si="17514">R895/R901</f>
        <v>4.1374122367101307E-2</v>
      </c>
      <c r="CA895" s="126">
        <f t="shared" ref="CA895" si="17515">S895/S901</f>
        <v>6.0500921609020923E-2</v>
      </c>
      <c r="CB895" s="123">
        <f t="shared" ref="CB895" si="17516">T895/T901</f>
        <v>5.0236966824644548E-2</v>
      </c>
      <c r="CC895" s="124">
        <f t="shared" ref="CC895" si="17517">U895/U901</f>
        <v>6.3995029512270887E-2</v>
      </c>
      <c r="CD895" s="125">
        <f t="shared" ref="CD895" si="17518">V895/V901</f>
        <v>9.9004634906162139E-2</v>
      </c>
      <c r="CE895" s="126">
        <f t="shared" ref="CE895" si="17519">W895/W901</f>
        <v>4.6860855210607594E-2</v>
      </c>
      <c r="CF895" s="123">
        <f t="shared" ref="CF895" si="17520">X895/X901</f>
        <v>3.2987663150366532E-2</v>
      </c>
      <c r="CG895" s="124">
        <f t="shared" ref="CG895" si="17521">Y895/Y901</f>
        <v>6.6909294512877943E-2</v>
      </c>
      <c r="CH895" s="125">
        <f t="shared" ref="CH895" si="17522">Z895/Z901</f>
        <v>4.7313304721030042E-2</v>
      </c>
      <c r="CI895" s="123">
        <f t="shared" ref="CI895" si="17523">AA895/AA901</f>
        <v>4.8762454670281306E-2</v>
      </c>
      <c r="CJ895" s="129">
        <f t="shared" ref="CJ895" si="17524">AB895/AB901</f>
        <v>4.3803056027164687E-2</v>
      </c>
      <c r="CK895" s="130">
        <f t="shared" ref="CK895" si="17525">AC895/AC901</f>
        <v>5.5595965350437697E-2</v>
      </c>
    </row>
    <row r="896" spans="1:89" x14ac:dyDescent="0.2">
      <c r="A896" s="131" t="s">
        <v>35</v>
      </c>
      <c r="B896" s="184">
        <v>0</v>
      </c>
      <c r="C896" s="168">
        <v>315</v>
      </c>
      <c r="D896" s="169">
        <v>6</v>
      </c>
      <c r="E896" s="170">
        <v>256</v>
      </c>
      <c r="F896" s="167">
        <v>22</v>
      </c>
      <c r="G896" s="171">
        <v>588</v>
      </c>
      <c r="H896" s="169">
        <v>70</v>
      </c>
      <c r="I896" s="170">
        <v>769</v>
      </c>
      <c r="J896" s="167">
        <v>42</v>
      </c>
      <c r="K896" s="168">
        <v>38</v>
      </c>
      <c r="L896" s="169">
        <v>498</v>
      </c>
      <c r="M896" s="167">
        <v>105</v>
      </c>
      <c r="N896" s="172">
        <v>382</v>
      </c>
      <c r="O896" s="185">
        <v>246</v>
      </c>
      <c r="P896" s="167">
        <v>69</v>
      </c>
      <c r="Q896" s="168">
        <v>159</v>
      </c>
      <c r="R896" s="169">
        <v>160</v>
      </c>
      <c r="S896" s="170">
        <v>109</v>
      </c>
      <c r="T896" s="167">
        <v>13</v>
      </c>
      <c r="U896" s="171">
        <v>13</v>
      </c>
      <c r="V896" s="169">
        <v>129</v>
      </c>
      <c r="W896" s="186">
        <v>32</v>
      </c>
      <c r="X896" s="167">
        <v>45</v>
      </c>
      <c r="Y896" s="171">
        <v>12</v>
      </c>
      <c r="Z896" s="169">
        <v>85</v>
      </c>
      <c r="AA896" s="167">
        <v>92</v>
      </c>
      <c r="AB896" s="151">
        <f t="shared" si="17034"/>
        <v>1521</v>
      </c>
      <c r="AC896" s="152">
        <f t="shared" si="17035"/>
        <v>2734</v>
      </c>
      <c r="BI896" s="131" t="s">
        <v>35</v>
      </c>
      <c r="BJ896" s="123">
        <f>B896/B901</f>
        <v>0</v>
      </c>
      <c r="BK896" s="124">
        <f t="shared" ref="BK896" si="17526">C896/C901</f>
        <v>1.9785189372526851E-2</v>
      </c>
      <c r="BL896" s="125">
        <f t="shared" ref="BL896" si="17527">D896/D901</f>
        <v>9.1227003192945113E-4</v>
      </c>
      <c r="BM896" s="126">
        <f t="shared" ref="BM896" si="17528">E896/E901</f>
        <v>3.7708057151274121E-2</v>
      </c>
      <c r="BN896" s="123">
        <f t="shared" ref="BN896" si="17529">F896/F901</f>
        <v>1.142323069733631E-3</v>
      </c>
      <c r="BO896" s="124">
        <f t="shared" ref="BO896" si="17530">G896/G901</f>
        <v>4.5398394070413836E-2</v>
      </c>
      <c r="BP896" s="125">
        <f t="shared" ref="BP896" si="17531">H896/H901</f>
        <v>2.3109174342213859E-3</v>
      </c>
      <c r="BQ896" s="126">
        <f t="shared" ref="BQ896" si="17532">I896/I901</f>
        <v>2.7840127434653538E-2</v>
      </c>
      <c r="BR896" s="123">
        <f t="shared" ref="BR896" si="17533">J896/J901</f>
        <v>1.5689204333208816E-2</v>
      </c>
      <c r="BS896" s="124">
        <f t="shared" ref="BS896" si="17534">K896/K901</f>
        <v>1.2152222577550368E-2</v>
      </c>
      <c r="BT896" s="125">
        <f t="shared" ref="BT896" si="17535">L896/L901</f>
        <v>4.6985564675912819E-2</v>
      </c>
      <c r="BU896" s="123">
        <f t="shared" ref="BU896" si="17536">M896/M901</f>
        <v>8.0831408775981529E-3</v>
      </c>
      <c r="BV896" s="127">
        <f t="shared" ref="BV896" si="17537">N896/N901</f>
        <v>1.5415035712844518E-2</v>
      </c>
      <c r="BW896" s="128">
        <f t="shared" ref="BW896" si="17538">O896/O901</f>
        <v>8.9133664263197944E-3</v>
      </c>
      <c r="BX896" s="123">
        <f t="shared" ref="BX896" si="17539">P896/P901</f>
        <v>5.827702702702703E-3</v>
      </c>
      <c r="BY896" s="124">
        <f t="shared" ref="BY896" si="17540">Q896/Q901</f>
        <v>1.1686020873144201E-2</v>
      </c>
      <c r="BZ896" s="125">
        <f t="shared" ref="BZ896" si="17541">R896/R901</f>
        <v>1.0030090270812437E-2</v>
      </c>
      <c r="CA896" s="126">
        <f t="shared" ref="CA896" si="17542">S896/S901</f>
        <v>5.9091401929957715E-3</v>
      </c>
      <c r="CB896" s="123">
        <f t="shared" ref="CB896" si="17543">T896/T901</f>
        <v>6.1611374407582941E-3</v>
      </c>
      <c r="CC896" s="124">
        <f t="shared" ref="CC896" si="17544">U896/U901</f>
        <v>4.0385212799005903E-3</v>
      </c>
      <c r="CD896" s="125">
        <f t="shared" ref="CD896" si="17545">V896/V901</f>
        <v>9.8016868019147486E-3</v>
      </c>
      <c r="CE896" s="126">
        <f t="shared" ref="CE896" si="17546">W896/W901</f>
        <v>1.7040310985675488E-3</v>
      </c>
      <c r="CF896" s="123">
        <f t="shared" ref="CF896" si="17547">X896/X901</f>
        <v>4.0228857500446986E-3</v>
      </c>
      <c r="CG896" s="124">
        <f t="shared" ref="CG896" si="17548">Y896/Y901</f>
        <v>1.6797312430011197E-3</v>
      </c>
      <c r="CH896" s="125">
        <f t="shared" ref="CH896" si="17549">Z896/Z901</f>
        <v>2.9184549356223175E-3</v>
      </c>
      <c r="CI896" s="123">
        <f t="shared" ref="CI896" si="17550">AA896/AA901</f>
        <v>3.2390944618526213E-3</v>
      </c>
      <c r="CJ896" s="129">
        <f t="shared" ref="CJ896" si="17551">AB896/AB901</f>
        <v>7.7084864303271416E-3</v>
      </c>
      <c r="CK896" s="130">
        <f t="shared" ref="CK896" si="17552">AC896/AC901</f>
        <v>1.3906621159020739E-2</v>
      </c>
    </row>
    <row r="897" spans="1:89" x14ac:dyDescent="0.2">
      <c r="A897" s="139" t="s">
        <v>36</v>
      </c>
      <c r="B897" s="181">
        <v>0</v>
      </c>
      <c r="C897" s="175">
        <v>0</v>
      </c>
      <c r="D897" s="176">
        <v>0</v>
      </c>
      <c r="E897" s="177">
        <v>0</v>
      </c>
      <c r="F897" s="174">
        <v>0</v>
      </c>
      <c r="G897" s="178">
        <v>0</v>
      </c>
      <c r="H897" s="176">
        <v>0</v>
      </c>
      <c r="I897" s="177">
        <v>0</v>
      </c>
      <c r="J897" s="174">
        <v>0</v>
      </c>
      <c r="K897" s="178">
        <v>0</v>
      </c>
      <c r="L897" s="176">
        <v>0</v>
      </c>
      <c r="M897" s="174">
        <v>0</v>
      </c>
      <c r="N897" s="179">
        <v>0</v>
      </c>
      <c r="O897" s="182">
        <v>0</v>
      </c>
      <c r="P897" s="174">
        <v>0</v>
      </c>
      <c r="Q897" s="178">
        <v>0</v>
      </c>
      <c r="R897" s="176">
        <v>0</v>
      </c>
      <c r="S897" s="177">
        <v>0</v>
      </c>
      <c r="T897" s="174">
        <v>0</v>
      </c>
      <c r="U897" s="178">
        <v>0</v>
      </c>
      <c r="V897" s="176">
        <v>0</v>
      </c>
      <c r="W897" s="177">
        <v>0</v>
      </c>
      <c r="X897" s="174">
        <v>0</v>
      </c>
      <c r="Y897" s="178">
        <v>0</v>
      </c>
      <c r="Z897" s="176">
        <v>0</v>
      </c>
      <c r="AA897" s="174">
        <v>0</v>
      </c>
      <c r="AB897" s="151">
        <f t="shared" si="17034"/>
        <v>0</v>
      </c>
      <c r="AC897" s="152">
        <f t="shared" si="17035"/>
        <v>0</v>
      </c>
      <c r="BI897" s="139" t="s">
        <v>36</v>
      </c>
      <c r="BJ897" s="123">
        <f>B897/B901</f>
        <v>0</v>
      </c>
      <c r="BK897" s="124">
        <f t="shared" ref="BK897" si="17553">C897/C901</f>
        <v>0</v>
      </c>
      <c r="BL897" s="125">
        <f t="shared" ref="BL897" si="17554">D897/D901</f>
        <v>0</v>
      </c>
      <c r="BM897" s="126">
        <f t="shared" ref="BM897" si="17555">E897/E901</f>
        <v>0</v>
      </c>
      <c r="BN897" s="123">
        <f t="shared" ref="BN897" si="17556">F897/F901</f>
        <v>0</v>
      </c>
      <c r="BO897" s="124">
        <f t="shared" ref="BO897" si="17557">G897/G901</f>
        <v>0</v>
      </c>
      <c r="BP897" s="125">
        <f t="shared" ref="BP897" si="17558">H897/H901</f>
        <v>0</v>
      </c>
      <c r="BQ897" s="126">
        <f t="shared" ref="BQ897" si="17559">I897/I901</f>
        <v>0</v>
      </c>
      <c r="BR897" s="123">
        <f t="shared" ref="BR897" si="17560">J897/J901</f>
        <v>0</v>
      </c>
      <c r="BS897" s="124">
        <f t="shared" ref="BS897" si="17561">K897/K901</f>
        <v>0</v>
      </c>
      <c r="BT897" s="125">
        <f t="shared" ref="BT897" si="17562">L897/L901</f>
        <v>0</v>
      </c>
      <c r="BU897" s="123">
        <f t="shared" ref="BU897" si="17563">M897/M901</f>
        <v>0</v>
      </c>
      <c r="BV897" s="127">
        <f t="shared" ref="BV897" si="17564">N897/N901</f>
        <v>0</v>
      </c>
      <c r="BW897" s="128">
        <f t="shared" ref="BW897" si="17565">O897/O901</f>
        <v>0</v>
      </c>
      <c r="BX897" s="123">
        <f t="shared" ref="BX897" si="17566">P897/P901</f>
        <v>0</v>
      </c>
      <c r="BY897" s="124">
        <f t="shared" ref="BY897" si="17567">Q897/Q901</f>
        <v>0</v>
      </c>
      <c r="BZ897" s="125">
        <f t="shared" ref="BZ897" si="17568">R897/R901</f>
        <v>0</v>
      </c>
      <c r="CA897" s="126">
        <f t="shared" ref="CA897" si="17569">S897/S901</f>
        <v>0</v>
      </c>
      <c r="CB897" s="123">
        <f t="shared" ref="CB897" si="17570">T897/T901</f>
        <v>0</v>
      </c>
      <c r="CC897" s="124">
        <f t="shared" ref="CC897" si="17571">U897/U901</f>
        <v>0</v>
      </c>
      <c r="CD897" s="125">
        <f t="shared" ref="CD897" si="17572">V897/V901</f>
        <v>0</v>
      </c>
      <c r="CE897" s="126">
        <f t="shared" ref="CE897" si="17573">W897/W901</f>
        <v>0</v>
      </c>
      <c r="CF897" s="123">
        <f t="shared" ref="CF897" si="17574">X897/X901</f>
        <v>0</v>
      </c>
      <c r="CG897" s="124">
        <f t="shared" ref="CG897" si="17575">Y897/Y901</f>
        <v>0</v>
      </c>
      <c r="CH897" s="125">
        <f t="shared" ref="CH897" si="17576">Z897/Z901</f>
        <v>0</v>
      </c>
      <c r="CI897" s="123">
        <f t="shared" ref="CI897" si="17577">AA897/AA901</f>
        <v>0</v>
      </c>
      <c r="CJ897" s="129">
        <f t="shared" ref="CJ897" si="17578">AB897/AB901</f>
        <v>0</v>
      </c>
      <c r="CK897" s="130">
        <f t="shared" ref="CK897" si="17579">AC897/AC901</f>
        <v>0</v>
      </c>
    </row>
    <row r="898" spans="1:89" x14ac:dyDescent="0.2">
      <c r="A898" s="131" t="s">
        <v>37</v>
      </c>
      <c r="B898" s="56">
        <v>0</v>
      </c>
      <c r="C898" s="57">
        <v>0</v>
      </c>
      <c r="D898" s="133">
        <v>0</v>
      </c>
      <c r="E898" s="134">
        <v>0</v>
      </c>
      <c r="F898" s="132">
        <v>0</v>
      </c>
      <c r="G898" s="135">
        <v>0</v>
      </c>
      <c r="H898" s="133">
        <v>0</v>
      </c>
      <c r="I898" s="134">
        <v>0</v>
      </c>
      <c r="J898" s="132">
        <v>0</v>
      </c>
      <c r="K898" s="135">
        <v>0</v>
      </c>
      <c r="L898" s="133"/>
      <c r="M898" s="132">
        <v>0</v>
      </c>
      <c r="N898" s="136">
        <v>0</v>
      </c>
      <c r="O898" s="137">
        <v>0</v>
      </c>
      <c r="P898" s="132">
        <v>0</v>
      </c>
      <c r="Q898" s="135">
        <v>0</v>
      </c>
      <c r="R898" s="133"/>
      <c r="S898" s="134">
        <v>0</v>
      </c>
      <c r="T898" s="132">
        <v>0</v>
      </c>
      <c r="U898" s="135">
        <v>0</v>
      </c>
      <c r="V898" s="133">
        <v>0</v>
      </c>
      <c r="W898" s="134">
        <v>0</v>
      </c>
      <c r="X898" s="132">
        <v>0</v>
      </c>
      <c r="Y898" s="135">
        <v>0</v>
      </c>
      <c r="Z898" s="138">
        <v>0</v>
      </c>
      <c r="AA898" s="2">
        <v>0</v>
      </c>
      <c r="AB898" s="151">
        <f t="shared" si="17034"/>
        <v>0</v>
      </c>
      <c r="AC898" s="152">
        <f t="shared" si="17035"/>
        <v>0</v>
      </c>
      <c r="BI898" s="131" t="s">
        <v>37</v>
      </c>
      <c r="BJ898" s="123">
        <f>B898/B901</f>
        <v>0</v>
      </c>
      <c r="BK898" s="124">
        <f t="shared" ref="BK898" si="17580">C898/C901</f>
        <v>0</v>
      </c>
      <c r="BL898" s="125">
        <f t="shared" ref="BL898" si="17581">D898/D901</f>
        <v>0</v>
      </c>
      <c r="BM898" s="126">
        <f t="shared" ref="BM898" si="17582">E898/E901</f>
        <v>0</v>
      </c>
      <c r="BN898" s="123">
        <f t="shared" ref="BN898" si="17583">F898/F901</f>
        <v>0</v>
      </c>
      <c r="BO898" s="124">
        <f t="shared" ref="BO898" si="17584">G898/G901</f>
        <v>0</v>
      </c>
      <c r="BP898" s="125">
        <f t="shared" ref="BP898" si="17585">H898/H901</f>
        <v>0</v>
      </c>
      <c r="BQ898" s="126">
        <f t="shared" ref="BQ898" si="17586">I898/I901</f>
        <v>0</v>
      </c>
      <c r="BR898" s="123">
        <f t="shared" ref="BR898" si="17587">J898/J901</f>
        <v>0</v>
      </c>
      <c r="BS898" s="124">
        <f t="shared" ref="BS898" si="17588">K898/K901</f>
        <v>0</v>
      </c>
      <c r="BT898" s="125">
        <f t="shared" ref="BT898" si="17589">L898/L901</f>
        <v>0</v>
      </c>
      <c r="BU898" s="123">
        <f t="shared" ref="BU898" si="17590">M898/M901</f>
        <v>0</v>
      </c>
      <c r="BV898" s="127">
        <f t="shared" ref="BV898" si="17591">N898/N901</f>
        <v>0</v>
      </c>
      <c r="BW898" s="128">
        <f t="shared" ref="BW898" si="17592">O898/O901</f>
        <v>0</v>
      </c>
      <c r="BX898" s="123">
        <f t="shared" ref="BX898" si="17593">P898/P901</f>
        <v>0</v>
      </c>
      <c r="BY898" s="124">
        <f t="shared" ref="BY898" si="17594">Q898/Q901</f>
        <v>0</v>
      </c>
      <c r="BZ898" s="125">
        <f t="shared" ref="BZ898" si="17595">R898/R901</f>
        <v>0</v>
      </c>
      <c r="CA898" s="126">
        <f t="shared" ref="CA898" si="17596">S898/S901</f>
        <v>0</v>
      </c>
      <c r="CB898" s="123">
        <f t="shared" ref="CB898" si="17597">T898/T901</f>
        <v>0</v>
      </c>
      <c r="CC898" s="124">
        <f t="shared" ref="CC898" si="17598">U898/U901</f>
        <v>0</v>
      </c>
      <c r="CD898" s="125">
        <f t="shared" ref="CD898" si="17599">V898/V901</f>
        <v>0</v>
      </c>
      <c r="CE898" s="126">
        <f t="shared" ref="CE898" si="17600">W898/W901</f>
        <v>0</v>
      </c>
      <c r="CF898" s="123">
        <f t="shared" ref="CF898" si="17601">X898/X901</f>
        <v>0</v>
      </c>
      <c r="CG898" s="124">
        <f t="shared" ref="CG898" si="17602">Y898/Y901</f>
        <v>0</v>
      </c>
      <c r="CH898" s="125">
        <f t="shared" ref="CH898" si="17603">Z898/Z901</f>
        <v>0</v>
      </c>
      <c r="CI898" s="123">
        <f t="shared" ref="CI898" si="17604">AA898/AA901</f>
        <v>0</v>
      </c>
      <c r="CJ898" s="129">
        <f t="shared" ref="CJ898" si="17605">AB898/AB901</f>
        <v>0</v>
      </c>
      <c r="CK898" s="130">
        <f t="shared" ref="CK898" si="17606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4"/>
        <v>0</v>
      </c>
      <c r="AC899" s="152">
        <f t="shared" si="17035"/>
        <v>0</v>
      </c>
      <c r="BI899" s="139" t="s">
        <v>38</v>
      </c>
      <c r="BJ899" s="123">
        <f>B899/B901</f>
        <v>0</v>
      </c>
      <c r="BK899" s="124">
        <f t="shared" ref="BK899" si="17607">C899/C901</f>
        <v>0</v>
      </c>
      <c r="BL899" s="125">
        <f t="shared" ref="BL899" si="17608">D899/D901</f>
        <v>0</v>
      </c>
      <c r="BM899" s="126">
        <f t="shared" ref="BM899" si="17609">E899/E901</f>
        <v>0</v>
      </c>
      <c r="BN899" s="123">
        <f t="shared" ref="BN899" si="17610">F899/F901</f>
        <v>0</v>
      </c>
      <c r="BO899" s="124">
        <f t="shared" ref="BO899" si="17611">G899/G901</f>
        <v>0</v>
      </c>
      <c r="BP899" s="125">
        <f t="shared" ref="BP899" si="17612">H899/H901</f>
        <v>0</v>
      </c>
      <c r="BQ899" s="126">
        <f t="shared" ref="BQ899" si="17613">I899/I901</f>
        <v>0</v>
      </c>
      <c r="BR899" s="123">
        <f t="shared" ref="BR899" si="17614">J899/J901</f>
        <v>0</v>
      </c>
      <c r="BS899" s="124">
        <f t="shared" ref="BS899" si="17615">K899/K901</f>
        <v>0</v>
      </c>
      <c r="BT899" s="125">
        <f t="shared" ref="BT899" si="17616">L899/L901</f>
        <v>0</v>
      </c>
      <c r="BU899" s="123">
        <f t="shared" ref="BU899" si="17617">M899/M901</f>
        <v>0</v>
      </c>
      <c r="BV899" s="127">
        <f t="shared" ref="BV899" si="17618">N899/N901</f>
        <v>0</v>
      </c>
      <c r="BW899" s="128">
        <f t="shared" ref="BW899" si="17619">O899/O901</f>
        <v>0</v>
      </c>
      <c r="BX899" s="123">
        <f t="shared" ref="BX899" si="17620">P899/P901</f>
        <v>0</v>
      </c>
      <c r="BY899" s="124">
        <f t="shared" ref="BY899" si="17621">Q899/Q901</f>
        <v>0</v>
      </c>
      <c r="BZ899" s="125">
        <f t="shared" ref="BZ899" si="17622">R899/R901</f>
        <v>0</v>
      </c>
      <c r="CA899" s="126">
        <f t="shared" ref="CA899" si="17623">S899/S901</f>
        <v>0</v>
      </c>
      <c r="CB899" s="123">
        <f t="shared" ref="CB899" si="17624">T899/T901</f>
        <v>0</v>
      </c>
      <c r="CC899" s="124">
        <f t="shared" ref="CC899" si="17625">U899/U901</f>
        <v>0</v>
      </c>
      <c r="CD899" s="125">
        <f t="shared" ref="CD899" si="17626">V899/V901</f>
        <v>0</v>
      </c>
      <c r="CE899" s="126">
        <f t="shared" ref="CE899" si="17627">W899/W901</f>
        <v>0</v>
      </c>
      <c r="CF899" s="123">
        <f t="shared" ref="CF899" si="17628">X899/X901</f>
        <v>0</v>
      </c>
      <c r="CG899" s="124">
        <f t="shared" ref="CG899" si="17629">Y899/Y901</f>
        <v>0</v>
      </c>
      <c r="CH899" s="125">
        <f t="shared" ref="CH899" si="17630">Z899/Z901</f>
        <v>0</v>
      </c>
      <c r="CI899" s="123">
        <f t="shared" ref="CI899" si="17631">AA899/AA901</f>
        <v>0</v>
      </c>
      <c r="CJ899" s="129">
        <f t="shared" ref="CJ899" si="17632">AB899/AB901</f>
        <v>0</v>
      </c>
      <c r="CK899" s="130">
        <f t="shared" ref="CK899" si="17633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4"/>
        <v>0</v>
      </c>
      <c r="AC900" s="152">
        <f t="shared" si="17035"/>
        <v>0</v>
      </c>
      <c r="BI900" s="131" t="s">
        <v>39</v>
      </c>
      <c r="BJ900" s="123">
        <f>B900/B901</f>
        <v>0</v>
      </c>
      <c r="BK900" s="124">
        <f t="shared" ref="BK900" si="17634">C900/C901</f>
        <v>0</v>
      </c>
      <c r="BL900" s="125">
        <f t="shared" ref="BL900" si="17635">D900/D901</f>
        <v>0</v>
      </c>
      <c r="BM900" s="126">
        <f t="shared" ref="BM900" si="17636">E900/E901</f>
        <v>0</v>
      </c>
      <c r="BN900" s="123">
        <f t="shared" ref="BN900" si="17637">F900/F901</f>
        <v>0</v>
      </c>
      <c r="BO900" s="124">
        <f t="shared" ref="BO900" si="17638">G900/G901</f>
        <v>0</v>
      </c>
      <c r="BP900" s="125">
        <f t="shared" ref="BP900" si="17639">H900/H901</f>
        <v>0</v>
      </c>
      <c r="BQ900" s="126">
        <f t="shared" ref="BQ900" si="17640">I900/I901</f>
        <v>0</v>
      </c>
      <c r="BR900" s="123">
        <f t="shared" ref="BR900" si="17641">J900/J901</f>
        <v>0</v>
      </c>
      <c r="BS900" s="124">
        <f t="shared" ref="BS900" si="17642">K900/K901</f>
        <v>0</v>
      </c>
      <c r="BT900" s="125">
        <f t="shared" ref="BT900" si="17643">L900/L901</f>
        <v>0</v>
      </c>
      <c r="BU900" s="123">
        <f t="shared" ref="BU900" si="17644">M900/M901</f>
        <v>0</v>
      </c>
      <c r="BV900" s="127">
        <f t="shared" ref="BV900" si="17645">N900/N901</f>
        <v>0</v>
      </c>
      <c r="BW900" s="128">
        <f t="shared" ref="BW900" si="17646">O900/O901</f>
        <v>0</v>
      </c>
      <c r="BX900" s="123">
        <f t="shared" ref="BX900" si="17647">P900/P901</f>
        <v>0</v>
      </c>
      <c r="BY900" s="124">
        <f t="shared" ref="BY900" si="17648">Q900/Q901</f>
        <v>0</v>
      </c>
      <c r="BZ900" s="125">
        <f t="shared" ref="BZ900" si="17649">R900/R901</f>
        <v>0</v>
      </c>
      <c r="CA900" s="126">
        <f t="shared" ref="CA900" si="17650">S900/S901</f>
        <v>0</v>
      </c>
      <c r="CB900" s="123">
        <f t="shared" ref="CB900" si="17651">T900/T901</f>
        <v>0</v>
      </c>
      <c r="CC900" s="124">
        <f t="shared" ref="CC900" si="17652">U900/U901</f>
        <v>0</v>
      </c>
      <c r="CD900" s="125">
        <f t="shared" ref="CD900" si="17653">V900/V901</f>
        <v>0</v>
      </c>
      <c r="CE900" s="126">
        <f t="shared" ref="CE900" si="17654">W900/W901</f>
        <v>0</v>
      </c>
      <c r="CF900" s="123">
        <f t="shared" ref="CF900" si="17655">X900/X901</f>
        <v>0</v>
      </c>
      <c r="CG900" s="124">
        <f t="shared" ref="CG900" si="17656">Y900/Y901</f>
        <v>0</v>
      </c>
      <c r="CH900" s="125">
        <f t="shared" ref="CH900" si="17657">Z900/Z901</f>
        <v>0</v>
      </c>
      <c r="CI900" s="123">
        <f t="shared" ref="CI900" si="17658">AA900/AA901</f>
        <v>0</v>
      </c>
      <c r="CJ900" s="129">
        <f t="shared" ref="CJ900" si="17659">AB900/AB901</f>
        <v>0</v>
      </c>
      <c r="CK900" s="130">
        <f t="shared" ref="CK900" si="17660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61">SUM(B878:B900)</f>
        <v>19757</v>
      </c>
      <c r="C901" s="1">
        <f t="shared" si="17661"/>
        <v>15921</v>
      </c>
      <c r="D901" s="14">
        <f t="shared" si="17661"/>
        <v>6577</v>
      </c>
      <c r="E901" s="1">
        <f t="shared" si="17661"/>
        <v>6789</v>
      </c>
      <c r="F901" s="14">
        <f t="shared" si="17661"/>
        <v>19259</v>
      </c>
      <c r="G901" s="1">
        <f t="shared" si="17661"/>
        <v>12952</v>
      </c>
      <c r="H901" s="14">
        <f t="shared" si="17661"/>
        <v>30291</v>
      </c>
      <c r="I901" s="1">
        <f t="shared" si="17661"/>
        <v>27622</v>
      </c>
      <c r="J901" s="14">
        <f t="shared" si="17661"/>
        <v>2677</v>
      </c>
      <c r="K901" s="1">
        <f t="shared" si="17661"/>
        <v>3127</v>
      </c>
      <c r="L901" s="14">
        <f t="shared" si="17661"/>
        <v>10599</v>
      </c>
      <c r="M901" s="1">
        <f t="shared" si="17661"/>
        <v>12990</v>
      </c>
      <c r="N901" s="14">
        <f t="shared" si="17661"/>
        <v>24781</v>
      </c>
      <c r="O901" s="1">
        <f t="shared" si="17661"/>
        <v>27599</v>
      </c>
      <c r="P901" s="14">
        <f t="shared" si="17661"/>
        <v>11840</v>
      </c>
      <c r="Q901" s="1">
        <f t="shared" si="17661"/>
        <v>13606</v>
      </c>
      <c r="R901" s="14">
        <f t="shared" si="17661"/>
        <v>15952</v>
      </c>
      <c r="S901" s="1">
        <f t="shared" si="17661"/>
        <v>18446</v>
      </c>
      <c r="T901" s="14">
        <f t="shared" si="17661"/>
        <v>2110</v>
      </c>
      <c r="U901" s="1">
        <f t="shared" si="17661"/>
        <v>3219</v>
      </c>
      <c r="V901" s="14">
        <f t="shared" si="17661"/>
        <v>13161</v>
      </c>
      <c r="W901" s="1">
        <f t="shared" si="17661"/>
        <v>18779</v>
      </c>
      <c r="X901" s="14">
        <f t="shared" si="17661"/>
        <v>11186</v>
      </c>
      <c r="Y901" s="1">
        <f t="shared" si="17661"/>
        <v>7144</v>
      </c>
      <c r="Z901" s="14">
        <f t="shared" si="17661"/>
        <v>29125</v>
      </c>
      <c r="AA901" s="1">
        <f t="shared" si="17661"/>
        <v>28403</v>
      </c>
      <c r="AB901" s="153">
        <f t="shared" ref="AB901:AC901" si="17662">SUM(AB877:AB900)</f>
        <v>197315</v>
      </c>
      <c r="AC901" s="154">
        <f t="shared" si="17662"/>
        <v>196597</v>
      </c>
      <c r="BI901" s="221" t="s">
        <v>13</v>
      </c>
      <c r="BJ901" s="147">
        <f>SUM(BJ877:BJ900)</f>
        <v>1</v>
      </c>
      <c r="BK901" s="148">
        <f t="shared" ref="BK901:CK901" si="17663">SUM(BK877:BK900)</f>
        <v>0.99999999999999989</v>
      </c>
      <c r="BL901" s="147">
        <f t="shared" si="17663"/>
        <v>0.99999999999999978</v>
      </c>
      <c r="BM901" s="148">
        <f t="shared" si="17663"/>
        <v>1</v>
      </c>
      <c r="BN901" s="147">
        <f t="shared" si="17663"/>
        <v>0.99999999999999989</v>
      </c>
      <c r="BO901" s="148">
        <f t="shared" si="17663"/>
        <v>0.99999999999999989</v>
      </c>
      <c r="BP901" s="147">
        <f t="shared" si="17663"/>
        <v>0.99999999999999989</v>
      </c>
      <c r="BQ901" s="148">
        <f t="shared" si="17663"/>
        <v>0.99999999999999989</v>
      </c>
      <c r="BR901" s="147">
        <f t="shared" si="17663"/>
        <v>1</v>
      </c>
      <c r="BS901" s="148">
        <f t="shared" si="17663"/>
        <v>0.99999999999999989</v>
      </c>
      <c r="BT901" s="147">
        <f t="shared" si="17663"/>
        <v>0.99999999999999978</v>
      </c>
      <c r="BU901" s="148">
        <f t="shared" si="17663"/>
        <v>1</v>
      </c>
      <c r="BV901" s="147">
        <f t="shared" si="17663"/>
        <v>1</v>
      </c>
      <c r="BW901" s="148">
        <f t="shared" si="17663"/>
        <v>1</v>
      </c>
      <c r="BX901" s="147">
        <f t="shared" si="17663"/>
        <v>1</v>
      </c>
      <c r="BY901" s="148">
        <f t="shared" si="17663"/>
        <v>1</v>
      </c>
      <c r="BZ901" s="147">
        <f t="shared" si="17663"/>
        <v>0.99999999999999989</v>
      </c>
      <c r="CA901" s="148">
        <f t="shared" si="17663"/>
        <v>0.99999999999999989</v>
      </c>
      <c r="CB901" s="147">
        <f t="shared" si="17663"/>
        <v>1</v>
      </c>
      <c r="CC901" s="148">
        <f t="shared" si="17663"/>
        <v>1</v>
      </c>
      <c r="CD901" s="147">
        <f t="shared" si="17663"/>
        <v>1.0000000000000002</v>
      </c>
      <c r="CE901" s="148">
        <f t="shared" si="17663"/>
        <v>1</v>
      </c>
      <c r="CF901" s="147">
        <f t="shared" si="17663"/>
        <v>0.99999999999999989</v>
      </c>
      <c r="CG901" s="148">
        <f t="shared" si="17663"/>
        <v>1</v>
      </c>
      <c r="CH901" s="147">
        <f t="shared" si="17663"/>
        <v>1</v>
      </c>
      <c r="CI901" s="148">
        <f t="shared" si="17663"/>
        <v>1</v>
      </c>
      <c r="CJ901" s="147">
        <f t="shared" si="17663"/>
        <v>1</v>
      </c>
      <c r="CK901" s="148">
        <f t="shared" si="17663"/>
        <v>0.99999999999999989</v>
      </c>
    </row>
    <row r="902" spans="1:89" ht="13.5" thickTop="1" x14ac:dyDescent="0.2">
      <c r="A902" s="165"/>
    </row>
    <row r="904" spans="1:89" x14ac:dyDescent="0.2">
      <c r="A904" s="278">
        <f>+A873+1</f>
        <v>44803</v>
      </c>
      <c r="B904" s="278"/>
      <c r="C904" s="278"/>
      <c r="D904" s="278"/>
      <c r="BI904" s="277">
        <f>+BI842+2</f>
        <v>44803</v>
      </c>
      <c r="BJ904" s="277"/>
      <c r="BK904" s="277"/>
      <c r="BL904" s="277"/>
    </row>
    <row r="905" spans="1:89" ht="13.5" thickBot="1" x14ac:dyDescent="0.25">
      <c r="AE905" t="s">
        <v>84</v>
      </c>
    </row>
    <row r="906" spans="1:89" ht="14.25" thickTop="1" thickBot="1" x14ac:dyDescent="0.25">
      <c r="A906" s="275" t="s">
        <v>0</v>
      </c>
      <c r="B906" s="269" t="s">
        <v>1</v>
      </c>
      <c r="C906" s="270"/>
      <c r="D906" s="269" t="s">
        <v>2</v>
      </c>
      <c r="E906" s="270"/>
      <c r="F906" s="269" t="s">
        <v>3</v>
      </c>
      <c r="G906" s="270"/>
      <c r="H906" s="269" t="s">
        <v>4</v>
      </c>
      <c r="I906" s="270"/>
      <c r="J906" s="269" t="s">
        <v>5</v>
      </c>
      <c r="K906" s="270"/>
      <c r="L906" s="269" t="s">
        <v>6</v>
      </c>
      <c r="M906" s="270"/>
      <c r="N906" s="269" t="s">
        <v>7</v>
      </c>
      <c r="O906" s="270"/>
      <c r="P906" s="269" t="s">
        <v>8</v>
      </c>
      <c r="Q906" s="270"/>
      <c r="R906" s="269" t="s">
        <v>9</v>
      </c>
      <c r="S906" s="270"/>
      <c r="T906" s="269" t="s">
        <v>10</v>
      </c>
      <c r="U906" s="270"/>
      <c r="V906" s="269" t="s">
        <v>11</v>
      </c>
      <c r="W906" s="270"/>
      <c r="X906" s="269" t="s">
        <v>12</v>
      </c>
      <c r="Y906" s="270"/>
      <c r="Z906" s="271" t="s">
        <v>40</v>
      </c>
      <c r="AA906" s="272"/>
      <c r="AB906" s="273" t="s">
        <v>41</v>
      </c>
      <c r="AC906" s="274"/>
      <c r="AE906" s="275" t="s">
        <v>0</v>
      </c>
      <c r="AF906" s="269" t="s">
        <v>1</v>
      </c>
      <c r="AG906" s="270"/>
      <c r="AH906" s="269" t="s">
        <v>2</v>
      </c>
      <c r="AI906" s="270"/>
      <c r="AJ906" s="269" t="s">
        <v>3</v>
      </c>
      <c r="AK906" s="270"/>
      <c r="AL906" s="269" t="s">
        <v>4</v>
      </c>
      <c r="AM906" s="270"/>
      <c r="AN906" s="269" t="s">
        <v>5</v>
      </c>
      <c r="AO906" s="270"/>
      <c r="AP906" s="269" t="s">
        <v>6</v>
      </c>
      <c r="AQ906" s="270"/>
      <c r="AR906" s="269" t="s">
        <v>7</v>
      </c>
      <c r="AS906" s="270"/>
      <c r="AT906" s="269" t="s">
        <v>8</v>
      </c>
      <c r="AU906" s="270"/>
      <c r="AV906" s="269" t="s">
        <v>9</v>
      </c>
      <c r="AW906" s="270"/>
      <c r="AX906" s="269" t="s">
        <v>10</v>
      </c>
      <c r="AY906" s="270"/>
      <c r="AZ906" s="269" t="s">
        <v>11</v>
      </c>
      <c r="BA906" s="270"/>
      <c r="BB906" s="269" t="s">
        <v>12</v>
      </c>
      <c r="BC906" s="270"/>
      <c r="BD906" s="271" t="s">
        <v>40</v>
      </c>
      <c r="BE906" s="272"/>
      <c r="BF906" s="273" t="s">
        <v>41</v>
      </c>
      <c r="BG906" s="274"/>
      <c r="BI906" s="275" t="s">
        <v>0</v>
      </c>
      <c r="BJ906" s="269" t="s">
        <v>1</v>
      </c>
      <c r="BK906" s="270"/>
      <c r="BL906" s="269" t="s">
        <v>2</v>
      </c>
      <c r="BM906" s="270"/>
      <c r="BN906" s="269" t="s">
        <v>3</v>
      </c>
      <c r="BO906" s="270"/>
      <c r="BP906" s="269" t="s">
        <v>4</v>
      </c>
      <c r="BQ906" s="270"/>
      <c r="BR906" s="269" t="s">
        <v>5</v>
      </c>
      <c r="BS906" s="270"/>
      <c r="BT906" s="269" t="s">
        <v>6</v>
      </c>
      <c r="BU906" s="270"/>
      <c r="BV906" s="269" t="s">
        <v>7</v>
      </c>
      <c r="BW906" s="270"/>
      <c r="BX906" s="269" t="s">
        <v>8</v>
      </c>
      <c r="BY906" s="270"/>
      <c r="BZ906" s="269" t="s">
        <v>9</v>
      </c>
      <c r="CA906" s="270"/>
      <c r="CB906" s="269" t="s">
        <v>10</v>
      </c>
      <c r="CC906" s="270"/>
      <c r="CD906" s="269" t="s">
        <v>11</v>
      </c>
      <c r="CE906" s="270"/>
      <c r="CF906" s="269" t="s">
        <v>12</v>
      </c>
      <c r="CG906" s="270"/>
      <c r="CH906" s="271" t="s">
        <v>40</v>
      </c>
      <c r="CI906" s="272"/>
      <c r="CJ906" s="269" t="s">
        <v>41</v>
      </c>
      <c r="CK906" s="270"/>
    </row>
    <row r="907" spans="1:89" ht="15" thickTop="1" thickBot="1" x14ac:dyDescent="0.3">
      <c r="A907" s="276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76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76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3426</v>
      </c>
      <c r="AG908" s="164">
        <f t="shared" ref="AG908:AV910" si="17664">SUMIF($A$9:$A$32,$AE908,C$908:C$931)</f>
        <v>1291</v>
      </c>
      <c r="AH908" s="121">
        <f t="shared" si="17664"/>
        <v>1428</v>
      </c>
      <c r="AI908" s="159">
        <f t="shared" si="17664"/>
        <v>1192</v>
      </c>
      <c r="AJ908" s="120">
        <f t="shared" si="17664"/>
        <v>2956</v>
      </c>
      <c r="AK908" s="122">
        <f t="shared" si="17664"/>
        <v>1487</v>
      </c>
      <c r="AL908" s="121">
        <f t="shared" si="17664"/>
        <v>4150</v>
      </c>
      <c r="AM908" s="159">
        <f t="shared" si="17664"/>
        <v>2494</v>
      </c>
      <c r="AN908" s="120">
        <f t="shared" si="17664"/>
        <v>239</v>
      </c>
      <c r="AO908" s="122">
        <f t="shared" si="17664"/>
        <v>956</v>
      </c>
      <c r="AP908" s="121">
        <f t="shared" si="17664"/>
        <v>1096</v>
      </c>
      <c r="AQ908" s="120">
        <f t="shared" si="17664"/>
        <v>3473</v>
      </c>
      <c r="AR908" s="158">
        <f t="shared" si="17664"/>
        <v>2918</v>
      </c>
      <c r="AS908" s="160">
        <f t="shared" si="17664"/>
        <v>4425</v>
      </c>
      <c r="AT908" s="120">
        <f t="shared" si="17664"/>
        <v>2127</v>
      </c>
      <c r="AU908" s="122">
        <f t="shared" si="17664"/>
        <v>2241</v>
      </c>
      <c r="AV908" s="121">
        <f t="shared" si="17664"/>
        <v>2623</v>
      </c>
      <c r="AW908" s="159">
        <f t="shared" ref="AW908:BG910" si="17665">SUMIF($A$9:$A$32,$AE908,S$908:S$931)</f>
        <v>1979</v>
      </c>
      <c r="AX908" s="120">
        <f t="shared" si="17665"/>
        <v>336</v>
      </c>
      <c r="AY908" s="122">
        <f t="shared" si="17665"/>
        <v>1520</v>
      </c>
      <c r="AZ908" s="121">
        <f t="shared" si="17665"/>
        <v>1077</v>
      </c>
      <c r="BA908" s="159">
        <f t="shared" si="17665"/>
        <v>3082</v>
      </c>
      <c r="BB908" s="120">
        <f t="shared" si="17665"/>
        <v>2102</v>
      </c>
      <c r="BC908" s="122">
        <f t="shared" si="17665"/>
        <v>1778</v>
      </c>
      <c r="BD908" s="21">
        <f t="shared" si="17665"/>
        <v>3963</v>
      </c>
      <c r="BE908" s="163">
        <f t="shared" si="17665"/>
        <v>2815</v>
      </c>
      <c r="BF908" s="149">
        <f t="shared" si="17665"/>
        <v>28441</v>
      </c>
      <c r="BG908" s="150">
        <f t="shared" si="17665"/>
        <v>28733</v>
      </c>
      <c r="BI908" s="119" t="s">
        <v>16</v>
      </c>
      <c r="BJ908" s="123">
        <f>B908/B932</f>
        <v>0</v>
      </c>
      <c r="BK908" s="124">
        <f t="shared" ref="BK908" si="17666">C908/C932</f>
        <v>0</v>
      </c>
      <c r="BL908" s="125">
        <f t="shared" ref="BL908" si="17667">D908/D932</f>
        <v>0</v>
      </c>
      <c r="BM908" s="126">
        <f t="shared" ref="BM908" si="17668">E908/E932</f>
        <v>0</v>
      </c>
      <c r="BN908" s="123">
        <f t="shared" ref="BN908" si="17669">F908/F932</f>
        <v>0</v>
      </c>
      <c r="BO908" s="124">
        <f t="shared" ref="BO908" si="17670">G908/G932</f>
        <v>0</v>
      </c>
      <c r="BP908" s="125">
        <f t="shared" ref="BP908" si="17671">H908/H932</f>
        <v>0</v>
      </c>
      <c r="BQ908" s="126">
        <f t="shared" ref="BQ908" si="17672">I908/I932</f>
        <v>0</v>
      </c>
      <c r="BR908" s="123">
        <f t="shared" ref="BR908" si="17673">J908/J932</f>
        <v>0</v>
      </c>
      <c r="BS908" s="124">
        <f t="shared" ref="BS908" si="17674">K908/K932</f>
        <v>0</v>
      </c>
      <c r="BT908" s="125">
        <f t="shared" ref="BT908" si="17675">L908/L932</f>
        <v>0</v>
      </c>
      <c r="BU908" s="123">
        <f t="shared" ref="BU908" si="17676">M908/M932</f>
        <v>0</v>
      </c>
      <c r="BV908" s="127">
        <f t="shared" ref="BV908" si="17677">N908/N932</f>
        <v>0</v>
      </c>
      <c r="BW908" s="128">
        <f t="shared" ref="BW908" si="17678">O908/O932</f>
        <v>0</v>
      </c>
      <c r="BX908" s="123">
        <f t="shared" ref="BX908" si="17679">P908/P932</f>
        <v>0</v>
      </c>
      <c r="BY908" s="124">
        <f t="shared" ref="BY908" si="17680">Q908/Q932</f>
        <v>0</v>
      </c>
      <c r="BZ908" s="125">
        <f t="shared" ref="BZ908" si="17681">R908/R932</f>
        <v>0</v>
      </c>
      <c r="CA908" s="126">
        <f t="shared" ref="CA908" si="17682">S908/S932</f>
        <v>0</v>
      </c>
      <c r="CB908" s="123">
        <f t="shared" ref="CB908" si="17683">T908/T932</f>
        <v>0</v>
      </c>
      <c r="CC908" s="124">
        <f t="shared" ref="CC908" si="17684">U908/U932</f>
        <v>0</v>
      </c>
      <c r="CD908" s="125">
        <f t="shared" ref="CD908" si="17685">V908/V932</f>
        <v>0</v>
      </c>
      <c r="CE908" s="126">
        <f t="shared" ref="CE908" si="17686">W908/W932</f>
        <v>0</v>
      </c>
      <c r="CF908" s="123">
        <f t="shared" ref="CF908" si="17687">X908/X932</f>
        <v>0</v>
      </c>
      <c r="CG908" s="124">
        <f t="shared" ref="CG908" si="17688">Y908/Y932</f>
        <v>0</v>
      </c>
      <c r="CH908" s="125">
        <f t="shared" ref="CH908" si="17689">Z908/Z932</f>
        <v>0</v>
      </c>
      <c r="CI908" s="123">
        <f t="shared" ref="CI908" si="17690">AA908/AA932</f>
        <v>0</v>
      </c>
      <c r="CJ908" s="129">
        <f t="shared" ref="CJ908" si="17691">AB908/AB932</f>
        <v>0</v>
      </c>
      <c r="CK908" s="130">
        <f t="shared" ref="CK908" si="17692">AC908/AC932</f>
        <v>0</v>
      </c>
    </row>
    <row r="909" spans="1:89" x14ac:dyDescent="0.2">
      <c r="A909" s="131" t="s">
        <v>17</v>
      </c>
      <c r="B909" s="167">
        <v>487</v>
      </c>
      <c r="C909" s="168">
        <v>0</v>
      </c>
      <c r="D909" s="169">
        <v>507</v>
      </c>
      <c r="E909" s="170">
        <v>5</v>
      </c>
      <c r="F909" s="167">
        <v>1253</v>
      </c>
      <c r="G909" s="171">
        <v>7</v>
      </c>
      <c r="H909" s="169">
        <v>781</v>
      </c>
      <c r="I909" s="170">
        <v>71</v>
      </c>
      <c r="J909" s="167">
        <v>17</v>
      </c>
      <c r="K909" s="171">
        <v>33</v>
      </c>
      <c r="L909" s="169">
        <v>116</v>
      </c>
      <c r="M909" s="167">
        <v>101</v>
      </c>
      <c r="N909" s="172">
        <v>325</v>
      </c>
      <c r="O909" s="173">
        <v>285</v>
      </c>
      <c r="P909" s="167">
        <v>64</v>
      </c>
      <c r="Q909" s="171">
        <v>1</v>
      </c>
      <c r="R909" s="169">
        <v>38</v>
      </c>
      <c r="S909" s="170">
        <v>0</v>
      </c>
      <c r="T909" s="167">
        <v>1</v>
      </c>
      <c r="U909" s="171">
        <v>0</v>
      </c>
      <c r="V909" s="169">
        <v>16</v>
      </c>
      <c r="W909" s="170">
        <v>0</v>
      </c>
      <c r="X909" s="167">
        <v>6</v>
      </c>
      <c r="Y909" s="171">
        <v>0</v>
      </c>
      <c r="Z909" s="169">
        <v>0</v>
      </c>
      <c r="AA909" s="167">
        <v>0</v>
      </c>
      <c r="AB909" s="151">
        <f t="shared" ref="AB909:AB927" si="17693">SUM(B909,D909,F909,H909,J909,L909,N909,P909,R909,T909,V909,X909,Z909)</f>
        <v>3611</v>
      </c>
      <c r="AC909" s="152">
        <f t="shared" ref="AC909:AC931" si="17694">SUM(C909,E909,G909,I909,K909,M909,O909,Q909,S909,U909,W909,Y909,AA909)</f>
        <v>503</v>
      </c>
      <c r="AE909" s="226" t="str">
        <f>$AE$10</f>
        <v>08:00 - 08:59</v>
      </c>
      <c r="AF909" s="120">
        <f>SUMIF($A$9:$A$32,$AE909,B$908:B$931)</f>
        <v>3246</v>
      </c>
      <c r="AG909" s="168">
        <f t="shared" si="17664"/>
        <v>1002</v>
      </c>
      <c r="AH909" s="169">
        <f t="shared" si="17664"/>
        <v>1092</v>
      </c>
      <c r="AI909" s="170">
        <f t="shared" si="17664"/>
        <v>915</v>
      </c>
      <c r="AJ909" s="167">
        <f t="shared" si="17664"/>
        <v>2728</v>
      </c>
      <c r="AK909" s="171">
        <f t="shared" si="17664"/>
        <v>1026</v>
      </c>
      <c r="AL909" s="169">
        <f t="shared" si="17664"/>
        <v>3420</v>
      </c>
      <c r="AM909" s="170">
        <f t="shared" si="17664"/>
        <v>2053</v>
      </c>
      <c r="AN909" s="167">
        <f t="shared" si="17664"/>
        <v>205</v>
      </c>
      <c r="AO909" s="171">
        <f t="shared" si="17664"/>
        <v>854</v>
      </c>
      <c r="AP909" s="169">
        <f t="shared" si="17664"/>
        <v>971</v>
      </c>
      <c r="AQ909" s="167">
        <f t="shared" si="17664"/>
        <v>3194</v>
      </c>
      <c r="AR909" s="172">
        <f t="shared" si="17664"/>
        <v>2389</v>
      </c>
      <c r="AS909" s="173">
        <f t="shared" si="17664"/>
        <v>4188</v>
      </c>
      <c r="AT909" s="167">
        <f t="shared" si="17664"/>
        <v>1552</v>
      </c>
      <c r="AU909" s="171">
        <f t="shared" si="17664"/>
        <v>1920</v>
      </c>
      <c r="AV909" s="169">
        <f t="shared" si="17664"/>
        <v>1999</v>
      </c>
      <c r="AW909" s="170">
        <f t="shared" si="17665"/>
        <v>1750</v>
      </c>
      <c r="AX909" s="167">
        <f t="shared" si="17665"/>
        <v>253</v>
      </c>
      <c r="AY909" s="171">
        <f t="shared" si="17665"/>
        <v>1243</v>
      </c>
      <c r="AZ909" s="169">
        <f t="shared" si="17665"/>
        <v>877</v>
      </c>
      <c r="BA909" s="170">
        <f t="shared" si="17665"/>
        <v>2713</v>
      </c>
      <c r="BB909" s="167">
        <f t="shared" si="17665"/>
        <v>1648</v>
      </c>
      <c r="BC909" s="171">
        <f t="shared" si="17665"/>
        <v>1678</v>
      </c>
      <c r="BD909" s="169">
        <f t="shared" si="17665"/>
        <v>3612</v>
      </c>
      <c r="BE909" s="167">
        <f t="shared" si="17665"/>
        <v>2388</v>
      </c>
      <c r="BF909" s="151">
        <f t="shared" si="17665"/>
        <v>23992</v>
      </c>
      <c r="BG909" s="152">
        <f t="shared" si="17665"/>
        <v>24924</v>
      </c>
      <c r="BI909" s="131" t="s">
        <v>17</v>
      </c>
      <c r="BJ909" s="123">
        <f>B909/B932</f>
        <v>1.6521916135160807E-2</v>
      </c>
      <c r="BK909" s="124">
        <f t="shared" ref="BK909" si="17695">C909/C932</f>
        <v>0</v>
      </c>
      <c r="BL909" s="125">
        <f t="shared" ref="BL909" si="17696">D909/D932</f>
        <v>3.5496744381432473E-2</v>
      </c>
      <c r="BM909" s="126">
        <f t="shared" ref="BM909" si="17697">E909/E932</f>
        <v>3.7548813457494743E-4</v>
      </c>
      <c r="BN909" s="123">
        <f t="shared" ref="BN909" si="17698">F909/F932</f>
        <v>4.2388362652232746E-2</v>
      </c>
      <c r="BO909" s="124">
        <f t="shared" ref="BO909" si="17699">G909/G932</f>
        <v>2.8774612570395036E-4</v>
      </c>
      <c r="BP909" s="125">
        <f t="shared" ref="BP909" si="17700">H909/H932</f>
        <v>1.8622728790118746E-2</v>
      </c>
      <c r="BQ909" s="126">
        <f t="shared" ref="BQ909" si="17701">I909/I932</f>
        <v>1.6393821145720289E-3</v>
      </c>
      <c r="BR909" s="123">
        <f t="shared" ref="BR909" si="17702">J909/J932</f>
        <v>2.7696318018898664E-3</v>
      </c>
      <c r="BS909" s="124">
        <f t="shared" ref="BS909" si="17703">K909/K932</f>
        <v>4.647232784114913E-3</v>
      </c>
      <c r="BT909" s="125">
        <f t="shared" ref="BT909" si="17704">L909/L932</f>
        <v>4.700923974712271E-3</v>
      </c>
      <c r="BU909" s="123">
        <f t="shared" ref="BU909" si="17705">M909/M932</f>
        <v>4.0903936497651058E-3</v>
      </c>
      <c r="BV909" s="127">
        <f t="shared" ref="BV909" si="17706">N909/N932</f>
        <v>7.7036124016307958E-3</v>
      </c>
      <c r="BW909" s="128">
        <f t="shared" ref="BW909" si="17707">O909/O932</f>
        <v>6.5068493150684933E-3</v>
      </c>
      <c r="BX909" s="123">
        <f t="shared" ref="BX909" si="17708">P909/P932</f>
        <v>2.8988132983060058E-3</v>
      </c>
      <c r="BY909" s="124">
        <f t="shared" ref="BY909" si="17709">Q909/Q932</f>
        <v>4.2808219178082192E-5</v>
      </c>
      <c r="BZ909" s="125">
        <f t="shared" ref="BZ909" si="17710">R909/R932</f>
        <v>1.4925373134328358E-3</v>
      </c>
      <c r="CA909" s="126">
        <f t="shared" ref="CA909" si="17711">S909/S932</f>
        <v>0</v>
      </c>
      <c r="CB909" s="123">
        <f t="shared" ref="CB909" si="17712">T909/T932</f>
        <v>1.259287243420224E-4</v>
      </c>
      <c r="CC909" s="124">
        <f t="shared" ref="CC909" si="17713">U909/U932</f>
        <v>0</v>
      </c>
      <c r="CD909" s="125">
        <f t="shared" ref="CD909" si="17714">V909/V932</f>
        <v>6.2426843542723375E-4</v>
      </c>
      <c r="CE909" s="126">
        <f t="shared" ref="CE909" si="17715">W909/W932</f>
        <v>0</v>
      </c>
      <c r="CF909" s="123">
        <f t="shared" ref="CF909" si="17716">X909/X932</f>
        <v>2.6532236667551072E-4</v>
      </c>
      <c r="CG909" s="124">
        <f t="shared" ref="CG909" si="17717">Y909/Y932</f>
        <v>0</v>
      </c>
      <c r="CH909" s="125">
        <f t="shared" ref="CH909" si="17718">Z909/Z932</f>
        <v>0</v>
      </c>
      <c r="CI909" s="123">
        <f t="shared" ref="CI909" si="17719">AA909/AA932</f>
        <v>0</v>
      </c>
      <c r="CJ909" s="129">
        <f t="shared" ref="CJ909" si="17720">AB909/AB932</f>
        <v>1.0801836701117278E-2</v>
      </c>
      <c r="CK909" s="130">
        <f t="shared" ref="CK909" si="17721">AC909/AC932</f>
        <v>1.5094769947303348E-3</v>
      </c>
    </row>
    <row r="910" spans="1:89" ht="13.5" thickBot="1" x14ac:dyDescent="0.25">
      <c r="A910" s="139" t="s">
        <v>18</v>
      </c>
      <c r="B910" s="174">
        <v>1893</v>
      </c>
      <c r="C910" s="175">
        <v>300</v>
      </c>
      <c r="D910" s="176">
        <v>1284</v>
      </c>
      <c r="E910" s="177">
        <v>273</v>
      </c>
      <c r="F910" s="174">
        <v>3053</v>
      </c>
      <c r="G910" s="178">
        <v>446</v>
      </c>
      <c r="H910" s="176">
        <v>2632</v>
      </c>
      <c r="I910" s="177">
        <v>933</v>
      </c>
      <c r="J910" s="174">
        <v>121</v>
      </c>
      <c r="K910" s="178">
        <v>417</v>
      </c>
      <c r="L910" s="176">
        <v>617</v>
      </c>
      <c r="M910" s="174">
        <v>1241</v>
      </c>
      <c r="N910" s="179">
        <v>1999</v>
      </c>
      <c r="O910" s="180">
        <v>2583</v>
      </c>
      <c r="P910" s="174">
        <v>862</v>
      </c>
      <c r="Q910" s="178">
        <v>1266</v>
      </c>
      <c r="R910" s="176">
        <v>1012</v>
      </c>
      <c r="S910" s="177">
        <v>1583</v>
      </c>
      <c r="T910" s="174">
        <v>151</v>
      </c>
      <c r="U910" s="178">
        <v>703</v>
      </c>
      <c r="V910" s="176">
        <v>760</v>
      </c>
      <c r="W910" s="177">
        <v>1825</v>
      </c>
      <c r="X910" s="174">
        <v>1295</v>
      </c>
      <c r="Y910" s="178">
        <v>1060</v>
      </c>
      <c r="Z910" s="176">
        <v>2395</v>
      </c>
      <c r="AA910" s="174">
        <v>1634</v>
      </c>
      <c r="AB910" s="151">
        <f t="shared" si="17693"/>
        <v>18074</v>
      </c>
      <c r="AC910" s="152">
        <f t="shared" si="17694"/>
        <v>14264</v>
      </c>
      <c r="AE910" s="224">
        <f>$AE$11</f>
        <v>0</v>
      </c>
      <c r="AF910" s="120">
        <f>SUMIF($A$9:$A$32,$AE910,B$908:B$931)</f>
        <v>0</v>
      </c>
      <c r="AG910" s="175">
        <f t="shared" si="17664"/>
        <v>0</v>
      </c>
      <c r="AH910" s="176">
        <f t="shared" si="17664"/>
        <v>0</v>
      </c>
      <c r="AI910" s="177">
        <f t="shared" si="17664"/>
        <v>0</v>
      </c>
      <c r="AJ910" s="174">
        <f t="shared" si="17664"/>
        <v>0</v>
      </c>
      <c r="AK910" s="178">
        <f t="shared" si="17664"/>
        <v>0</v>
      </c>
      <c r="AL910" s="176">
        <f t="shared" si="17664"/>
        <v>0</v>
      </c>
      <c r="AM910" s="177">
        <f t="shared" si="17664"/>
        <v>0</v>
      </c>
      <c r="AN910" s="174">
        <f t="shared" si="17664"/>
        <v>0</v>
      </c>
      <c r="AO910" s="178">
        <f t="shared" si="17664"/>
        <v>0</v>
      </c>
      <c r="AP910" s="176">
        <f t="shared" si="17664"/>
        <v>0</v>
      </c>
      <c r="AQ910" s="174">
        <f t="shared" si="17664"/>
        <v>0</v>
      </c>
      <c r="AR910" s="179">
        <f t="shared" si="17664"/>
        <v>0</v>
      </c>
      <c r="AS910" s="180">
        <f t="shared" si="17664"/>
        <v>0</v>
      </c>
      <c r="AT910" s="174">
        <f t="shared" si="17664"/>
        <v>0</v>
      </c>
      <c r="AU910" s="178">
        <f t="shared" si="17664"/>
        <v>0</v>
      </c>
      <c r="AV910" s="176">
        <f t="shared" si="17664"/>
        <v>0</v>
      </c>
      <c r="AW910" s="177">
        <f t="shared" si="17665"/>
        <v>0</v>
      </c>
      <c r="AX910" s="174">
        <f t="shared" si="17665"/>
        <v>0</v>
      </c>
      <c r="AY910" s="178">
        <f t="shared" si="17665"/>
        <v>0</v>
      </c>
      <c r="AZ910" s="176">
        <f t="shared" si="17665"/>
        <v>0</v>
      </c>
      <c r="BA910" s="177">
        <f t="shared" si="17665"/>
        <v>0</v>
      </c>
      <c r="BB910" s="174">
        <f t="shared" si="17665"/>
        <v>0</v>
      </c>
      <c r="BC910" s="178">
        <f t="shared" si="17665"/>
        <v>0</v>
      </c>
      <c r="BD910" s="176">
        <f t="shared" si="17665"/>
        <v>0</v>
      </c>
      <c r="BE910" s="174">
        <f t="shared" si="17665"/>
        <v>0</v>
      </c>
      <c r="BF910" s="151">
        <f t="shared" si="17665"/>
        <v>0</v>
      </c>
      <c r="BG910" s="152">
        <f t="shared" si="17665"/>
        <v>0</v>
      </c>
      <c r="BI910" s="139" t="s">
        <v>18</v>
      </c>
      <c r="BJ910" s="123">
        <f>B910/B932</f>
        <v>6.4221739720450532E-2</v>
      </c>
      <c r="BK910" s="124">
        <f t="shared" ref="BK910" si="17722">C910/C932</f>
        <v>1.108278842956888E-2</v>
      </c>
      <c r="BL910" s="125">
        <f t="shared" ref="BL910" si="17723">D910/D932</f>
        <v>8.9897080445284605E-2</v>
      </c>
      <c r="BM910" s="126">
        <f t="shared" ref="BM910" si="17724">E910/E932</f>
        <v>2.0501652147792131E-2</v>
      </c>
      <c r="BN910" s="123">
        <f t="shared" ref="BN910" si="17725">F910/F932</f>
        <v>0.10328146143437077</v>
      </c>
      <c r="BO910" s="124">
        <f t="shared" ref="BO910" si="17726">G910/G932</f>
        <v>1.8333538866280266E-2</v>
      </c>
      <c r="BP910" s="125">
        <f t="shared" ref="BP910" si="17727">H910/H932</f>
        <v>6.2759311364395054E-2</v>
      </c>
      <c r="BQ910" s="126">
        <f t="shared" ref="BQ910" si="17728">I910/I932</f>
        <v>2.1542866378812718E-2</v>
      </c>
      <c r="BR910" s="123">
        <f t="shared" ref="BR910" si="17729">J910/J932</f>
        <v>1.9713261648745518E-2</v>
      </c>
      <c r="BS910" s="124">
        <f t="shared" ref="BS910" si="17730">K910/K932</f>
        <v>5.8724123362906631E-2</v>
      </c>
      <c r="BT910" s="125">
        <f t="shared" ref="BT910" si="17731">L910/L932</f>
        <v>2.5004052520667855E-2</v>
      </c>
      <c r="BU910" s="123">
        <f t="shared" ref="BU910" si="17732">M910/M932</f>
        <v>5.0259193260975214E-2</v>
      </c>
      <c r="BV910" s="127">
        <f t="shared" ref="BV910" si="17733">N910/N932</f>
        <v>4.7383142125722956E-2</v>
      </c>
      <c r="BW910" s="128">
        <f t="shared" ref="BW910" si="17734">O910/O932</f>
        <v>5.8972602739726029E-2</v>
      </c>
      <c r="BX910" s="123">
        <f t="shared" ref="BX910" si="17735">P910/P932</f>
        <v>3.9043391611559015E-2</v>
      </c>
      <c r="BY910" s="124">
        <f t="shared" ref="BY910" si="17736">Q910/Q932</f>
        <v>5.4195205479452058E-2</v>
      </c>
      <c r="BZ910" s="125">
        <f t="shared" ref="BZ910" si="17737">R910/R932</f>
        <v>3.9748625294579731E-2</v>
      </c>
      <c r="CA910" s="126">
        <f t="shared" ref="CA910" si="17738">S910/S932</f>
        <v>5.620850051485992E-2</v>
      </c>
      <c r="CB910" s="123">
        <f t="shared" ref="CB910" si="17739">T910/T932</f>
        <v>1.9015237375645384E-2</v>
      </c>
      <c r="CC910" s="124">
        <f t="shared" ref="CC910" si="17740">U910/U932</f>
        <v>7.8416062465142225E-2</v>
      </c>
      <c r="CD910" s="125">
        <f t="shared" ref="CD910" si="17741">V910/V932</f>
        <v>2.9652750682793601E-2</v>
      </c>
      <c r="CE910" s="126">
        <f t="shared" ref="CE910" si="17742">W910/W932</f>
        <v>6.0540719854038812E-2</v>
      </c>
      <c r="CF910" s="123">
        <f t="shared" ref="CF910" si="17743">X910/X932</f>
        <v>5.7265410807464404E-2</v>
      </c>
      <c r="CG910" s="124">
        <f t="shared" ref="CG910" si="17744">Y910/Y932</f>
        <v>7.4417298511654031E-2</v>
      </c>
      <c r="CH910" s="125">
        <f t="shared" ref="CH910" si="17745">Z910/Z932</f>
        <v>5.6601989932172143E-2</v>
      </c>
      <c r="CI910" s="123">
        <f t="shared" ref="CI910" si="17746">AA910/AA932</f>
        <v>3.6524576972081273E-2</v>
      </c>
      <c r="CJ910" s="129">
        <f t="shared" ref="CJ910" si="17747">AB910/AB932</f>
        <v>5.4066019533645433E-2</v>
      </c>
      <c r="CK910" s="130">
        <f t="shared" ref="CK910" si="17748">AC910/AC932</f>
        <v>4.280552654638866E-2</v>
      </c>
    </row>
    <row r="911" spans="1:89" ht="14.25" thickTop="1" thickBot="1" x14ac:dyDescent="0.25">
      <c r="A911" s="131" t="s">
        <v>19</v>
      </c>
      <c r="B911" s="167">
        <v>3216</v>
      </c>
      <c r="C911" s="168">
        <v>1134</v>
      </c>
      <c r="D911" s="169">
        <v>1376</v>
      </c>
      <c r="E911" s="170">
        <v>913</v>
      </c>
      <c r="F911" s="167">
        <v>3127</v>
      </c>
      <c r="G911" s="171">
        <v>1396</v>
      </c>
      <c r="H911" s="169">
        <v>3578</v>
      </c>
      <c r="I911" s="170">
        <v>2152</v>
      </c>
      <c r="J911" s="167">
        <v>233</v>
      </c>
      <c r="K911" s="171">
        <v>784</v>
      </c>
      <c r="L911" s="169">
        <v>1100</v>
      </c>
      <c r="M911" s="167">
        <v>2227</v>
      </c>
      <c r="N911" s="172">
        <v>3090</v>
      </c>
      <c r="O911" s="173">
        <v>3895</v>
      </c>
      <c r="P911" s="167">
        <v>1787</v>
      </c>
      <c r="Q911" s="171">
        <v>2013</v>
      </c>
      <c r="R911" s="169">
        <v>2073</v>
      </c>
      <c r="S911" s="170">
        <v>2072</v>
      </c>
      <c r="T911" s="167">
        <v>291</v>
      </c>
      <c r="U911" s="171">
        <v>1288</v>
      </c>
      <c r="V911" s="169">
        <v>1302</v>
      </c>
      <c r="W911" s="170">
        <v>2929</v>
      </c>
      <c r="X911" s="167">
        <v>2048</v>
      </c>
      <c r="Y911" s="171">
        <v>1559</v>
      </c>
      <c r="Z911" s="169">
        <v>3402</v>
      </c>
      <c r="AA911" s="167">
        <v>2400</v>
      </c>
      <c r="AB911" s="151">
        <f t="shared" si="17693"/>
        <v>26623</v>
      </c>
      <c r="AC911" s="152">
        <f t="shared" si="17694"/>
        <v>24762</v>
      </c>
      <c r="AE911" s="221" t="s">
        <v>13</v>
      </c>
      <c r="AF911" s="14">
        <f t="shared" ref="AF911:BG911" si="17749">SUM(AF908:AF910)</f>
        <v>6672</v>
      </c>
      <c r="AG911" s="1">
        <f t="shared" si="17749"/>
        <v>2293</v>
      </c>
      <c r="AH911" s="14">
        <f t="shared" si="17749"/>
        <v>2520</v>
      </c>
      <c r="AI911" s="1">
        <f t="shared" si="17749"/>
        <v>2107</v>
      </c>
      <c r="AJ911" s="14">
        <f t="shared" si="17749"/>
        <v>5684</v>
      </c>
      <c r="AK911" s="1">
        <f t="shared" si="17749"/>
        <v>2513</v>
      </c>
      <c r="AL911" s="14">
        <f t="shared" si="17749"/>
        <v>7570</v>
      </c>
      <c r="AM911" s="1">
        <f t="shared" si="17749"/>
        <v>4547</v>
      </c>
      <c r="AN911" s="14">
        <f t="shared" si="17749"/>
        <v>444</v>
      </c>
      <c r="AO911" s="1">
        <f t="shared" si="17749"/>
        <v>1810</v>
      </c>
      <c r="AP911" s="14">
        <f t="shared" si="17749"/>
        <v>2067</v>
      </c>
      <c r="AQ911" s="1">
        <f t="shared" si="17749"/>
        <v>6667</v>
      </c>
      <c r="AR911" s="14">
        <f t="shared" si="17749"/>
        <v>5307</v>
      </c>
      <c r="AS911" s="1">
        <f t="shared" si="17749"/>
        <v>8613</v>
      </c>
      <c r="AT911" s="14">
        <f t="shared" si="17749"/>
        <v>3679</v>
      </c>
      <c r="AU911" s="1">
        <f t="shared" si="17749"/>
        <v>4161</v>
      </c>
      <c r="AV911" s="14">
        <f t="shared" si="17749"/>
        <v>4622</v>
      </c>
      <c r="AW911" s="1">
        <f t="shared" si="17749"/>
        <v>3729</v>
      </c>
      <c r="AX911" s="14">
        <f t="shared" si="17749"/>
        <v>589</v>
      </c>
      <c r="AY911" s="1">
        <f t="shared" si="17749"/>
        <v>2763</v>
      </c>
      <c r="AZ911" s="14">
        <f t="shared" si="17749"/>
        <v>1954</v>
      </c>
      <c r="BA911" s="1">
        <f t="shared" si="17749"/>
        <v>5795</v>
      </c>
      <c r="BB911" s="14">
        <f t="shared" si="17749"/>
        <v>3750</v>
      </c>
      <c r="BC911" s="1">
        <f t="shared" si="17749"/>
        <v>3456</v>
      </c>
      <c r="BD911" s="14">
        <f t="shared" si="17749"/>
        <v>7575</v>
      </c>
      <c r="BE911" s="1">
        <f t="shared" si="17749"/>
        <v>5203</v>
      </c>
      <c r="BF911" s="153">
        <f t="shared" si="17749"/>
        <v>52433</v>
      </c>
      <c r="BG911" s="154">
        <f t="shared" si="17749"/>
        <v>53657</v>
      </c>
      <c r="BI911" s="131" t="s">
        <v>19</v>
      </c>
      <c r="BJ911" s="123">
        <f>B911/B932</f>
        <v>0.10910571312254037</v>
      </c>
      <c r="BK911" s="124">
        <f t="shared" ref="BK911" si="17750">C911/C932</f>
        <v>4.1892940263770363E-2</v>
      </c>
      <c r="BL911" s="125">
        <f t="shared" ref="BL911" si="17751">D911/D932</f>
        <v>9.6338304277812786E-2</v>
      </c>
      <c r="BM911" s="126">
        <f t="shared" ref="BM911" si="17752">E911/E932</f>
        <v>6.8564133373385405E-2</v>
      </c>
      <c r="BN911" s="123">
        <f t="shared" ref="BN911" si="17753">F911/F932</f>
        <v>0.10578484438430311</v>
      </c>
      <c r="BO911" s="124">
        <f t="shared" ref="BO911" si="17754">G911/G932</f>
        <v>5.7384798783244956E-2</v>
      </c>
      <c r="BP911" s="125">
        <f t="shared" ref="BP911" si="17755">H911/H932</f>
        <v>8.5316419476369879E-2</v>
      </c>
      <c r="BQ911" s="126">
        <f t="shared" ref="BQ911" si="17756">I911/I932</f>
        <v>4.9689440993788817E-2</v>
      </c>
      <c r="BR911" s="123">
        <f t="shared" ref="BR911" si="17757">J911/J932</f>
        <v>3.7960247637666991E-2</v>
      </c>
      <c r="BS911" s="124">
        <f t="shared" ref="BS911" si="17758">K911/K932</f>
        <v>0.11040698493169976</v>
      </c>
      <c r="BT911" s="125">
        <f t="shared" ref="BT911" si="17759">L911/L932</f>
        <v>4.4577727346409468E-2</v>
      </c>
      <c r="BU911" s="123">
        <f t="shared" ref="BU911" si="17760">M911/M932</f>
        <v>9.0191155029969217E-2</v>
      </c>
      <c r="BV911" s="127">
        <f t="shared" ref="BV911" si="17761">N911/N932</f>
        <v>7.3243576372428176E-2</v>
      </c>
      <c r="BW911" s="128">
        <f t="shared" ref="BW911" si="17762">O911/O932</f>
        <v>8.8926940639269411E-2</v>
      </c>
      <c r="BX911" s="123">
        <f t="shared" ref="BX911" si="17763">P911/P932</f>
        <v>8.0940302563638017E-2</v>
      </c>
      <c r="BY911" s="124">
        <f t="shared" ref="BY911" si="17764">Q911/Q932</f>
        <v>8.6172945205479454E-2</v>
      </c>
      <c r="BZ911" s="125">
        <f t="shared" ref="BZ911" si="17765">R911/R932</f>
        <v>8.1421838177533387E-2</v>
      </c>
      <c r="CA911" s="126">
        <f t="shared" ref="CA911" si="17766">S911/S932</f>
        <v>7.3571707559563965E-2</v>
      </c>
      <c r="CB911" s="123">
        <f t="shared" ref="CB911" si="17767">T911/T932</f>
        <v>3.664525878352852E-2</v>
      </c>
      <c r="CC911" s="124">
        <f t="shared" ref="CC911" si="17768">U911/U932</f>
        <v>0.14366982710540993</v>
      </c>
      <c r="CD911" s="125">
        <f t="shared" ref="CD911" si="17769">V911/V932</f>
        <v>5.0799843932891144E-2</v>
      </c>
      <c r="CE911" s="126">
        <f t="shared" ref="CE911" si="17770">W911/W932</f>
        <v>9.7163708741084751E-2</v>
      </c>
      <c r="CF911" s="123">
        <f t="shared" ref="CF911" si="17771">X911/X932</f>
        <v>9.0563367825241006E-2</v>
      </c>
      <c r="CG911" s="124">
        <f t="shared" ref="CG911" si="17772">Y911/Y932</f>
        <v>0.10944959281100815</v>
      </c>
      <c r="CH911" s="125">
        <f t="shared" ref="CH911" si="17773">Z911/Z932</f>
        <v>8.0400822442275421E-2</v>
      </c>
      <c r="CI911" s="123">
        <f t="shared" ref="CI911" si="17774">AA911/AA932</f>
        <v>5.3646869481637126E-2</v>
      </c>
      <c r="CJ911" s="129">
        <f t="shared" ref="CJ911" si="17775">AB911/AB932</f>
        <v>7.9639240790319921E-2</v>
      </c>
      <c r="CK911" s="130">
        <f t="shared" ref="CK911" si="17776">AC911/AC932</f>
        <v>7.430948179624762E-2</v>
      </c>
    </row>
    <row r="912" spans="1:89" ht="13.5" thickTop="1" x14ac:dyDescent="0.2">
      <c r="A912" s="139" t="s">
        <v>20</v>
      </c>
      <c r="B912" s="174">
        <v>3426</v>
      </c>
      <c r="C912" s="175">
        <v>1291</v>
      </c>
      <c r="D912" s="176">
        <v>1428</v>
      </c>
      <c r="E912" s="177">
        <v>1192</v>
      </c>
      <c r="F912" s="174">
        <v>2956</v>
      </c>
      <c r="G912" s="178">
        <v>1487</v>
      </c>
      <c r="H912" s="176">
        <v>4150</v>
      </c>
      <c r="I912" s="177">
        <v>2494</v>
      </c>
      <c r="J912" s="174">
        <v>239</v>
      </c>
      <c r="K912" s="178">
        <v>956</v>
      </c>
      <c r="L912" s="176">
        <v>1096</v>
      </c>
      <c r="M912" s="174">
        <v>3473</v>
      </c>
      <c r="N912" s="179">
        <v>2918</v>
      </c>
      <c r="O912" s="180">
        <v>4425</v>
      </c>
      <c r="P912" s="174">
        <v>2127</v>
      </c>
      <c r="Q912" s="178">
        <v>2241</v>
      </c>
      <c r="R912" s="176">
        <v>2623</v>
      </c>
      <c r="S912" s="177">
        <v>1979</v>
      </c>
      <c r="T912" s="174">
        <v>336</v>
      </c>
      <c r="U912" s="178">
        <v>1520</v>
      </c>
      <c r="V912" s="176">
        <v>1077</v>
      </c>
      <c r="W912" s="177">
        <v>3082</v>
      </c>
      <c r="X912" s="174">
        <v>2102</v>
      </c>
      <c r="Y912" s="178">
        <v>1778</v>
      </c>
      <c r="Z912" s="176">
        <v>3963</v>
      </c>
      <c r="AA912" s="174">
        <v>2815</v>
      </c>
      <c r="AB912" s="151">
        <f t="shared" si="17693"/>
        <v>28441</v>
      </c>
      <c r="AC912" s="152">
        <f t="shared" si="17694"/>
        <v>28733</v>
      </c>
      <c r="BI912" s="139" t="s">
        <v>20</v>
      </c>
      <c r="BJ912" s="123">
        <f>B912/B932</f>
        <v>0.11623015334509432</v>
      </c>
      <c r="BK912" s="124">
        <f t="shared" ref="BK912" si="17777">C912/C932</f>
        <v>4.7692932875244745E-2</v>
      </c>
      <c r="BL912" s="125">
        <f t="shared" ref="BL912" si="17778">D912/D932</f>
        <v>9.9978996009241761E-2</v>
      </c>
      <c r="BM912" s="126">
        <f t="shared" ref="BM912" si="17779">E912/E932</f>
        <v>8.951637128266747E-2</v>
      </c>
      <c r="BN912" s="123">
        <f t="shared" ref="BN912" si="17780">F912/F932</f>
        <v>0.1</v>
      </c>
      <c r="BO912" s="124">
        <f t="shared" ref="BO912" si="17781">G912/G932</f>
        <v>6.1125498417396305E-2</v>
      </c>
      <c r="BP912" s="125">
        <f t="shared" ref="BP912" si="17782">H912/H932</f>
        <v>9.8955601125470929E-2</v>
      </c>
      <c r="BQ912" s="126">
        <f t="shared" ref="BQ912" si="17783">I912/I932</f>
        <v>5.7586183010459722E-2</v>
      </c>
      <c r="BR912" s="123">
        <f t="shared" ref="BR912" si="17784">J912/J932</f>
        <v>3.8937764744216355E-2</v>
      </c>
      <c r="BS912" s="124">
        <f t="shared" ref="BS912" si="17785">K912/K932</f>
        <v>0.13462892550345021</v>
      </c>
      <c r="BT912" s="125">
        <f t="shared" ref="BT912" si="17786">L912/L932</f>
        <v>4.4415626519695252E-2</v>
      </c>
      <c r="BU912" s="123">
        <f t="shared" ref="BU912" si="17787">M912/M932</f>
        <v>0.14065284302608133</v>
      </c>
      <c r="BV912" s="127">
        <f t="shared" ref="BV912" si="17788">N912/N932</f>
        <v>6.9166587655257419E-2</v>
      </c>
      <c r="BW912" s="128">
        <f t="shared" ref="BW912" si="17789">O912/O932</f>
        <v>0.10102739726027397</v>
      </c>
      <c r="BX912" s="123">
        <f t="shared" ref="BX912" si="17790">P912/P932</f>
        <v>9.6340248210888671E-2</v>
      </c>
      <c r="BY912" s="124">
        <f t="shared" ref="BY912" si="17791">Q912/Q932</f>
        <v>9.5933219178082188E-2</v>
      </c>
      <c r="BZ912" s="125">
        <f t="shared" ref="BZ912" si="17792">R912/R932</f>
        <v>0.10302435192458759</v>
      </c>
      <c r="CA912" s="126">
        <f t="shared" ref="CA912" si="17793">S912/S932</f>
        <v>7.0269502538792036E-2</v>
      </c>
      <c r="CB912" s="123">
        <f t="shared" ref="CB912" si="17794">T912/T932</f>
        <v>4.2312051378919531E-2</v>
      </c>
      <c r="CC912" s="124">
        <f t="shared" ref="CC912" si="17795">U912/U932</f>
        <v>0.16954824316787506</v>
      </c>
      <c r="CD912" s="125">
        <f t="shared" ref="CD912" si="17796">V912/V932</f>
        <v>4.2021069059695666E-2</v>
      </c>
      <c r="CE912" s="126">
        <f t="shared" ref="CE912" si="17797">W912/W932</f>
        <v>0.10223917730966993</v>
      </c>
      <c r="CF912" s="123">
        <f t="shared" ref="CF912" si="17798">X912/X932</f>
        <v>9.2951269125320604E-2</v>
      </c>
      <c r="CG912" s="124">
        <f t="shared" ref="CG912" si="17799">Y912/Y932</f>
        <v>0.12482448750351025</v>
      </c>
      <c r="CH912" s="125">
        <f t="shared" ref="CH912" si="17800">Z912/Z932</f>
        <v>9.3659159123673577E-2</v>
      </c>
      <c r="CI912" s="123">
        <f t="shared" ref="CI912" si="17801">AA912/AA932</f>
        <v>6.2923307329503547E-2</v>
      </c>
      <c r="CJ912" s="129">
        <f t="shared" ref="CJ912" si="17802">AB912/AB932</f>
        <v>8.507755126460162E-2</v>
      </c>
      <c r="CK912" s="130">
        <f t="shared" ref="CK912" si="17803">AC912/AC932</f>
        <v>8.6226247494208166E-2</v>
      </c>
    </row>
    <row r="913" spans="1:89" ht="13.5" thickBot="1" x14ac:dyDescent="0.25">
      <c r="A913" s="131" t="s">
        <v>21</v>
      </c>
      <c r="B913" s="167">
        <v>3246</v>
      </c>
      <c r="C913" s="168">
        <v>1002</v>
      </c>
      <c r="D913" s="169">
        <v>1092</v>
      </c>
      <c r="E913" s="170">
        <v>915</v>
      </c>
      <c r="F913" s="167">
        <v>2728</v>
      </c>
      <c r="G913" s="171">
        <v>1026</v>
      </c>
      <c r="H913" s="169">
        <v>3420</v>
      </c>
      <c r="I913" s="170">
        <v>2053</v>
      </c>
      <c r="J913" s="167">
        <v>205</v>
      </c>
      <c r="K913" s="171">
        <v>854</v>
      </c>
      <c r="L913" s="169">
        <v>971</v>
      </c>
      <c r="M913" s="167">
        <v>3194</v>
      </c>
      <c r="N913" s="172">
        <v>2389</v>
      </c>
      <c r="O913" s="173">
        <v>4188</v>
      </c>
      <c r="P913" s="167">
        <v>1552</v>
      </c>
      <c r="Q913" s="171">
        <v>1920</v>
      </c>
      <c r="R913" s="169">
        <v>1999</v>
      </c>
      <c r="S913" s="170">
        <v>1750</v>
      </c>
      <c r="T913" s="167">
        <v>253</v>
      </c>
      <c r="U913" s="171">
        <v>1243</v>
      </c>
      <c r="V913" s="169">
        <v>877</v>
      </c>
      <c r="W913" s="170">
        <v>2713</v>
      </c>
      <c r="X913" s="167">
        <v>1648</v>
      </c>
      <c r="Y913" s="171">
        <v>1678</v>
      </c>
      <c r="Z913" s="169">
        <v>3612</v>
      </c>
      <c r="AA913" s="167">
        <v>2388</v>
      </c>
      <c r="AB913" s="151">
        <f t="shared" si="17693"/>
        <v>23992</v>
      </c>
      <c r="AC913" s="152">
        <f t="shared" si="17694"/>
        <v>24924</v>
      </c>
      <c r="AE913" t="s">
        <v>85</v>
      </c>
      <c r="BI913" s="131" t="s">
        <v>21</v>
      </c>
      <c r="BJ913" s="123">
        <f>B913/B932</f>
        <v>0.11012349029719093</v>
      </c>
      <c r="BK913" s="124">
        <f t="shared" ref="BK913" si="17804">C913/C932</f>
        <v>3.7016513354760056E-2</v>
      </c>
      <c r="BL913" s="125">
        <f t="shared" ref="BL913" si="17805">D913/D932</f>
        <v>7.6454526360008407E-2</v>
      </c>
      <c r="BM913" s="126">
        <f t="shared" ref="BM913" si="17806">E913/E932</f>
        <v>6.8714328627215382E-2</v>
      </c>
      <c r="BN913" s="123">
        <f t="shared" ref="BN913" si="17807">F913/F932</f>
        <v>9.228687415426251E-2</v>
      </c>
      <c r="BO913" s="124">
        <f t="shared" ref="BO913" si="17808">G913/G932</f>
        <v>4.2175360710321866E-2</v>
      </c>
      <c r="BP913" s="125">
        <f t="shared" ref="BP913" si="17809">H913/H932</f>
        <v>8.1548953216653161E-2</v>
      </c>
      <c r="BQ913" s="126">
        <f t="shared" ref="BQ913" si="17810">I913/I932</f>
        <v>4.740354198896303E-2</v>
      </c>
      <c r="BR913" s="123">
        <f t="shared" ref="BR913" si="17811">J913/J932</f>
        <v>3.3398501140436625E-2</v>
      </c>
      <c r="BS913" s="124">
        <f t="shared" ref="BS913" si="17812">K913/K932</f>
        <v>0.12026475144345866</v>
      </c>
      <c r="BT913" s="125">
        <f t="shared" ref="BT913" si="17813">L913/L932</f>
        <v>3.9349975684875992E-2</v>
      </c>
      <c r="BU913" s="123">
        <f t="shared" ref="BU913" si="17814">M913/M932</f>
        <v>0.12935363680544307</v>
      </c>
      <c r="BV913" s="127">
        <f t="shared" ref="BV913" si="17815">N913/N932</f>
        <v>5.6627477007679908E-2</v>
      </c>
      <c r="BW913" s="128">
        <f t="shared" ref="BW913" si="17816">O913/O932</f>
        <v>9.5616438356164388E-2</v>
      </c>
      <c r="BX913" s="123">
        <f t="shared" ref="BX913" si="17817">P913/P932</f>
        <v>7.0296222483920645E-2</v>
      </c>
      <c r="BY913" s="124">
        <f t="shared" ref="BY913" si="17818">Q913/Q932</f>
        <v>8.2191780821917804E-2</v>
      </c>
      <c r="BZ913" s="125">
        <f t="shared" ref="BZ913" si="17819">R913/R932</f>
        <v>7.8515318146111554E-2</v>
      </c>
      <c r="CA913" s="126">
        <f t="shared" ref="CA913" si="17820">S913/S932</f>
        <v>6.2138266519902001E-2</v>
      </c>
      <c r="CB913" s="123">
        <f t="shared" ref="CB913" si="17821">T913/T932</f>
        <v>3.1859967258531671E-2</v>
      </c>
      <c r="CC913" s="124">
        <f t="shared" ref="CC913" si="17822">U913/U932</f>
        <v>0.13865030674846626</v>
      </c>
      <c r="CD913" s="125">
        <f t="shared" ref="CD913" si="17823">V913/V932</f>
        <v>3.4217713616855251E-2</v>
      </c>
      <c r="CE913" s="126">
        <f t="shared" ref="CE913" si="17824">W913/W932</f>
        <v>8.9998341350140981E-2</v>
      </c>
      <c r="CF913" s="123">
        <f t="shared" ref="CF913" si="17825">X913/X932</f>
        <v>7.2875210046873612E-2</v>
      </c>
      <c r="CG913" s="124">
        <f t="shared" ref="CG913" si="17826">Y913/Y932</f>
        <v>0.11780398764392025</v>
      </c>
      <c r="CH913" s="125">
        <f t="shared" ref="CH913" si="17827">Z913/Z932</f>
        <v>8.5363836173280083E-2</v>
      </c>
      <c r="CI913" s="123">
        <f t="shared" ref="CI913" si="17828">AA913/AA932</f>
        <v>5.3378635134228941E-2</v>
      </c>
      <c r="CJ913" s="129">
        <f t="shared" ref="CJ913" si="17829">AB913/AB932</f>
        <v>7.1768946589090471E-2</v>
      </c>
      <c r="CK913" s="130">
        <f t="shared" ref="CK913" si="17830">AC913/AC932</f>
        <v>7.4795635420792969E-2</v>
      </c>
    </row>
    <row r="914" spans="1:89" ht="14.25" thickTop="1" thickBot="1" x14ac:dyDescent="0.25">
      <c r="A914" s="139" t="s">
        <v>22</v>
      </c>
      <c r="B914" s="174">
        <v>2175</v>
      </c>
      <c r="C914" s="175">
        <v>1078</v>
      </c>
      <c r="D914" s="176">
        <v>817</v>
      </c>
      <c r="E914" s="177">
        <v>714</v>
      </c>
      <c r="F914" s="174">
        <v>2095</v>
      </c>
      <c r="G914" s="178">
        <v>989</v>
      </c>
      <c r="H914" s="176">
        <v>2987</v>
      </c>
      <c r="I914" s="177">
        <v>2140</v>
      </c>
      <c r="J914" s="174">
        <v>221</v>
      </c>
      <c r="K914" s="178">
        <v>833</v>
      </c>
      <c r="L914" s="176">
        <v>874</v>
      </c>
      <c r="M914" s="174">
        <v>2297</v>
      </c>
      <c r="N914" s="179">
        <v>2156</v>
      </c>
      <c r="O914" s="180">
        <v>3488</v>
      </c>
      <c r="P914" s="174">
        <v>1189</v>
      </c>
      <c r="Q914" s="178">
        <v>1465</v>
      </c>
      <c r="R914" s="176">
        <v>1746</v>
      </c>
      <c r="S914" s="177">
        <v>1515</v>
      </c>
      <c r="T914" s="174">
        <v>227</v>
      </c>
      <c r="U914" s="178">
        <v>753</v>
      </c>
      <c r="V914" s="176">
        <v>843</v>
      </c>
      <c r="W914" s="177">
        <v>2338</v>
      </c>
      <c r="X914" s="174">
        <v>1276</v>
      </c>
      <c r="Y914" s="178">
        <v>1109</v>
      </c>
      <c r="Z914" s="176">
        <v>2701</v>
      </c>
      <c r="AA914" s="174">
        <v>2642</v>
      </c>
      <c r="AB914" s="151">
        <f t="shared" si="17693"/>
        <v>19307</v>
      </c>
      <c r="AC914" s="152">
        <f t="shared" si="17694"/>
        <v>21361</v>
      </c>
      <c r="AE914" s="275" t="s">
        <v>0</v>
      </c>
      <c r="AF914" s="269" t="s">
        <v>1</v>
      </c>
      <c r="AG914" s="270"/>
      <c r="AH914" s="269" t="s">
        <v>2</v>
      </c>
      <c r="AI914" s="270"/>
      <c r="AJ914" s="269" t="s">
        <v>3</v>
      </c>
      <c r="AK914" s="270"/>
      <c r="AL914" s="269" t="s">
        <v>4</v>
      </c>
      <c r="AM914" s="270"/>
      <c r="AN914" s="269" t="s">
        <v>5</v>
      </c>
      <c r="AO914" s="270"/>
      <c r="AP914" s="269" t="s">
        <v>6</v>
      </c>
      <c r="AQ914" s="270"/>
      <c r="AR914" s="269" t="s">
        <v>7</v>
      </c>
      <c r="AS914" s="270"/>
      <c r="AT914" s="269" t="s">
        <v>8</v>
      </c>
      <c r="AU914" s="270"/>
      <c r="AV914" s="269" t="s">
        <v>9</v>
      </c>
      <c r="AW914" s="270"/>
      <c r="AX914" s="269" t="s">
        <v>10</v>
      </c>
      <c r="AY914" s="270"/>
      <c r="AZ914" s="269" t="s">
        <v>11</v>
      </c>
      <c r="BA914" s="270"/>
      <c r="BB914" s="269" t="s">
        <v>12</v>
      </c>
      <c r="BC914" s="270"/>
      <c r="BD914" s="271" t="s">
        <v>40</v>
      </c>
      <c r="BE914" s="272"/>
      <c r="BF914" s="273" t="s">
        <v>41</v>
      </c>
      <c r="BG914" s="274"/>
      <c r="BI914" s="139" t="s">
        <v>22</v>
      </c>
      <c r="BJ914" s="123">
        <f>B914/B932</f>
        <v>7.3788845162165828E-2</v>
      </c>
      <c r="BK914" s="124">
        <f t="shared" ref="BK914" si="17831">C914/C932</f>
        <v>3.9824153090250843E-2</v>
      </c>
      <c r="BL914" s="125">
        <f t="shared" ref="BL914" si="17832">D914/D932</f>
        <v>5.7200868164951339E-2</v>
      </c>
      <c r="BM914" s="126">
        <f t="shared" ref="BM914" si="17833">E914/E932</f>
        <v>5.3619705617302491E-2</v>
      </c>
      <c r="BN914" s="123">
        <f t="shared" ref="BN914" si="17834">F914/F932</f>
        <v>7.0872801082543985E-2</v>
      </c>
      <c r="BO914" s="124">
        <f t="shared" ref="BO914" si="17835">G914/G932</f>
        <v>4.0654416903029553E-2</v>
      </c>
      <c r="BP914" s="125">
        <f t="shared" ref="BP914" si="17836">H914/H932</f>
        <v>7.1224188087176302E-2</v>
      </c>
      <c r="BQ914" s="126">
        <f t="shared" ref="BQ914" si="17837">I914/I932</f>
        <v>4.9412362326537208E-2</v>
      </c>
      <c r="BR914" s="123">
        <f t="shared" ref="BR914" si="17838">J914/J932</f>
        <v>3.6005213424568264E-2</v>
      </c>
      <c r="BS914" s="124">
        <f t="shared" ref="BS914" si="17839">K914/K932</f>
        <v>0.11730742148993099</v>
      </c>
      <c r="BT914" s="125">
        <f t="shared" ref="BT914" si="17840">L914/L932</f>
        <v>3.5419030637056252E-2</v>
      </c>
      <c r="BU914" s="123">
        <f t="shared" ref="BU914" si="17841">M914/M932</f>
        <v>9.3026081321885626E-2</v>
      </c>
      <c r="BV914" s="127">
        <f t="shared" ref="BV914" si="17842">N914/N932</f>
        <v>5.1104579501279987E-2</v>
      </c>
      <c r="BW914" s="128">
        <f t="shared" ref="BW914" si="17843">O914/O932</f>
        <v>7.9634703196347037E-2</v>
      </c>
      <c r="BX914" s="123">
        <f t="shared" ref="BX914" si="17844">P914/P932</f>
        <v>5.385451580759127E-2</v>
      </c>
      <c r="BY914" s="124">
        <f t="shared" ref="BY914" si="17845">Q914/Q932</f>
        <v>6.2714041095890405E-2</v>
      </c>
      <c r="BZ914" s="125">
        <f t="shared" ref="BZ914" si="17846">R914/R932</f>
        <v>6.8578161822466621E-2</v>
      </c>
      <c r="CA914" s="126">
        <f t="shared" ref="CA914" si="17847">S914/S932</f>
        <v>5.379398501580087E-2</v>
      </c>
      <c r="CB914" s="123">
        <f t="shared" ref="CB914" si="17848">T914/T932</f>
        <v>2.8585820425639088E-2</v>
      </c>
      <c r="CC914" s="124">
        <f t="shared" ref="CC914" si="17849">U914/U932</f>
        <v>8.3993307306190743E-2</v>
      </c>
      <c r="CD914" s="125">
        <f t="shared" ref="CD914" si="17850">V914/V932</f>
        <v>3.2891143191572374E-2</v>
      </c>
      <c r="CE914" s="126">
        <f t="shared" ref="CE914" si="17851">W914/W932</f>
        <v>7.7558467407530265E-2</v>
      </c>
      <c r="CF914" s="123">
        <f t="shared" ref="CF914" si="17852">X914/X932</f>
        <v>5.6425223312991955E-2</v>
      </c>
      <c r="CG914" s="124">
        <f t="shared" ref="CG914" si="17853">Y914/Y932</f>
        <v>7.7857343442853125E-2</v>
      </c>
      <c r="CH914" s="125">
        <f t="shared" ref="CH914" si="17854">Z914/Z932</f>
        <v>6.38338099402075E-2</v>
      </c>
      <c r="CI914" s="123">
        <f t="shared" ref="CI914" si="17855">AA914/AA932</f>
        <v>5.905626215436887E-2</v>
      </c>
      <c r="CJ914" s="129">
        <f t="shared" ref="CJ914" si="17856">AB914/AB932</f>
        <v>5.7754378617687972E-2</v>
      </c>
      <c r="CK914" s="130">
        <f t="shared" ref="CK914" si="17857">AC914/AC932</f>
        <v>6.4103256629094787E-2</v>
      </c>
    </row>
    <row r="915" spans="1:89" ht="15" thickTop="1" thickBot="1" x14ac:dyDescent="0.3">
      <c r="A915" s="131" t="s">
        <v>23</v>
      </c>
      <c r="B915" s="167">
        <v>1478</v>
      </c>
      <c r="C915" s="168">
        <v>1035</v>
      </c>
      <c r="D915" s="169">
        <v>630</v>
      </c>
      <c r="E915" s="170">
        <v>619</v>
      </c>
      <c r="F915" s="167">
        <v>1759</v>
      </c>
      <c r="G915" s="171">
        <v>866</v>
      </c>
      <c r="H915" s="169">
        <v>2398</v>
      </c>
      <c r="I915" s="170">
        <v>1680</v>
      </c>
      <c r="J915" s="167">
        <v>271</v>
      </c>
      <c r="K915" s="171">
        <v>568</v>
      </c>
      <c r="L915" s="169">
        <v>842</v>
      </c>
      <c r="M915" s="167">
        <v>1672</v>
      </c>
      <c r="N915" s="172">
        <v>1816</v>
      </c>
      <c r="O915" s="173">
        <v>2330</v>
      </c>
      <c r="P915" s="167">
        <v>1062</v>
      </c>
      <c r="Q915" s="171">
        <v>1040</v>
      </c>
      <c r="R915" s="169">
        <v>1373</v>
      </c>
      <c r="S915" s="170">
        <v>1369</v>
      </c>
      <c r="T915" s="167">
        <v>300</v>
      </c>
      <c r="U915" s="171">
        <v>479</v>
      </c>
      <c r="V915" s="169">
        <v>664</v>
      </c>
      <c r="W915" s="170">
        <v>1800</v>
      </c>
      <c r="X915" s="167">
        <v>937</v>
      </c>
      <c r="Y915" s="171">
        <v>714</v>
      </c>
      <c r="Z915" s="169">
        <v>2260</v>
      </c>
      <c r="AA915" s="167">
        <v>2347</v>
      </c>
      <c r="AB915" s="151">
        <f t="shared" si="17693"/>
        <v>15790</v>
      </c>
      <c r="AC915" s="152">
        <f t="shared" si="17694"/>
        <v>16519</v>
      </c>
      <c r="AE915" s="276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5.0142488804451081E-2</v>
      </c>
      <c r="BK915" s="124">
        <f t="shared" ref="BK915" si="17858">C915/C932</f>
        <v>3.8235620082012638E-2</v>
      </c>
      <c r="BL915" s="125">
        <f t="shared" ref="BL915" si="17859">D915/D932</f>
        <v>4.4108380592312542E-2</v>
      </c>
      <c r="BM915" s="126">
        <f t="shared" ref="BM915" si="17860">E915/E932</f>
        <v>4.6485431060378495E-2</v>
      </c>
      <c r="BN915" s="123">
        <f t="shared" ref="BN915" si="17861">F915/F932</f>
        <v>5.9506089309878211E-2</v>
      </c>
      <c r="BO915" s="124">
        <f t="shared" ref="BO915" si="17862">G915/G932</f>
        <v>3.5598306408517286E-2</v>
      </c>
      <c r="BP915" s="125">
        <f t="shared" ref="BP915" si="17863">H915/H932</f>
        <v>5.7179646144308267E-2</v>
      </c>
      <c r="BQ915" s="126">
        <f t="shared" ref="BQ915" si="17864">I915/I932</f>
        <v>3.8791013415225471E-2</v>
      </c>
      <c r="BR915" s="123">
        <f t="shared" ref="BR915" si="17865">J915/J932</f>
        <v>4.4151189312479633E-2</v>
      </c>
      <c r="BS915" s="124">
        <f t="shared" ref="BS915" si="17866">K915/K932</f>
        <v>7.998873398112942E-2</v>
      </c>
      <c r="BT915" s="125">
        <f t="shared" ref="BT915" si="17867">L915/L932</f>
        <v>3.4122224023342522E-2</v>
      </c>
      <c r="BU915" s="123">
        <f t="shared" ref="BU915" si="17868">M915/M932</f>
        <v>6.7714239429774822E-2</v>
      </c>
      <c r="BV915" s="127">
        <f t="shared" ref="BV915" si="17869">N915/N932</f>
        <v>4.3045415758035457E-2</v>
      </c>
      <c r="BW915" s="128">
        <f t="shared" ref="BW915" si="17870">O915/O932</f>
        <v>5.3196347031963472E-2</v>
      </c>
      <c r="BX915" s="123">
        <f t="shared" ref="BX915" si="17871">P915/P932</f>
        <v>4.8102183168765286E-2</v>
      </c>
      <c r="BY915" s="124">
        <f t="shared" ref="BY915" si="17872">Q915/Q932</f>
        <v>4.4520547945205477E-2</v>
      </c>
      <c r="BZ915" s="125">
        <f t="shared" ref="BZ915" si="17873">R915/R932</f>
        <v>5.3927729772191672E-2</v>
      </c>
      <c r="CA915" s="126">
        <f t="shared" ref="CA915" si="17874">S915/S932</f>
        <v>4.860987820899762E-2</v>
      </c>
      <c r="CB915" s="123">
        <f t="shared" ref="CB915" si="17875">T915/T932</f>
        <v>3.7778617302606725E-2</v>
      </c>
      <c r="CC915" s="124">
        <f t="shared" ref="CC915" si="17876">U915/U932</f>
        <v>5.3430005577244838E-2</v>
      </c>
      <c r="CD915" s="125">
        <f t="shared" ref="CD915" si="17877">V915/V932</f>
        <v>2.5907140070230199E-2</v>
      </c>
      <c r="CE915" s="126">
        <f t="shared" ref="CE915" si="17878">W915/W932</f>
        <v>5.9711394924531432E-2</v>
      </c>
      <c r="CF915" s="123">
        <f t="shared" ref="CF915" si="17879">X915/X932</f>
        <v>4.1434509595825592E-2</v>
      </c>
      <c r="CG915" s="124">
        <f t="shared" ref="CG915" si="17880">Y915/Y932</f>
        <v>5.0126368997472623E-2</v>
      </c>
      <c r="CH915" s="125">
        <f t="shared" ref="CH915" si="17881">Z915/Z932</f>
        <v>5.3411481105097726E-2</v>
      </c>
      <c r="CI915" s="123">
        <f t="shared" ref="CI915" si="17882">AA915/AA932</f>
        <v>5.2462167780584303E-2</v>
      </c>
      <c r="CJ915" s="129">
        <f t="shared" ref="CJ915" si="17883">AB915/AB932</f>
        <v>4.7233730686968095E-2</v>
      </c>
      <c r="CK915" s="130">
        <f t="shared" ref="CK915" si="17884">AC915/AC932</f>
        <v>4.9572664962128032E-2</v>
      </c>
    </row>
    <row r="916" spans="1:89" ht="13.5" thickTop="1" x14ac:dyDescent="0.2">
      <c r="A916" s="139" t="s">
        <v>24</v>
      </c>
      <c r="B916" s="181">
        <v>1333</v>
      </c>
      <c r="C916" s="175">
        <v>1205</v>
      </c>
      <c r="D916" s="176">
        <v>650</v>
      </c>
      <c r="E916" s="177">
        <v>525</v>
      </c>
      <c r="F916" s="174">
        <v>1464</v>
      </c>
      <c r="G916" s="178">
        <v>788</v>
      </c>
      <c r="H916" s="176">
        <v>2266</v>
      </c>
      <c r="I916" s="177">
        <v>1711</v>
      </c>
      <c r="J916" s="174">
        <v>279</v>
      </c>
      <c r="K916" s="178">
        <v>352</v>
      </c>
      <c r="L916" s="176">
        <v>837</v>
      </c>
      <c r="M916" s="174">
        <v>1309</v>
      </c>
      <c r="N916" s="179">
        <v>1624</v>
      </c>
      <c r="O916" s="182">
        <v>2185</v>
      </c>
      <c r="P916" s="174">
        <v>931</v>
      </c>
      <c r="Q916" s="178">
        <v>846</v>
      </c>
      <c r="R916" s="176">
        <v>1245</v>
      </c>
      <c r="S916" s="177">
        <v>1198</v>
      </c>
      <c r="T916" s="174">
        <v>233</v>
      </c>
      <c r="U916" s="178">
        <v>307</v>
      </c>
      <c r="V916" s="176">
        <v>684</v>
      </c>
      <c r="W916" s="183">
        <v>1583</v>
      </c>
      <c r="X916" s="174">
        <v>932</v>
      </c>
      <c r="Y916" s="178">
        <v>536</v>
      </c>
      <c r="Z916" s="176">
        <v>2113</v>
      </c>
      <c r="AA916" s="174">
        <v>2307</v>
      </c>
      <c r="AB916" s="151">
        <f t="shared" si="17693"/>
        <v>14591</v>
      </c>
      <c r="AC916" s="152">
        <f t="shared" si="17694"/>
        <v>14852</v>
      </c>
      <c r="AE916" s="224" t="str">
        <f>$AE$17</f>
        <v>17:00 - 17:59</v>
      </c>
      <c r="AF916" s="120">
        <f t="shared" ref="AF916:AU918" si="17885">SUMIF($A$9:$A$32,$AE916,B$908:B$931)</f>
        <v>1416</v>
      </c>
      <c r="AG916" s="164">
        <f t="shared" si="17885"/>
        <v>3207</v>
      </c>
      <c r="AH916" s="121">
        <f t="shared" si="17885"/>
        <v>1198</v>
      </c>
      <c r="AI916" s="159">
        <f t="shared" si="17885"/>
        <v>1204</v>
      </c>
      <c r="AJ916" s="120">
        <f t="shared" si="17885"/>
        <v>1473</v>
      </c>
      <c r="AK916" s="122">
        <f t="shared" si="17885"/>
        <v>2479</v>
      </c>
      <c r="AL916" s="121">
        <f t="shared" si="17885"/>
        <v>2388</v>
      </c>
      <c r="AM916" s="159">
        <f t="shared" si="17885"/>
        <v>4451</v>
      </c>
      <c r="AN916" s="120">
        <f t="shared" si="17885"/>
        <v>1014</v>
      </c>
      <c r="AO916" s="122">
        <f t="shared" si="17885"/>
        <v>257</v>
      </c>
      <c r="AP916" s="121">
        <f t="shared" si="17885"/>
        <v>3081</v>
      </c>
      <c r="AQ916" s="120">
        <f t="shared" si="17885"/>
        <v>903</v>
      </c>
      <c r="AR916" s="158">
        <f t="shared" si="17885"/>
        <v>4090</v>
      </c>
      <c r="AS916" s="160">
        <f t="shared" si="17885"/>
        <v>2442</v>
      </c>
      <c r="AT916" s="120">
        <f t="shared" si="17885"/>
        <v>2134</v>
      </c>
      <c r="AU916" s="122">
        <f t="shared" si="17885"/>
        <v>1755</v>
      </c>
      <c r="AV916" s="121">
        <f t="shared" ref="AP916:BE918" si="17886">SUMIF($A$9:$A$32,$AE916,R$908:R$931)</f>
        <v>1610</v>
      </c>
      <c r="AW916" s="159">
        <f t="shared" si="17886"/>
        <v>2652</v>
      </c>
      <c r="AX916" s="120">
        <f t="shared" si="17886"/>
        <v>1296</v>
      </c>
      <c r="AY916" s="122">
        <f t="shared" si="17886"/>
        <v>258</v>
      </c>
      <c r="AZ916" s="121">
        <f t="shared" si="17886"/>
        <v>3085</v>
      </c>
      <c r="BA916" s="159">
        <f t="shared" si="17886"/>
        <v>1591</v>
      </c>
      <c r="BB916" s="120">
        <f t="shared" si="17886"/>
        <v>2223</v>
      </c>
      <c r="BC916" s="122">
        <f t="shared" si="17886"/>
        <v>752</v>
      </c>
      <c r="BD916" s="21">
        <f t="shared" si="17886"/>
        <v>2989</v>
      </c>
      <c r="BE916" s="163">
        <f t="shared" si="17886"/>
        <v>4355</v>
      </c>
      <c r="BF916" s="149">
        <f>AF916+AH916+AJ916+AL916+AN916+AP916+AR916+AT916+AV916+AX916+AZ916+BB916+BD916</f>
        <v>27997</v>
      </c>
      <c r="BG916" s="150">
        <f>AG916+AI916+AK916+AM916+AO916+AQ916+AS916+AU916+AW916+AY916+BA916+BC916+BE916</f>
        <v>26306</v>
      </c>
      <c r="BI916" s="139" t="s">
        <v>24</v>
      </c>
      <c r="BJ916" s="123">
        <f>B916/B932</f>
        <v>4.5223232460306691E-2</v>
      </c>
      <c r="BK916" s="124">
        <f t="shared" ref="BK916" si="17887">C916/C932</f>
        <v>4.4515866858768335E-2</v>
      </c>
      <c r="BL916" s="125">
        <f t="shared" ref="BL916" si="17888">D916/D932</f>
        <v>4.5508646642862145E-2</v>
      </c>
      <c r="BM916" s="126">
        <f t="shared" ref="BM916" si="17889">E916/E932</f>
        <v>3.942625413036948E-2</v>
      </c>
      <c r="BN916" s="123">
        <f t="shared" ref="BN916" si="17890">F916/F932</f>
        <v>4.9526387009472261E-2</v>
      </c>
      <c r="BO916" s="124">
        <f t="shared" ref="BO916" si="17891">G916/G932</f>
        <v>3.2391992436387552E-2</v>
      </c>
      <c r="BP916" s="125">
        <f t="shared" ref="BP916" si="17892">H916/H932</f>
        <v>5.4032142686823409E-2</v>
      </c>
      <c r="BQ916" s="126">
        <f t="shared" ref="BQ916" si="17893">I916/I932</f>
        <v>3.9506799972292131E-2</v>
      </c>
      <c r="BR916" s="123">
        <f t="shared" ref="BR916" si="17894">J916/J932</f>
        <v>4.5454545454545456E-2</v>
      </c>
      <c r="BS916" s="124">
        <f t="shared" ref="BS916" si="17895">K916/K932</f>
        <v>4.9570483030559075E-2</v>
      </c>
      <c r="BT916" s="125">
        <f t="shared" ref="BT916" si="17896">L916/L932</f>
        <v>3.391959798994975E-2</v>
      </c>
      <c r="BU916" s="123">
        <f t="shared" ref="BU916" si="17897">M916/M932</f>
        <v>5.301312165883687E-2</v>
      </c>
      <c r="BV916" s="127">
        <f t="shared" ref="BV916" si="17898">N916/N932</f>
        <v>3.849435858537973E-2</v>
      </c>
      <c r="BW916" s="128">
        <f t="shared" ref="BW916" si="17899">O916/O932</f>
        <v>4.9885844748858446E-2</v>
      </c>
      <c r="BX916" s="123">
        <f t="shared" ref="BX916" si="17900">P916/P932</f>
        <v>4.2168674698795178E-2</v>
      </c>
      <c r="BY916" s="124">
        <f t="shared" ref="BY916" si="17901">Q916/Q932</f>
        <v>3.6215753424657535E-2</v>
      </c>
      <c r="BZ916" s="125">
        <f t="shared" ref="BZ916" si="17902">R916/R932</f>
        <v>4.8900235663786332E-2</v>
      </c>
      <c r="CA916" s="126">
        <f t="shared" ref="CA916" si="17903">S916/S932</f>
        <v>4.2538081880481485E-2</v>
      </c>
      <c r="CB916" s="123">
        <f t="shared" ref="CB916" si="17904">T916/T932</f>
        <v>2.9341392771691222E-2</v>
      </c>
      <c r="CC916" s="124">
        <f t="shared" ref="CC916" si="17905">U916/U932</f>
        <v>3.4244283324037922E-2</v>
      </c>
      <c r="CD916" s="125">
        <f t="shared" ref="CD916" si="17906">V916/V932</f>
        <v>2.668747561451424E-2</v>
      </c>
      <c r="CE916" s="126">
        <f t="shared" ref="CE916" si="17907">W916/W932</f>
        <v>5.2512854536407368E-2</v>
      </c>
      <c r="CF916" s="123">
        <f t="shared" ref="CF916" si="17908">X916/X932</f>
        <v>4.1213407623596002E-2</v>
      </c>
      <c r="CG916" s="124">
        <f t="shared" ref="CG916" si="17909">Y916/Y932</f>
        <v>3.7629879247402416E-2</v>
      </c>
      <c r="CH916" s="125">
        <f t="shared" ref="CH916" si="17910">Z916/Z932</f>
        <v>4.9937371493394465E-2</v>
      </c>
      <c r="CI916" s="123">
        <f t="shared" ref="CI916" si="17911">AA916/AA932</f>
        <v>5.1568053289223682E-2</v>
      </c>
      <c r="CJ916" s="129">
        <f t="shared" ref="CJ916" si="17912">AB916/AB932</f>
        <v>4.3647078179452278E-2</v>
      </c>
      <c r="CK916" s="130">
        <f t="shared" ref="CK916" si="17913">AC916/AC932</f>
        <v>4.4570084146590319E-2</v>
      </c>
    </row>
    <row r="917" spans="1:89" x14ac:dyDescent="0.2">
      <c r="A917" s="131" t="s">
        <v>25</v>
      </c>
      <c r="B917" s="184">
        <v>1254</v>
      </c>
      <c r="C917" s="168">
        <v>1148</v>
      </c>
      <c r="D917" s="169">
        <v>604</v>
      </c>
      <c r="E917" s="170">
        <v>511</v>
      </c>
      <c r="F917" s="167">
        <v>1363</v>
      </c>
      <c r="G917" s="171">
        <v>873</v>
      </c>
      <c r="H917" s="169">
        <v>2088</v>
      </c>
      <c r="I917" s="170">
        <v>1844</v>
      </c>
      <c r="J917" s="167">
        <v>298</v>
      </c>
      <c r="K917" s="168">
        <v>279</v>
      </c>
      <c r="L917" s="169">
        <v>844</v>
      </c>
      <c r="M917" s="167">
        <v>1302</v>
      </c>
      <c r="N917" s="172">
        <v>1685</v>
      </c>
      <c r="O917" s="185">
        <v>1885</v>
      </c>
      <c r="P917" s="167">
        <v>996</v>
      </c>
      <c r="Q917" s="168">
        <v>865</v>
      </c>
      <c r="R917" s="169">
        <v>1254</v>
      </c>
      <c r="S917" s="170">
        <v>1112</v>
      </c>
      <c r="T917" s="176">
        <v>237</v>
      </c>
      <c r="U917" s="167">
        <v>315</v>
      </c>
      <c r="V917" s="169">
        <v>787</v>
      </c>
      <c r="W917" s="186">
        <v>1510</v>
      </c>
      <c r="X917" s="167">
        <v>832</v>
      </c>
      <c r="Y917" s="171">
        <v>528</v>
      </c>
      <c r="Z917" s="169">
        <v>1941</v>
      </c>
      <c r="AA917" s="167">
        <v>2162</v>
      </c>
      <c r="AB917" s="151">
        <f t="shared" si="17693"/>
        <v>14183</v>
      </c>
      <c r="AC917" s="152">
        <f t="shared" si="17694"/>
        <v>14334</v>
      </c>
      <c r="AE917" s="226" t="str">
        <f>$AE$18</f>
        <v>18:00 - 18:59</v>
      </c>
      <c r="AF917" s="120">
        <f t="shared" si="17885"/>
        <v>1603</v>
      </c>
      <c r="AG917" s="168">
        <f t="shared" si="17885"/>
        <v>3980</v>
      </c>
      <c r="AH917" s="169">
        <f t="shared" si="17885"/>
        <v>961</v>
      </c>
      <c r="AI917" s="170">
        <f t="shared" si="17885"/>
        <v>1424</v>
      </c>
      <c r="AJ917" s="167">
        <f t="shared" si="17885"/>
        <v>1228</v>
      </c>
      <c r="AK917" s="171">
        <f t="shared" si="17885"/>
        <v>2809</v>
      </c>
      <c r="AL917" s="169">
        <f t="shared" si="17885"/>
        <v>2512</v>
      </c>
      <c r="AM917" s="170">
        <f t="shared" si="17885"/>
        <v>4994</v>
      </c>
      <c r="AN917" s="167">
        <f t="shared" si="17885"/>
        <v>640</v>
      </c>
      <c r="AO917" s="171">
        <f t="shared" si="17885"/>
        <v>312</v>
      </c>
      <c r="AP917" s="169">
        <f t="shared" si="17886"/>
        <v>3277</v>
      </c>
      <c r="AQ917" s="167">
        <f t="shared" si="17886"/>
        <v>854</v>
      </c>
      <c r="AR917" s="172">
        <f t="shared" si="17886"/>
        <v>4225</v>
      </c>
      <c r="AS917" s="173">
        <f t="shared" si="17886"/>
        <v>2613</v>
      </c>
      <c r="AT917" s="167">
        <f t="shared" si="17886"/>
        <v>1903</v>
      </c>
      <c r="AU917" s="171">
        <f t="shared" si="17886"/>
        <v>1926</v>
      </c>
      <c r="AV917" s="169">
        <f t="shared" si="17886"/>
        <v>1869</v>
      </c>
      <c r="AW917" s="170">
        <f t="shared" si="17886"/>
        <v>2889</v>
      </c>
      <c r="AX917" s="167">
        <f t="shared" si="17886"/>
        <v>1392</v>
      </c>
      <c r="AY917" s="171">
        <f t="shared" si="17886"/>
        <v>256</v>
      </c>
      <c r="AZ917" s="169">
        <f t="shared" si="17886"/>
        <v>3647</v>
      </c>
      <c r="BA917" s="170">
        <f t="shared" si="17886"/>
        <v>1627</v>
      </c>
      <c r="BB917" s="167">
        <f t="shared" si="17886"/>
        <v>2234</v>
      </c>
      <c r="BC917" s="171">
        <f t="shared" si="17886"/>
        <v>863</v>
      </c>
      <c r="BD917" s="169">
        <f t="shared" si="17886"/>
        <v>2929</v>
      </c>
      <c r="BE917" s="167">
        <f t="shared" si="17886"/>
        <v>4171</v>
      </c>
      <c r="BF917" s="151">
        <f>SUM(AF917,AH917,AJ917,AL917,AN917,AP917,AR917,AT917,AV917,AX917,AZ917,BB917,BD917)</f>
        <v>28420</v>
      </c>
      <c r="BG917" s="152">
        <f>SUM(AG917,AI917,AK917,AM917,AO917,AQ917,AS917,AU917,AW917,AY917,BA917,BC917,BE917)</f>
        <v>28718</v>
      </c>
      <c r="BI917" s="131" t="s">
        <v>25</v>
      </c>
      <c r="BJ917" s="123">
        <f>B917/B932</f>
        <v>4.2543085900393539E-2</v>
      </c>
      <c r="BK917" s="124">
        <f t="shared" ref="BK917" si="17914">C917/C932</f>
        <v>4.2410137057150243E-2</v>
      </c>
      <c r="BL917" s="125">
        <f t="shared" ref="BL917" si="17915">D917/D932</f>
        <v>4.2288034726598055E-2</v>
      </c>
      <c r="BM917" s="126">
        <f t="shared" ref="BM917" si="17916">E917/E932</f>
        <v>3.8374887353559629E-2</v>
      </c>
      <c r="BN917" s="123">
        <f t="shared" ref="BN917" si="17917">F917/F932</f>
        <v>4.6109607577807847E-2</v>
      </c>
      <c r="BO917" s="124">
        <f t="shared" ref="BO917" si="17918">G917/G932</f>
        <v>3.5886052534221238E-2</v>
      </c>
      <c r="BP917" s="125">
        <f t="shared" ref="BP917" si="17919">H917/H932</f>
        <v>4.9787781963851398E-2</v>
      </c>
      <c r="BQ917" s="126">
        <f t="shared" ref="BQ917" si="17920">I917/I932</f>
        <v>4.2577755200997484E-2</v>
      </c>
      <c r="BR917" s="123">
        <f t="shared" ref="BR917" si="17921">J917/J932</f>
        <v>4.8550016291951777E-2</v>
      </c>
      <c r="BS917" s="124">
        <f t="shared" ref="BS917" si="17922">K917/K932</f>
        <v>3.9290240811153357E-2</v>
      </c>
      <c r="BT917" s="125">
        <f t="shared" ref="BT917" si="17923">L917/L932</f>
        <v>3.4203274436699627E-2</v>
      </c>
      <c r="BU917" s="123">
        <f t="shared" ref="BU917" si="17924">M917/M932</f>
        <v>5.2729629029645231E-2</v>
      </c>
      <c r="BV917" s="127">
        <f t="shared" ref="BV917" si="17925">N917/N932</f>
        <v>3.9940267374608894E-2</v>
      </c>
      <c r="BW917" s="128">
        <f t="shared" ref="BW917" si="17926">O917/O932</f>
        <v>4.3036529680365296E-2</v>
      </c>
      <c r="BX917" s="123">
        <f t="shared" ref="BX917" si="17927">P917/P932</f>
        <v>4.5112781954887216E-2</v>
      </c>
      <c r="BY917" s="124">
        <f t="shared" ref="BY917" si="17928">Q917/Q932</f>
        <v>3.7029109589041098E-2</v>
      </c>
      <c r="BZ917" s="125">
        <f t="shared" ref="BZ917" si="17929">R917/R932</f>
        <v>4.9253731343283584E-2</v>
      </c>
      <c r="CA917" s="126">
        <f t="shared" ref="CA917" si="17930">S917/S932</f>
        <v>3.9484429925789155E-2</v>
      </c>
      <c r="CB917" s="123">
        <f t="shared" ref="CB917" si="17931">T917/T932</f>
        <v>2.9845107669059314E-2</v>
      </c>
      <c r="CC917" s="124">
        <f t="shared" ref="CC917" si="17932">U917/U932</f>
        <v>3.5136642498605687E-2</v>
      </c>
      <c r="CD917" s="125">
        <f t="shared" ref="CD917" si="17933">V917/V932</f>
        <v>3.0706203667577057E-2</v>
      </c>
      <c r="CE917" s="126">
        <f t="shared" ref="CE917" si="17934">W917/W932</f>
        <v>5.009122574224581E-2</v>
      </c>
      <c r="CF917" s="123">
        <f t="shared" ref="CF917" si="17935">X917/X932</f>
        <v>3.6791368179004157E-2</v>
      </c>
      <c r="CG917" s="124">
        <f t="shared" ref="CG917" si="17936">Y917/Y932</f>
        <v>3.7068239258635213E-2</v>
      </c>
      <c r="CH917" s="125">
        <f t="shared" ref="CH917" si="17937">Z917/Z932</f>
        <v>4.5872426913714459E-2</v>
      </c>
      <c r="CI917" s="123">
        <f t="shared" ref="CI917" si="17938">AA917/AA932</f>
        <v>4.8326888258041441E-2</v>
      </c>
      <c r="CJ917" s="129">
        <f t="shared" ref="CJ917" si="17939">AB917/AB932</f>
        <v>4.2426599261131633E-2</v>
      </c>
      <c r="CK917" s="130">
        <f t="shared" ref="CK917" si="17940">AC917/AC932</f>
        <v>4.3015592927365044E-2</v>
      </c>
    </row>
    <row r="918" spans="1:89" ht="13.5" thickBot="1" x14ac:dyDescent="0.25">
      <c r="A918" s="139" t="s">
        <v>26</v>
      </c>
      <c r="B918" s="181">
        <v>1041</v>
      </c>
      <c r="C918" s="175">
        <v>871</v>
      </c>
      <c r="D918" s="176">
        <v>512</v>
      </c>
      <c r="E918" s="177">
        <v>458</v>
      </c>
      <c r="F918" s="174">
        <v>1123</v>
      </c>
      <c r="G918" s="178">
        <v>810</v>
      </c>
      <c r="H918" s="176">
        <v>1781</v>
      </c>
      <c r="I918" s="177">
        <v>1535</v>
      </c>
      <c r="J918" s="174">
        <v>297</v>
      </c>
      <c r="K918" s="175">
        <v>277</v>
      </c>
      <c r="L918" s="176">
        <v>872</v>
      </c>
      <c r="M918" s="174">
        <v>1047</v>
      </c>
      <c r="N918" s="179">
        <v>1535</v>
      </c>
      <c r="O918" s="182">
        <v>1661</v>
      </c>
      <c r="P918" s="174">
        <v>885</v>
      </c>
      <c r="Q918" s="175">
        <v>829</v>
      </c>
      <c r="R918" s="176">
        <v>1172</v>
      </c>
      <c r="S918" s="177">
        <v>1041</v>
      </c>
      <c r="T918" s="174">
        <v>220</v>
      </c>
      <c r="U918" s="178">
        <v>258</v>
      </c>
      <c r="V918" s="176">
        <v>775</v>
      </c>
      <c r="W918" s="183">
        <v>1292</v>
      </c>
      <c r="X918" s="174">
        <v>735</v>
      </c>
      <c r="Y918" s="178">
        <v>477</v>
      </c>
      <c r="Z918" s="176">
        <v>2061</v>
      </c>
      <c r="AA918" s="174">
        <v>1952</v>
      </c>
      <c r="AB918" s="151">
        <f t="shared" si="17693"/>
        <v>13009</v>
      </c>
      <c r="AC918" s="152">
        <f t="shared" si="17694"/>
        <v>12508</v>
      </c>
      <c r="AE918" s="224">
        <f>$AE$19</f>
        <v>0</v>
      </c>
      <c r="AF918" s="120">
        <f t="shared" si="17885"/>
        <v>0</v>
      </c>
      <c r="AG918" s="175">
        <f t="shared" si="17885"/>
        <v>0</v>
      </c>
      <c r="AH918" s="176">
        <f t="shared" si="17885"/>
        <v>0</v>
      </c>
      <c r="AI918" s="177">
        <f t="shared" si="17885"/>
        <v>0</v>
      </c>
      <c r="AJ918" s="174">
        <f t="shared" si="17885"/>
        <v>0</v>
      </c>
      <c r="AK918" s="178">
        <f t="shared" si="17885"/>
        <v>0</v>
      </c>
      <c r="AL918" s="176">
        <f t="shared" si="17885"/>
        <v>0</v>
      </c>
      <c r="AM918" s="177">
        <f t="shared" si="17885"/>
        <v>0</v>
      </c>
      <c r="AN918" s="174">
        <f t="shared" si="17885"/>
        <v>0</v>
      </c>
      <c r="AO918" s="178">
        <f t="shared" si="17885"/>
        <v>0</v>
      </c>
      <c r="AP918" s="176">
        <f t="shared" si="17886"/>
        <v>0</v>
      </c>
      <c r="AQ918" s="174">
        <f t="shared" si="17886"/>
        <v>0</v>
      </c>
      <c r="AR918" s="179">
        <f t="shared" si="17886"/>
        <v>0</v>
      </c>
      <c r="AS918" s="180">
        <f t="shared" si="17886"/>
        <v>0</v>
      </c>
      <c r="AT918" s="174">
        <f t="shared" si="17886"/>
        <v>0</v>
      </c>
      <c r="AU918" s="178">
        <f t="shared" si="17886"/>
        <v>0</v>
      </c>
      <c r="AV918" s="176">
        <f t="shared" si="17886"/>
        <v>0</v>
      </c>
      <c r="AW918" s="177">
        <f t="shared" si="17886"/>
        <v>0</v>
      </c>
      <c r="AX918" s="174">
        <f t="shared" si="17886"/>
        <v>0</v>
      </c>
      <c r="AY918" s="178">
        <f t="shared" si="17886"/>
        <v>0</v>
      </c>
      <c r="AZ918" s="176">
        <f t="shared" si="17886"/>
        <v>0</v>
      </c>
      <c r="BA918" s="177">
        <f t="shared" si="17886"/>
        <v>0</v>
      </c>
      <c r="BB918" s="174">
        <f t="shared" si="17886"/>
        <v>0</v>
      </c>
      <c r="BC918" s="178">
        <f t="shared" si="17886"/>
        <v>0</v>
      </c>
      <c r="BD918" s="176">
        <f t="shared" si="17886"/>
        <v>0</v>
      </c>
      <c r="BE918" s="174">
        <f t="shared" si="17886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3.5316867960374539E-2</v>
      </c>
      <c r="BK918" s="124">
        <f t="shared" ref="BK918" si="17941">C918/C932</f>
        <v>3.2177029073848312E-2</v>
      </c>
      <c r="BL918" s="125">
        <f t="shared" ref="BL918" si="17942">D918/D932</f>
        <v>3.5846810894069873E-2</v>
      </c>
      <c r="BM918" s="126">
        <f t="shared" ref="BM918" si="17943">E918/E932</f>
        <v>3.4394713127065185E-2</v>
      </c>
      <c r="BN918" s="123">
        <f t="shared" ref="BN918" si="17944">F918/F932</f>
        <v>3.7990527740189448E-2</v>
      </c>
      <c r="BO918" s="124">
        <f t="shared" ref="BO918" si="17945">G918/G932</f>
        <v>3.3296337402885685E-2</v>
      </c>
      <c r="BP918" s="125">
        <f t="shared" ref="BP918" si="17946">H918/H932</f>
        <v>4.2467451952882825E-2</v>
      </c>
      <c r="BQ918" s="126">
        <f t="shared" ref="BQ918" si="17947">I918/I932</f>
        <v>3.544297951926851E-2</v>
      </c>
      <c r="BR918" s="123">
        <f t="shared" ref="BR918" si="17948">J918/J932</f>
        <v>4.8387096774193547E-2</v>
      </c>
      <c r="BS918" s="124">
        <f t="shared" ref="BS918" si="17949">K918/K932</f>
        <v>3.9008590339388818E-2</v>
      </c>
      <c r="BT918" s="125">
        <f t="shared" ref="BT918" si="17950">L918/L932</f>
        <v>3.5337980223699141E-2</v>
      </c>
      <c r="BU918" s="123">
        <f t="shared" ref="BU918" si="17951">M918/M932</f>
        <v>4.2402397537664019E-2</v>
      </c>
      <c r="BV918" s="127">
        <f t="shared" ref="BV918" si="17952">N918/N932</f>
        <v>3.6384753958471606E-2</v>
      </c>
      <c r="BW918" s="128">
        <f t="shared" ref="BW918" si="17953">O918/O932</f>
        <v>3.7922374429223742E-2</v>
      </c>
      <c r="BX918" s="123">
        <f t="shared" ref="BX918" si="17954">P918/P932</f>
        <v>4.0085152640637736E-2</v>
      </c>
      <c r="BY918" s="124">
        <f t="shared" ref="BY918" si="17955">Q918/Q932</f>
        <v>3.5488013698630139E-2</v>
      </c>
      <c r="BZ918" s="125">
        <f t="shared" ref="BZ918" si="17956">R918/R932</f>
        <v>4.6032992930086412E-2</v>
      </c>
      <c r="CA918" s="126">
        <f t="shared" ref="CA918" si="17957">S918/S932</f>
        <v>3.6963391684124561E-2</v>
      </c>
      <c r="CB918" s="123">
        <f t="shared" ref="CB918" si="17958">T918/T932</f>
        <v>2.7704319355244932E-2</v>
      </c>
      <c r="CC918" s="124">
        <f t="shared" ref="CC918" si="17959">U918/U932</f>
        <v>2.8778583379810374E-2</v>
      </c>
      <c r="CD918" s="125">
        <f t="shared" ref="CD918" si="17960">V918/V932</f>
        <v>3.0238002341006633E-2</v>
      </c>
      <c r="CE918" s="126">
        <f t="shared" ref="CE918" si="17961">W918/W932</f>
        <v>4.2859512356941451E-2</v>
      </c>
      <c r="CF918" s="123">
        <f t="shared" ref="CF918" si="17962">X918/X932</f>
        <v>3.2501989917750065E-2</v>
      </c>
      <c r="CG918" s="124">
        <f t="shared" ref="CG918" si="17963">Y918/Y932</f>
        <v>3.3487784330244311E-2</v>
      </c>
      <c r="CH918" s="125">
        <f t="shared" ref="CH918" si="17964">Z918/Z932</f>
        <v>4.8708434760002833E-2</v>
      </c>
      <c r="CI918" s="123">
        <f t="shared" ref="CI918" si="17965">AA918/AA932</f>
        <v>4.3632787178398191E-2</v>
      </c>
      <c r="CJ918" s="129">
        <f t="shared" ref="CJ918" si="17966">AB918/AB932</f>
        <v>3.8914731001061936E-2</v>
      </c>
      <c r="CK918" s="130">
        <f t="shared" ref="CK918" si="17967">AC918/AC932</f>
        <v>3.7535861332180967E-2</v>
      </c>
    </row>
    <row r="919" spans="1:89" ht="14.25" thickTop="1" thickBot="1" x14ac:dyDescent="0.25">
      <c r="A919" s="131" t="s">
        <v>27</v>
      </c>
      <c r="B919" s="184">
        <v>1124</v>
      </c>
      <c r="C919" s="168">
        <v>1352</v>
      </c>
      <c r="D919" s="169">
        <v>468</v>
      </c>
      <c r="E919" s="170">
        <v>634</v>
      </c>
      <c r="F919" s="167">
        <v>1039</v>
      </c>
      <c r="G919" s="171">
        <v>960</v>
      </c>
      <c r="H919" s="169">
        <v>1744</v>
      </c>
      <c r="I919" s="170">
        <v>1927</v>
      </c>
      <c r="J919" s="167">
        <v>319</v>
      </c>
      <c r="K919" s="168">
        <v>252</v>
      </c>
      <c r="L919" s="169">
        <v>981</v>
      </c>
      <c r="M919" s="167">
        <v>887</v>
      </c>
      <c r="N919" s="172">
        <v>1740</v>
      </c>
      <c r="O919" s="185">
        <v>1566</v>
      </c>
      <c r="P919" s="167">
        <v>929</v>
      </c>
      <c r="Q919" s="168">
        <v>793</v>
      </c>
      <c r="R919" s="169">
        <v>1064</v>
      </c>
      <c r="S919" s="170">
        <v>1074</v>
      </c>
      <c r="T919" s="167">
        <v>298</v>
      </c>
      <c r="U919" s="171">
        <v>266</v>
      </c>
      <c r="V919" s="169">
        <v>877</v>
      </c>
      <c r="W919" s="186">
        <v>1147</v>
      </c>
      <c r="X919" s="167">
        <v>833</v>
      </c>
      <c r="Y919" s="171">
        <v>439</v>
      </c>
      <c r="Z919" s="169">
        <v>1963</v>
      </c>
      <c r="AA919" s="167">
        <v>2320</v>
      </c>
      <c r="AB919" s="151">
        <f t="shared" si="17693"/>
        <v>13379</v>
      </c>
      <c r="AC919" s="152">
        <f t="shared" si="17694"/>
        <v>13617</v>
      </c>
      <c r="AE919" s="221" t="s">
        <v>13</v>
      </c>
      <c r="AF919" s="14">
        <f t="shared" ref="AF919:BG919" si="17968">SUM(AF916:AF918)</f>
        <v>3019</v>
      </c>
      <c r="AG919" s="1">
        <f t="shared" si="17968"/>
        <v>7187</v>
      </c>
      <c r="AH919" s="14">
        <f t="shared" si="17968"/>
        <v>2159</v>
      </c>
      <c r="AI919" s="1">
        <f t="shared" si="17968"/>
        <v>2628</v>
      </c>
      <c r="AJ919" s="14">
        <f t="shared" si="17968"/>
        <v>2701</v>
      </c>
      <c r="AK919" s="1">
        <f t="shared" si="17968"/>
        <v>5288</v>
      </c>
      <c r="AL919" s="14">
        <f t="shared" si="17968"/>
        <v>4900</v>
      </c>
      <c r="AM919" s="1">
        <f t="shared" si="17968"/>
        <v>9445</v>
      </c>
      <c r="AN919" s="14">
        <f t="shared" si="17968"/>
        <v>1654</v>
      </c>
      <c r="AO919" s="1">
        <f t="shared" si="17968"/>
        <v>569</v>
      </c>
      <c r="AP919" s="14">
        <f t="shared" si="17968"/>
        <v>6358</v>
      </c>
      <c r="AQ919" s="1">
        <f t="shared" si="17968"/>
        <v>1757</v>
      </c>
      <c r="AR919" s="14">
        <f t="shared" si="17968"/>
        <v>8315</v>
      </c>
      <c r="AS919" s="1">
        <f t="shared" si="17968"/>
        <v>5055</v>
      </c>
      <c r="AT919" s="14">
        <f t="shared" si="17968"/>
        <v>4037</v>
      </c>
      <c r="AU919" s="1">
        <f t="shared" si="17968"/>
        <v>3681</v>
      </c>
      <c r="AV919" s="14">
        <f t="shared" si="17968"/>
        <v>3479</v>
      </c>
      <c r="AW919" s="1">
        <f t="shared" si="17968"/>
        <v>5541</v>
      </c>
      <c r="AX919" s="14">
        <f t="shared" si="17968"/>
        <v>2688</v>
      </c>
      <c r="AY919" s="1">
        <f t="shared" si="17968"/>
        <v>514</v>
      </c>
      <c r="AZ919" s="14">
        <f t="shared" si="17968"/>
        <v>6732</v>
      </c>
      <c r="BA919" s="1">
        <f t="shared" si="17968"/>
        <v>3218</v>
      </c>
      <c r="BB919" s="14">
        <f t="shared" si="17968"/>
        <v>4457</v>
      </c>
      <c r="BC919" s="1">
        <f t="shared" si="17968"/>
        <v>1615</v>
      </c>
      <c r="BD919" s="14">
        <f t="shared" si="17968"/>
        <v>5918</v>
      </c>
      <c r="BE919" s="1">
        <f t="shared" si="17968"/>
        <v>8526</v>
      </c>
      <c r="BF919" s="153">
        <f t="shared" si="17968"/>
        <v>56417</v>
      </c>
      <c r="BG919" s="154">
        <f t="shared" si="17968"/>
        <v>55024</v>
      </c>
      <c r="BI919" s="131" t="s">
        <v>27</v>
      </c>
      <c r="BJ919" s="123">
        <f>B919/B932</f>
        <v>3.8132718143574433E-2</v>
      </c>
      <c r="BK919" s="124">
        <f t="shared" ref="BK919" si="17969">C919/C932</f>
        <v>4.9946433189257081E-2</v>
      </c>
      <c r="BL919" s="125">
        <f t="shared" ref="BL919" si="17970">D919/D932</f>
        <v>3.2766225582860742E-2</v>
      </c>
      <c r="BM919" s="126">
        <f t="shared" ref="BM919" si="17971">E919/E932</f>
        <v>4.7611895464103333E-2</v>
      </c>
      <c r="BN919" s="123">
        <f t="shared" ref="BN919" si="17972">F919/F932</f>
        <v>3.5148849797023006E-2</v>
      </c>
      <c r="BO919" s="124">
        <f t="shared" ref="BO919" si="17973">G919/G932</f>
        <v>3.9462325810827474E-2</v>
      </c>
      <c r="BP919" s="125">
        <f t="shared" ref="BP919" si="17974">H919/H932</f>
        <v>4.1585197195860554E-2</v>
      </c>
      <c r="BQ919" s="126">
        <f t="shared" ref="BQ919" si="17975">I919/I932</f>
        <v>4.449421598282112E-2</v>
      </c>
      <c r="BR919" s="123">
        <f t="shared" ref="BR919" si="17976">J919/J932</f>
        <v>5.197132616487455E-2</v>
      </c>
      <c r="BS919" s="124">
        <f t="shared" ref="BS919" si="17977">K919/K932</f>
        <v>3.5487959442332066E-2</v>
      </c>
      <c r="BT919" s="125">
        <f t="shared" ref="BT919" si="17978">L919/L932</f>
        <v>3.9755227751661536E-2</v>
      </c>
      <c r="BU919" s="123">
        <f t="shared" ref="BU919" si="17979">M919/M932</f>
        <v>3.5922566013283655E-2</v>
      </c>
      <c r="BV919" s="127">
        <f t="shared" ref="BV919" si="17980">N919/N932</f>
        <v>4.1243955627192568E-2</v>
      </c>
      <c r="BW919" s="128">
        <f t="shared" ref="BW919" si="17981">O919/O932</f>
        <v>3.5753424657534248E-2</v>
      </c>
      <c r="BX919" s="123">
        <f t="shared" ref="BX919" si="17982">P919/P932</f>
        <v>4.2078086783223119E-2</v>
      </c>
      <c r="BY919" s="124">
        <f t="shared" ref="BY919" si="17983">Q919/Q932</f>
        <v>3.3946917808219179E-2</v>
      </c>
      <c r="BZ919" s="125">
        <f t="shared" ref="BZ919" si="17984">R919/R932</f>
        <v>4.1791044776119404E-2</v>
      </c>
      <c r="CA919" s="126">
        <f t="shared" ref="CA919" si="17985">S919/S932</f>
        <v>3.8135141852785569E-2</v>
      </c>
      <c r="CB919" s="123">
        <f t="shared" ref="CB919" si="17986">T919/T932</f>
        <v>3.7526759853922682E-2</v>
      </c>
      <c r="CC919" s="124">
        <f t="shared" ref="CC919" si="17987">U919/U932</f>
        <v>2.9670942554378136E-2</v>
      </c>
      <c r="CD919" s="125">
        <f t="shared" ref="CD919" si="17988">V919/V932</f>
        <v>3.4217713616855251E-2</v>
      </c>
      <c r="CE919" s="126">
        <f t="shared" ref="CE919" si="17989">W919/W932</f>
        <v>3.8049427765798637E-2</v>
      </c>
      <c r="CF919" s="123">
        <f t="shared" ref="CF919" si="17990">X919/X932</f>
        <v>3.6835588573450075E-2</v>
      </c>
      <c r="CG919" s="124">
        <f t="shared" ref="CG919" si="17991">Y919/Y932</f>
        <v>3.0819994383600113E-2</v>
      </c>
      <c r="CH919" s="125">
        <f t="shared" ref="CH919" si="17992">Z919/Z932</f>
        <v>4.6392361685533998E-2</v>
      </c>
      <c r="CI919" s="123">
        <f t="shared" ref="CI919" si="17993">AA919/AA932</f>
        <v>5.1858640498915885E-2</v>
      </c>
      <c r="CJ919" s="129">
        <f t="shared" ref="CJ919" si="17994">AB919/AB932</f>
        <v>4.0021537863264484E-2</v>
      </c>
      <c r="CK919" s="130">
        <f t="shared" ref="CK919" si="17995">AC919/AC932</f>
        <v>4.0863912996506893E-2</v>
      </c>
    </row>
    <row r="920" spans="1:89" ht="13.5" thickTop="1" x14ac:dyDescent="0.2">
      <c r="A920" s="139" t="s">
        <v>28</v>
      </c>
      <c r="B920" s="181">
        <v>980</v>
      </c>
      <c r="C920" s="175">
        <v>1581</v>
      </c>
      <c r="D920" s="176">
        <v>611</v>
      </c>
      <c r="E920" s="177">
        <v>517</v>
      </c>
      <c r="F920" s="174">
        <v>1011</v>
      </c>
      <c r="G920" s="178">
        <v>1329</v>
      </c>
      <c r="H920" s="176">
        <v>1907</v>
      </c>
      <c r="I920" s="177">
        <v>2269</v>
      </c>
      <c r="J920" s="174">
        <v>390</v>
      </c>
      <c r="K920" s="175">
        <v>245</v>
      </c>
      <c r="L920" s="176">
        <v>1626</v>
      </c>
      <c r="M920" s="174">
        <v>861</v>
      </c>
      <c r="N920" s="179">
        <v>2314</v>
      </c>
      <c r="O920" s="182">
        <v>1628</v>
      </c>
      <c r="P920" s="174">
        <v>1091</v>
      </c>
      <c r="Q920" s="175">
        <v>882</v>
      </c>
      <c r="R920" s="176">
        <v>1144</v>
      </c>
      <c r="S920" s="177">
        <v>1397</v>
      </c>
      <c r="T920" s="174">
        <v>448</v>
      </c>
      <c r="U920" s="178">
        <v>217</v>
      </c>
      <c r="V920" s="176">
        <v>1438</v>
      </c>
      <c r="W920" s="183">
        <v>1088</v>
      </c>
      <c r="X920" s="174">
        <v>1007</v>
      </c>
      <c r="Y920" s="178">
        <v>417</v>
      </c>
      <c r="Z920" s="176">
        <v>2036</v>
      </c>
      <c r="AA920" s="174">
        <v>2474</v>
      </c>
      <c r="AB920" s="151">
        <f t="shared" si="17693"/>
        <v>16003</v>
      </c>
      <c r="AC920" s="152">
        <f t="shared" si="17694"/>
        <v>14905</v>
      </c>
      <c r="BI920" s="139" t="s">
        <v>28</v>
      </c>
      <c r="BJ920" s="123">
        <f>B920/B932</f>
        <v>3.3247387705251728E-2</v>
      </c>
      <c r="BK920" s="124">
        <f t="shared" ref="BK920" si="17996">C920/C932</f>
        <v>5.8406295023827992E-2</v>
      </c>
      <c r="BL920" s="125">
        <f t="shared" ref="BL920" si="17997">D920/D932</f>
        <v>4.2778127844290414E-2</v>
      </c>
      <c r="BM920" s="126">
        <f t="shared" ref="BM920" si="17998">E920/E932</f>
        <v>3.8825473115049566E-2</v>
      </c>
      <c r="BN920" s="123">
        <f t="shared" ref="BN920" si="17999">F920/F932</f>
        <v>3.4201623815967523E-2</v>
      </c>
      <c r="BO920" s="124">
        <f t="shared" ref="BO920" si="18000">G920/G932</f>
        <v>5.4630657294364289E-2</v>
      </c>
      <c r="BP920" s="125">
        <f t="shared" ref="BP920" si="18001">H920/H932</f>
        <v>4.5471887071391104E-2</v>
      </c>
      <c r="BQ920" s="126">
        <f t="shared" ref="BQ920" si="18002">I920/I932</f>
        <v>5.2390957999492026E-2</v>
      </c>
      <c r="BR920" s="123">
        <f t="shared" ref="BR920" si="18003">J920/J932</f>
        <v>6.3538611925708699E-2</v>
      </c>
      <c r="BS920" s="124">
        <f t="shared" ref="BS920" si="18004">K920/K932</f>
        <v>3.4502182791156175E-2</v>
      </c>
      <c r="BT920" s="125">
        <f t="shared" ref="BT920" si="18005">L920/L932</f>
        <v>6.5893986059328905E-2</v>
      </c>
      <c r="BU920" s="123">
        <f t="shared" ref="BU920" si="18006">M920/M932</f>
        <v>3.4869593390571843E-2</v>
      </c>
      <c r="BV920" s="127">
        <f t="shared" ref="BV920" si="18007">N920/N932</f>
        <v>5.4849720299611264E-2</v>
      </c>
      <c r="BW920" s="128">
        <f t="shared" ref="BW920" si="18008">O920/O932</f>
        <v>3.7168949771689497E-2</v>
      </c>
      <c r="BX920" s="123">
        <f t="shared" ref="BX920" si="18009">P920/P932</f>
        <v>4.9415707944560197E-2</v>
      </c>
      <c r="BY920" s="124">
        <f t="shared" ref="BY920" si="18010">Q920/Q932</f>
        <v>3.7756849315068494E-2</v>
      </c>
      <c r="BZ920" s="125">
        <f t="shared" ref="BZ920" si="18011">R920/R932</f>
        <v>4.4933228593872741E-2</v>
      </c>
      <c r="CA920" s="126">
        <f t="shared" ref="CA920" si="18012">S920/S932</f>
        <v>4.960409047331605E-2</v>
      </c>
      <c r="CB920" s="123">
        <f t="shared" ref="CB920" si="18013">T920/T932</f>
        <v>5.6416068505226041E-2</v>
      </c>
      <c r="CC920" s="124">
        <f t="shared" ref="CC920" si="18014">U920/U932</f>
        <v>2.4205242610150585E-2</v>
      </c>
      <c r="CD920" s="125">
        <f t="shared" ref="CD920" si="18015">V920/V932</f>
        <v>5.6106125634022633E-2</v>
      </c>
      <c r="CE920" s="126">
        <f t="shared" ref="CE920" si="18016">W920/W932</f>
        <v>3.6092220932161218E-2</v>
      </c>
      <c r="CF920" s="123">
        <f t="shared" ref="CF920" si="18017">X920/X932</f>
        <v>4.4529937207039884E-2</v>
      </c>
      <c r="CG920" s="124">
        <f t="shared" ref="CG920" si="18018">Y920/Y932</f>
        <v>2.9275484414490311E-2</v>
      </c>
      <c r="CH920" s="125">
        <f t="shared" ref="CH920" si="18019">Z920/Z932</f>
        <v>4.8117599792026094E-2</v>
      </c>
      <c r="CI920" s="123">
        <f t="shared" ref="CI920" si="18020">AA920/AA932</f>
        <v>5.5300981290654271E-2</v>
      </c>
      <c r="CJ920" s="129">
        <f t="shared" ref="CJ920" si="18021">AB920/AB932</f>
        <v>4.7870892475209023E-2</v>
      </c>
      <c r="CK920" s="130">
        <f t="shared" ref="CK920" si="18022">AC920/AC932</f>
        <v>4.4729134406472443E-2</v>
      </c>
    </row>
    <row r="921" spans="1:89" x14ac:dyDescent="0.2">
      <c r="A921" s="131" t="s">
        <v>29</v>
      </c>
      <c r="B921" s="184">
        <v>1153</v>
      </c>
      <c r="C921" s="168">
        <v>2117</v>
      </c>
      <c r="D921" s="169">
        <v>899</v>
      </c>
      <c r="E921" s="170">
        <v>734</v>
      </c>
      <c r="F921" s="167">
        <v>1299</v>
      </c>
      <c r="G921" s="171">
        <v>2024</v>
      </c>
      <c r="H921" s="169">
        <v>2106</v>
      </c>
      <c r="I921" s="170">
        <v>3411</v>
      </c>
      <c r="J921" s="167">
        <v>576</v>
      </c>
      <c r="K921" s="168">
        <v>232</v>
      </c>
      <c r="L921" s="169">
        <v>2470</v>
      </c>
      <c r="M921" s="167">
        <v>749</v>
      </c>
      <c r="N921" s="172">
        <v>3076</v>
      </c>
      <c r="O921" s="185">
        <v>1982</v>
      </c>
      <c r="P921" s="167">
        <v>1572</v>
      </c>
      <c r="Q921" s="168">
        <v>1011</v>
      </c>
      <c r="R921" s="169">
        <v>1556</v>
      </c>
      <c r="S921" s="170">
        <v>1751</v>
      </c>
      <c r="T921" s="167">
        <v>970</v>
      </c>
      <c r="U921" s="171">
        <v>220</v>
      </c>
      <c r="V921" s="169">
        <v>2316</v>
      </c>
      <c r="W921" s="186">
        <v>1301</v>
      </c>
      <c r="X921" s="167">
        <v>1658</v>
      </c>
      <c r="Y921" s="171">
        <v>529</v>
      </c>
      <c r="Z921" s="169">
        <v>2276</v>
      </c>
      <c r="AA921" s="167">
        <v>3269</v>
      </c>
      <c r="AB921" s="151">
        <f t="shared" si="17693"/>
        <v>21927</v>
      </c>
      <c r="AC921" s="152">
        <f t="shared" si="17694"/>
        <v>19330</v>
      </c>
      <c r="BI921" s="131" t="s">
        <v>29</v>
      </c>
      <c r="BJ921" s="123">
        <f>B921/B932</f>
        <v>3.911656941240331E-2</v>
      </c>
      <c r="BK921" s="124">
        <f t="shared" ref="BK921" si="18023">C921/C932</f>
        <v>7.8207543684657724E-2</v>
      </c>
      <c r="BL921" s="125">
        <f t="shared" ref="BL921" si="18024">D921/D932</f>
        <v>6.2941958972204726E-2</v>
      </c>
      <c r="BM921" s="126">
        <f t="shared" ref="BM921" si="18025">E921/E932</f>
        <v>5.5121658155602285E-2</v>
      </c>
      <c r="BN921" s="123">
        <f t="shared" ref="BN921" si="18026">F921/F932</f>
        <v>4.394451962110961E-2</v>
      </c>
      <c r="BO921" s="124">
        <f t="shared" ref="BO921" si="18027">G921/G932</f>
        <v>8.3199736917827921E-2</v>
      </c>
      <c r="BP921" s="125">
        <f t="shared" ref="BP921" si="18028">H921/H932</f>
        <v>5.0216986980781156E-2</v>
      </c>
      <c r="BQ921" s="126">
        <f t="shared" ref="BQ921" si="18029">I921/I932</f>
        <v>7.8759611166270296E-2</v>
      </c>
      <c r="BR921" s="123">
        <f t="shared" ref="BR921" si="18030">J921/J932</f>
        <v>9.3841642228739003E-2</v>
      </c>
      <c r="BS921" s="124">
        <f t="shared" ref="BS921" si="18031">K921/K932</f>
        <v>3.267145472468666E-2</v>
      </c>
      <c r="BT921" s="125">
        <f t="shared" ref="BT921" si="18032">L921/L932</f>
        <v>0.10009726049602853</v>
      </c>
      <c r="BU921" s="123">
        <f t="shared" ref="BU921" si="18033">M921/M932</f>
        <v>3.033371132350559E-2</v>
      </c>
      <c r="BV921" s="127">
        <f t="shared" ref="BV921" si="18034">N921/N932</f>
        <v>7.2911728453588703E-2</v>
      </c>
      <c r="BW921" s="128">
        <f t="shared" ref="BW921" si="18035">O921/O932</f>
        <v>4.5251141552511413E-2</v>
      </c>
      <c r="BX921" s="123">
        <f t="shared" ref="BX921" si="18036">P921/P932</f>
        <v>7.1202101639641274E-2</v>
      </c>
      <c r="BY921" s="124">
        <f t="shared" ref="BY921" si="18037">Q921/Q932</f>
        <v>4.3279109589041097E-2</v>
      </c>
      <c r="BZ921" s="125">
        <f t="shared" ref="BZ921" si="18038">R921/R932</f>
        <v>6.1115475255302434E-2</v>
      </c>
      <c r="CA921" s="126">
        <f t="shared" ref="CA921" si="18039">S921/S932</f>
        <v>6.2173774100770511E-2</v>
      </c>
      <c r="CB921" s="123">
        <f t="shared" ref="CB921" si="18040">T921/T932</f>
        <v>0.12215086261176174</v>
      </c>
      <c r="CC921" s="124">
        <f t="shared" ref="CC921" si="18041">U921/U932</f>
        <v>2.4539877300613498E-2</v>
      </c>
      <c r="CD921" s="125">
        <f t="shared" ref="CD921" si="18042">V921/V932</f>
        <v>9.0362856028092076E-2</v>
      </c>
      <c r="CE921" s="126">
        <f t="shared" ref="CE921" si="18043">W921/W932</f>
        <v>4.315806933156411E-2</v>
      </c>
      <c r="CF921" s="123">
        <f t="shared" ref="CF921" si="18044">X921/X932</f>
        <v>7.3317413991332805E-2</v>
      </c>
      <c r="CG921" s="124">
        <f t="shared" ref="CG921" si="18045">Y921/Y932</f>
        <v>3.7138444257231118E-2</v>
      </c>
      <c r="CH921" s="125">
        <f t="shared" ref="CH921" si="18046">Z921/Z932</f>
        <v>5.3789615484602843E-2</v>
      </c>
      <c r="CI921" s="123">
        <f t="shared" ref="CI921" si="18047">AA921/AA932</f>
        <v>7.3071506806446571E-2</v>
      </c>
      <c r="CJ921" s="129">
        <f t="shared" ref="CJ921" si="18048">AB921/AB932</f>
        <v>6.5591767750041136E-2</v>
      </c>
      <c r="CK921" s="130">
        <f t="shared" ref="CK921" si="18049">AC921/AC932</f>
        <v>5.8008330632479864E-2</v>
      </c>
    </row>
    <row r="922" spans="1:89" x14ac:dyDescent="0.2">
      <c r="A922" s="139" t="s">
        <v>30</v>
      </c>
      <c r="B922" s="181">
        <v>1416</v>
      </c>
      <c r="C922" s="175">
        <v>3207</v>
      </c>
      <c r="D922" s="176">
        <v>1198</v>
      </c>
      <c r="E922" s="177">
        <v>1204</v>
      </c>
      <c r="F922" s="174">
        <v>1473</v>
      </c>
      <c r="G922" s="178">
        <v>2479</v>
      </c>
      <c r="H922" s="176">
        <v>2388</v>
      </c>
      <c r="I922" s="177">
        <v>4451</v>
      </c>
      <c r="J922" s="174">
        <v>1014</v>
      </c>
      <c r="K922" s="175">
        <v>257</v>
      </c>
      <c r="L922" s="176">
        <v>3081</v>
      </c>
      <c r="M922" s="174">
        <v>903</v>
      </c>
      <c r="N922" s="179">
        <v>4090</v>
      </c>
      <c r="O922" s="182">
        <v>2442</v>
      </c>
      <c r="P922" s="174">
        <v>2134</v>
      </c>
      <c r="Q922" s="175">
        <v>1755</v>
      </c>
      <c r="R922" s="176">
        <v>1610</v>
      </c>
      <c r="S922" s="177">
        <v>2652</v>
      </c>
      <c r="T922" s="174">
        <v>1296</v>
      </c>
      <c r="U922" s="178">
        <v>258</v>
      </c>
      <c r="V922" s="176">
        <v>3085</v>
      </c>
      <c r="W922" s="183">
        <v>1591</v>
      </c>
      <c r="X922" s="174">
        <v>2223</v>
      </c>
      <c r="Y922" s="178">
        <v>752</v>
      </c>
      <c r="Z922" s="176">
        <v>2989</v>
      </c>
      <c r="AA922" s="174">
        <v>4355</v>
      </c>
      <c r="AB922" s="151">
        <f t="shared" si="17693"/>
        <v>27997</v>
      </c>
      <c r="AC922" s="152">
        <f t="shared" si="17694"/>
        <v>26306</v>
      </c>
      <c r="BI922" s="139" t="s">
        <v>30</v>
      </c>
      <c r="BJ922" s="123">
        <f>B922/B932</f>
        <v>4.8039082643506578E-2</v>
      </c>
      <c r="BK922" s="124">
        <f t="shared" ref="BK922" si="18050">C922/C932</f>
        <v>0.11847500831209132</v>
      </c>
      <c r="BL922" s="125">
        <f t="shared" ref="BL922" si="18051">D922/D932</f>
        <v>8.3875936427921308E-2</v>
      </c>
      <c r="BM922" s="126">
        <f t="shared" ref="BM922" si="18052">E922/E932</f>
        <v>9.0417542805647344E-2</v>
      </c>
      <c r="BN922" s="123">
        <f t="shared" ref="BN922" si="18053">F922/F932</f>
        <v>4.9830852503382948E-2</v>
      </c>
      <c r="BO922" s="124">
        <f t="shared" ref="BO922" si="18054">G922/G932</f>
        <v>0.1019032350885847</v>
      </c>
      <c r="BP922" s="125">
        <f t="shared" ref="BP922" si="18055">H922/H932</f>
        <v>5.6941198912680624E-2</v>
      </c>
      <c r="BQ922" s="126">
        <f t="shared" ref="BQ922" si="18056">I922/I932</f>
        <v>0.10277309566140987</v>
      </c>
      <c r="BR922" s="123">
        <f t="shared" ref="BR922" si="18057">J922/J932</f>
        <v>0.16520039100684261</v>
      </c>
      <c r="BS922" s="124">
        <f t="shared" ref="BS922" si="18058">K922/K932</f>
        <v>3.6192085621743419E-2</v>
      </c>
      <c r="BT922" s="125">
        <f t="shared" ref="BT922" si="18059">L922/L932</f>
        <v>0.12485816177662507</v>
      </c>
      <c r="BU922" s="123">
        <f t="shared" ref="BU922" si="18060">M922/M932</f>
        <v>3.6570549165721694E-2</v>
      </c>
      <c r="BV922" s="127">
        <f t="shared" ref="BV922" si="18061">N922/N932</f>
        <v>9.6946999146676774E-2</v>
      </c>
      <c r="BW922" s="128">
        <f t="shared" ref="BW922" si="18062">O922/O932</f>
        <v>5.5753424657534245E-2</v>
      </c>
      <c r="BX922" s="123">
        <f t="shared" ref="BX922" si="18063">P922/P932</f>
        <v>9.6657305915390887E-2</v>
      </c>
      <c r="BY922" s="124">
        <f t="shared" ref="BY922" si="18064">Q922/Q932</f>
        <v>7.5128424657534248E-2</v>
      </c>
      <c r="BZ922" s="125">
        <f t="shared" ref="BZ922" si="18065">R922/R932</f>
        <v>6.3236449332285935E-2</v>
      </c>
      <c r="CA922" s="126">
        <f t="shared" ref="CA922" si="18066">S922/S932</f>
        <v>9.416610446330291E-2</v>
      </c>
      <c r="CB922" s="123">
        <f t="shared" ref="CB922" si="18067">T922/T932</f>
        <v>0.16320362674726105</v>
      </c>
      <c r="CC922" s="124">
        <f t="shared" ref="CC922" si="18068">U922/U932</f>
        <v>2.8778583379810374E-2</v>
      </c>
      <c r="CD922" s="125">
        <f t="shared" ref="CD922" si="18069">V922/V932</f>
        <v>0.1203667577058135</v>
      </c>
      <c r="CE922" s="126">
        <f t="shared" ref="CE922" si="18070">W922/W932</f>
        <v>5.2778238513849725E-2</v>
      </c>
      <c r="CF922" s="123">
        <f t="shared" ref="CF922" si="18071">X922/X932</f>
        <v>9.8301936853276733E-2</v>
      </c>
      <c r="CG922" s="124">
        <f t="shared" ref="CG922" si="18072">Y922/Y932</f>
        <v>5.279415894411682E-2</v>
      </c>
      <c r="CH922" s="125">
        <f t="shared" ref="CH922" si="18073">Z922/Z932</f>
        <v>7.0640228771299607E-2</v>
      </c>
      <c r="CI922" s="123">
        <f t="shared" ref="CI922" si="18074">AA922/AA932</f>
        <v>9.7346715246887358E-2</v>
      </c>
      <c r="CJ922" s="129">
        <f t="shared" ref="CJ922" si="18075">AB922/AB932</f>
        <v>8.3749383029958574E-2</v>
      </c>
      <c r="CK922" s="130">
        <f t="shared" ref="CK922" si="18076">AC922/AC932</f>
        <v>7.8942945970926812E-2</v>
      </c>
    </row>
    <row r="923" spans="1:89" x14ac:dyDescent="0.2">
      <c r="A923" s="131" t="s">
        <v>31</v>
      </c>
      <c r="B923" s="184">
        <v>1603</v>
      </c>
      <c r="C923" s="168">
        <v>3980</v>
      </c>
      <c r="D923" s="169">
        <v>961</v>
      </c>
      <c r="E923" s="170">
        <v>1424</v>
      </c>
      <c r="F923" s="167">
        <v>1228</v>
      </c>
      <c r="G923" s="171">
        <v>2809</v>
      </c>
      <c r="H923" s="169">
        <v>2512</v>
      </c>
      <c r="I923" s="170">
        <v>4994</v>
      </c>
      <c r="J923" s="167">
        <v>640</v>
      </c>
      <c r="K923" s="168">
        <v>312</v>
      </c>
      <c r="L923" s="169">
        <v>3277</v>
      </c>
      <c r="M923" s="167">
        <v>854</v>
      </c>
      <c r="N923" s="172">
        <v>4225</v>
      </c>
      <c r="O923" s="185">
        <v>2613</v>
      </c>
      <c r="P923" s="167">
        <v>1903</v>
      </c>
      <c r="Q923" s="168">
        <v>1926</v>
      </c>
      <c r="R923" s="169">
        <v>1869</v>
      </c>
      <c r="S923" s="170">
        <v>2889</v>
      </c>
      <c r="T923" s="167">
        <v>1392</v>
      </c>
      <c r="U923" s="171">
        <v>256</v>
      </c>
      <c r="V923" s="169">
        <v>3647</v>
      </c>
      <c r="W923" s="186">
        <v>1627</v>
      </c>
      <c r="X923" s="167">
        <v>2234</v>
      </c>
      <c r="Y923" s="171">
        <v>863</v>
      </c>
      <c r="Z923" s="169">
        <v>2929</v>
      </c>
      <c r="AA923" s="167">
        <v>4171</v>
      </c>
      <c r="AB923" s="151">
        <f t="shared" si="17693"/>
        <v>28420</v>
      </c>
      <c r="AC923" s="152">
        <f t="shared" si="17694"/>
        <v>28718</v>
      </c>
      <c r="BI923" s="131" t="s">
        <v>31</v>
      </c>
      <c r="BJ923" s="123">
        <f>B923/B932</f>
        <v>5.4383227032161759E-2</v>
      </c>
      <c r="BK923" s="124">
        <f t="shared" ref="BK923" si="18077">C923/C932</f>
        <v>0.14703165983228048</v>
      </c>
      <c r="BL923" s="125">
        <f t="shared" ref="BL923" si="18078">D923/D932</f>
        <v>6.7282783728908488E-2</v>
      </c>
      <c r="BM923" s="126">
        <f t="shared" ref="BM923" si="18079">E923/E932</f>
        <v>0.10693902072694503</v>
      </c>
      <c r="BN923" s="123">
        <f t="shared" ref="BN923" si="18080">F923/F932</f>
        <v>4.1542625169147494E-2</v>
      </c>
      <c r="BO923" s="124">
        <f t="shared" ref="BO923" si="18081">G923/G932</f>
        <v>0.11546840958605664</v>
      </c>
      <c r="BP923" s="125">
        <f t="shared" ref="BP923" si="18082">H923/H932</f>
        <v>5.9897944584863368E-2</v>
      </c>
      <c r="BQ923" s="126">
        <f t="shared" ref="BQ923" si="18083">I923/I932</f>
        <v>0.11531090535454525</v>
      </c>
      <c r="BR923" s="123">
        <f t="shared" ref="BR923" si="18084">J923/J932</f>
        <v>0.10426849136526556</v>
      </c>
      <c r="BS923" s="124">
        <f t="shared" ref="BS923" si="18085">K923/K932</f>
        <v>4.393747359526827E-2</v>
      </c>
      <c r="BT923" s="125">
        <f t="shared" ref="BT923" si="18086">L923/L932</f>
        <v>0.13280110228562167</v>
      </c>
      <c r="BU923" s="123">
        <f t="shared" ref="BU923" si="18087">M923/M932</f>
        <v>3.4586100761380204E-2</v>
      </c>
      <c r="BV923" s="127">
        <f t="shared" ref="BV923" si="18088">N923/N932</f>
        <v>0.10014696122120034</v>
      </c>
      <c r="BW923" s="128">
        <f t="shared" ref="BW923" si="18089">O923/O932</f>
        <v>5.9657534246575342E-2</v>
      </c>
      <c r="BX923" s="123">
        <f t="shared" ref="BX923" si="18090">P923/P932</f>
        <v>8.6194401666817647E-2</v>
      </c>
      <c r="BY923" s="124">
        <f t="shared" ref="BY923" si="18091">Q923/Q932</f>
        <v>8.2448630136986306E-2</v>
      </c>
      <c r="BZ923" s="125">
        <f t="shared" ref="BZ923" si="18092">R923/R932</f>
        <v>7.3409269442262379E-2</v>
      </c>
      <c r="CA923" s="126">
        <f t="shared" ref="CA923" si="18093">S923/S932</f>
        <v>0.10258140112914108</v>
      </c>
      <c r="CB923" s="123">
        <f t="shared" ref="CB923" si="18094">T923/T932</f>
        <v>0.1752927842840952</v>
      </c>
      <c r="CC923" s="124">
        <f t="shared" ref="CC923" si="18095">U923/U932</f>
        <v>2.8555493586168434E-2</v>
      </c>
      <c r="CD923" s="125">
        <f t="shared" ref="CD923" si="18096">V923/V932</f>
        <v>0.1422941865001951</v>
      </c>
      <c r="CE923" s="126">
        <f t="shared" ref="CE923" si="18097">W923/W932</f>
        <v>5.3972466412340353E-2</v>
      </c>
      <c r="CF923" s="123">
        <f t="shared" ref="CF923" si="18098">X923/X932</f>
        <v>9.8788361192181831E-2</v>
      </c>
      <c r="CG923" s="124">
        <f t="shared" ref="CG923" si="18099">Y923/Y932</f>
        <v>6.0586913788261726E-2</v>
      </c>
      <c r="CH923" s="125">
        <f t="shared" ref="CH923" si="18100">Z923/Z932</f>
        <v>6.922222484815542E-2</v>
      </c>
      <c r="CI923" s="123">
        <f t="shared" ref="CI923" si="18101">AA923/AA932</f>
        <v>9.3233788586628522E-2</v>
      </c>
      <c r="CJ923" s="129">
        <f t="shared" ref="CJ923" si="18102">AB923/AB932</f>
        <v>8.5014732496746889E-2</v>
      </c>
      <c r="CK923" s="130">
        <f t="shared" ref="CK923" si="18103">AC923/AC932</f>
        <v>8.6181233269713234E-2</v>
      </c>
    </row>
    <row r="924" spans="1:89" x14ac:dyDescent="0.2">
      <c r="A924" s="139" t="s">
        <v>32</v>
      </c>
      <c r="B924" s="181">
        <v>1737</v>
      </c>
      <c r="C924" s="175">
        <v>3002</v>
      </c>
      <c r="D924" s="176">
        <v>613</v>
      </c>
      <c r="E924" s="177">
        <v>1157</v>
      </c>
      <c r="F924" s="174">
        <v>1151</v>
      </c>
      <c r="G924" s="178">
        <v>2625</v>
      </c>
      <c r="H924" s="176">
        <v>2440</v>
      </c>
      <c r="I924" s="177">
        <v>4146</v>
      </c>
      <c r="J924" s="174">
        <v>446</v>
      </c>
      <c r="K924" s="175">
        <v>235</v>
      </c>
      <c r="L924" s="176">
        <v>2289</v>
      </c>
      <c r="M924" s="174">
        <v>943</v>
      </c>
      <c r="N924" s="179">
        <v>3015</v>
      </c>
      <c r="O924" s="182">
        <v>2590</v>
      </c>
      <c r="P924" s="174">
        <v>1345</v>
      </c>
      <c r="Q924" s="175">
        <v>1801</v>
      </c>
      <c r="R924" s="176">
        <v>1527</v>
      </c>
      <c r="S924" s="177">
        <v>2113</v>
      </c>
      <c r="T924" s="174">
        <v>715</v>
      </c>
      <c r="U924" s="178">
        <v>330</v>
      </c>
      <c r="V924" s="176">
        <v>2834</v>
      </c>
      <c r="W924" s="183">
        <v>1765</v>
      </c>
      <c r="X924" s="174">
        <v>1410</v>
      </c>
      <c r="Y924" s="178">
        <v>704</v>
      </c>
      <c r="Z924" s="176">
        <v>2538</v>
      </c>
      <c r="AA924" s="174">
        <v>3896</v>
      </c>
      <c r="AB924" s="151">
        <f t="shared" si="17693"/>
        <v>22060</v>
      </c>
      <c r="AC924" s="152">
        <f t="shared" si="17694"/>
        <v>25307</v>
      </c>
      <c r="BI924" s="139" t="s">
        <v>32</v>
      </c>
      <c r="BJ924" s="123">
        <f>B924/B932</f>
        <v>5.8929298412267607E-2</v>
      </c>
      <c r="BK924" s="124">
        <f t="shared" ref="BK924" si="18104">C924/C932</f>
        <v>0.11090176955188592</v>
      </c>
      <c r="BL924" s="125">
        <f t="shared" ref="BL924" si="18105">D924/D932</f>
        <v>4.2918154449345373E-2</v>
      </c>
      <c r="BM924" s="126">
        <f t="shared" ref="BM924" si="18106">E924/E932</f>
        <v>8.6887954340642837E-2</v>
      </c>
      <c r="BN924" s="123">
        <f t="shared" ref="BN924" si="18107">F924/F932</f>
        <v>3.8937753721244923E-2</v>
      </c>
      <c r="BO924" s="124">
        <f t="shared" ref="BO924" si="18108">G924/G932</f>
        <v>0.10790479713898138</v>
      </c>
      <c r="BP924" s="125">
        <f t="shared" ref="BP924" si="18109">H924/H932</f>
        <v>5.8181124517144356E-2</v>
      </c>
      <c r="BQ924" s="126">
        <f t="shared" ref="BQ924" si="18110">I924/I932</f>
        <v>9.5730679535431434E-2</v>
      </c>
      <c r="BR924" s="123">
        <f t="shared" ref="BR924" si="18111">J924/J932</f>
        <v>7.2662104920169432E-2</v>
      </c>
      <c r="BS924" s="124">
        <f t="shared" ref="BS924" si="18112">K924/K932</f>
        <v>3.3093930432333475E-2</v>
      </c>
      <c r="BT924" s="125">
        <f t="shared" ref="BT924" si="18113">L924/L932</f>
        <v>9.2762198087210243E-2</v>
      </c>
      <c r="BU924" s="123">
        <f t="shared" ref="BU924" si="18114">M924/M932</f>
        <v>3.8190507046816785E-2</v>
      </c>
      <c r="BV924" s="127">
        <f t="shared" ref="BV924" si="18115">N924/N932</f>
        <v>7.1465819664359539E-2</v>
      </c>
      <c r="BW924" s="128">
        <f t="shared" ref="BW924" si="18116">O924/O932</f>
        <v>5.9132420091324203E-2</v>
      </c>
      <c r="BX924" s="123">
        <f t="shared" ref="BX924" si="18117">P924/P932</f>
        <v>6.0920373222212158E-2</v>
      </c>
      <c r="BY924" s="124">
        <f t="shared" ref="BY924" si="18118">Q924/Q932</f>
        <v>7.7097602739726032E-2</v>
      </c>
      <c r="BZ924" s="125">
        <f t="shared" ref="BZ924" si="18119">R924/R932</f>
        <v>5.9976433621366849E-2</v>
      </c>
      <c r="CA924" s="126">
        <f t="shared" ref="CA924" si="18120">S924/S932</f>
        <v>7.5027518375173102E-2</v>
      </c>
      <c r="CB924" s="123">
        <f t="shared" ref="CB924" si="18121">T924/T932</f>
        <v>9.0039037904546024E-2</v>
      </c>
      <c r="CC924" s="124">
        <f t="shared" ref="CC924" si="18122">U924/U932</f>
        <v>3.6809815950920248E-2</v>
      </c>
      <c r="CD924" s="125">
        <f t="shared" ref="CD924" si="18123">V924/V932</f>
        <v>0.11057354662504877</v>
      </c>
      <c r="CE924" s="126">
        <f t="shared" ref="CE924" si="18124">W924/W932</f>
        <v>5.8550340023221098E-2</v>
      </c>
      <c r="CF924" s="123">
        <f t="shared" ref="CF924" si="18125">X924/X932</f>
        <v>6.2350756168745025E-2</v>
      </c>
      <c r="CG924" s="124">
        <f t="shared" ref="CG924" si="18126">Y924/Y932</f>
        <v>4.9424319011513618E-2</v>
      </c>
      <c r="CH924" s="125">
        <f t="shared" ref="CH924" si="18127">Z924/Z932</f>
        <v>5.9981565948999123E-2</v>
      </c>
      <c r="CI924" s="123">
        <f t="shared" ref="CI924" si="18128">AA924/AA932</f>
        <v>8.7086751458524264E-2</v>
      </c>
      <c r="CJ924" s="129">
        <f t="shared" ref="CJ924" si="18129">AB924/AB932</f>
        <v>6.5989619946454484E-2</v>
      </c>
      <c r="CK924" s="130">
        <f t="shared" ref="CK924" si="18130">AC924/AC932</f>
        <v>7.5944998619563789E-2</v>
      </c>
    </row>
    <row r="925" spans="1:89" x14ac:dyDescent="0.2">
      <c r="A925" s="131" t="s">
        <v>33</v>
      </c>
      <c r="B925" s="184">
        <v>1465</v>
      </c>
      <c r="C925" s="168">
        <v>1525</v>
      </c>
      <c r="D925" s="169">
        <v>443</v>
      </c>
      <c r="E925" s="170">
        <v>747</v>
      </c>
      <c r="F925" s="167">
        <v>980</v>
      </c>
      <c r="G925" s="171">
        <v>1559</v>
      </c>
      <c r="H925" s="169">
        <v>1817</v>
      </c>
      <c r="I925" s="170">
        <v>2748</v>
      </c>
      <c r="J925" s="167">
        <v>372</v>
      </c>
      <c r="K925" s="168">
        <v>103</v>
      </c>
      <c r="L925" s="169">
        <v>1292</v>
      </c>
      <c r="M925" s="167">
        <v>933</v>
      </c>
      <c r="N925" s="172">
        <v>2080</v>
      </c>
      <c r="O925" s="185">
        <v>2204</v>
      </c>
      <c r="P925" s="167">
        <v>964</v>
      </c>
      <c r="Q925" s="168">
        <v>1485</v>
      </c>
      <c r="R925" s="169">
        <v>1158</v>
      </c>
      <c r="S925" s="170">
        <v>1491</v>
      </c>
      <c r="T925" s="167">
        <v>343</v>
      </c>
      <c r="U925" s="171">
        <v>311</v>
      </c>
      <c r="V925" s="169">
        <v>1936</v>
      </c>
      <c r="W925" s="186">
        <v>1584</v>
      </c>
      <c r="X925" s="167">
        <v>870</v>
      </c>
      <c r="Y925" s="171">
        <v>638</v>
      </c>
      <c r="Z925" s="169">
        <v>1911</v>
      </c>
      <c r="AA925" s="167">
        <v>1997</v>
      </c>
      <c r="AB925" s="151">
        <f t="shared" si="17693"/>
        <v>15631</v>
      </c>
      <c r="AC925" s="152">
        <f t="shared" si="17694"/>
        <v>17325</v>
      </c>
      <c r="BI925" s="131" t="s">
        <v>33</v>
      </c>
      <c r="BJ925" s="123">
        <f>B925/B932</f>
        <v>4.9701452028769168E-2</v>
      </c>
      <c r="BK925" s="124">
        <f t="shared" ref="BK925" si="18131">C925/C932</f>
        <v>5.6337507850308471E-2</v>
      </c>
      <c r="BL925" s="125">
        <f t="shared" ref="BL925" si="18132">D925/D932</f>
        <v>3.1015893019673738E-2</v>
      </c>
      <c r="BM925" s="126">
        <f t="shared" ref="BM925" si="18133">E925/E932</f>
        <v>5.6097927305497147E-2</v>
      </c>
      <c r="BN925" s="123">
        <f t="shared" ref="BN925" si="18134">F925/F932</f>
        <v>3.3152909336941816E-2</v>
      </c>
      <c r="BO925" s="124">
        <f t="shared" ref="BO925" si="18135">G925/G932</f>
        <v>6.4085172853208375E-2</v>
      </c>
      <c r="BP925" s="125">
        <f t="shared" ref="BP925" si="18136">H925/H932</f>
        <v>4.3325861986742334E-2</v>
      </c>
      <c r="BQ925" s="126">
        <f t="shared" ref="BQ925" si="18137">I925/I932</f>
        <v>6.3451014800618807E-2</v>
      </c>
      <c r="BR925" s="123">
        <f t="shared" ref="BR925" si="18138">J925/J932</f>
        <v>6.0606060606060608E-2</v>
      </c>
      <c r="BS925" s="124">
        <f t="shared" ref="BS925" si="18139">K925/K932</f>
        <v>1.4504999295873821E-2</v>
      </c>
      <c r="BT925" s="125">
        <f t="shared" ref="BT925" si="18140">L925/L932</f>
        <v>5.2358567028691849E-2</v>
      </c>
      <c r="BU925" s="123">
        <f t="shared" ref="BU925" si="18141">M925/M932</f>
        <v>3.7785517576543012E-2</v>
      </c>
      <c r="BV925" s="127">
        <f t="shared" ref="BV925" si="18142">N925/N932</f>
        <v>4.930311937043709E-2</v>
      </c>
      <c r="BW925" s="128">
        <f t="shared" ref="BW925" si="18143">O925/O932</f>
        <v>5.031963470319635E-2</v>
      </c>
      <c r="BX925" s="123">
        <f t="shared" ref="BX925" si="18144">P925/P932</f>
        <v>4.3663375305734213E-2</v>
      </c>
      <c r="BY925" s="124">
        <f t="shared" ref="BY925" si="18145">Q925/Q932</f>
        <v>6.3570205479452052E-2</v>
      </c>
      <c r="BZ925" s="125">
        <f t="shared" ref="BZ925" si="18146">R925/R932</f>
        <v>4.5483110761979577E-2</v>
      </c>
      <c r="CA925" s="126">
        <f t="shared" ref="CA925" si="18147">S925/S932</f>
        <v>5.2941803074956502E-2</v>
      </c>
      <c r="CB925" s="123">
        <f t="shared" ref="CB925" si="18148">T925/T932</f>
        <v>4.3193552449313687E-2</v>
      </c>
      <c r="CC925" s="124">
        <f t="shared" ref="CC925" si="18149">U925/U932</f>
        <v>3.4690462911321808E-2</v>
      </c>
      <c r="CD925" s="125">
        <f t="shared" ref="CD925" si="18150">V925/V932</f>
        <v>7.5536480686695273E-2</v>
      </c>
      <c r="CE925" s="126">
        <f t="shared" ref="CE925" si="18151">W925/W932</f>
        <v>5.2546027533587662E-2</v>
      </c>
      <c r="CF925" s="123">
        <f t="shared" ref="CF925" si="18152">X925/X932</f>
        <v>3.847174316794906E-2</v>
      </c>
      <c r="CG925" s="124">
        <f t="shared" ref="CG925" si="18153">Y925/Y932</f>
        <v>4.4790789104184221E-2</v>
      </c>
      <c r="CH925" s="125">
        <f t="shared" ref="CH925" si="18154">Z925/Z932</f>
        <v>4.5163424952142366E-2</v>
      </c>
      <c r="CI925" s="123">
        <f t="shared" ref="CI925" si="18155">AA925/AA932</f>
        <v>4.4638665981178889E-2</v>
      </c>
      <c r="CJ925" s="129">
        <f t="shared" ref="CJ925" si="18156">AB925/AB932</f>
        <v>4.6758102873210784E-2</v>
      </c>
      <c r="CK925" s="130">
        <f t="shared" ref="CK925" si="18157">AC925/AC932</f>
        <v>5.1991429291656163E-2</v>
      </c>
    </row>
    <row r="926" spans="1:89" x14ac:dyDescent="0.2">
      <c r="A926" s="139" t="s">
        <v>34</v>
      </c>
      <c r="B926" s="181">
        <v>449</v>
      </c>
      <c r="C926" s="175">
        <v>829</v>
      </c>
      <c r="D926" s="176">
        <v>186</v>
      </c>
      <c r="E926" s="177">
        <v>514</v>
      </c>
      <c r="F926" s="174">
        <v>445</v>
      </c>
      <c r="G926" s="178">
        <v>1180</v>
      </c>
      <c r="H926" s="176">
        <v>863</v>
      </c>
      <c r="I926" s="177">
        <v>1878</v>
      </c>
      <c r="J926" s="174">
        <v>166</v>
      </c>
      <c r="K926" s="175">
        <v>79</v>
      </c>
      <c r="L926" s="176">
        <v>890</v>
      </c>
      <c r="M926" s="174">
        <v>600</v>
      </c>
      <c r="N926" s="179">
        <v>1686</v>
      </c>
      <c r="O926" s="182">
        <v>1605</v>
      </c>
      <c r="P926" s="174">
        <v>593</v>
      </c>
      <c r="Q926" s="175">
        <v>1052</v>
      </c>
      <c r="R926" s="176">
        <v>838</v>
      </c>
      <c r="S926" s="177">
        <v>1087</v>
      </c>
      <c r="T926" s="174">
        <v>210</v>
      </c>
      <c r="U926" s="178">
        <v>230</v>
      </c>
      <c r="V926" s="176">
        <v>1516</v>
      </c>
      <c r="W926" s="183">
        <v>936</v>
      </c>
      <c r="X926" s="174">
        <v>485</v>
      </c>
      <c r="Y926" s="178">
        <v>456</v>
      </c>
      <c r="Z926" s="176">
        <v>1166</v>
      </c>
      <c r="AA926" s="174">
        <v>1532</v>
      </c>
      <c r="AB926" s="151">
        <f t="shared" si="17693"/>
        <v>9493</v>
      </c>
      <c r="AC926" s="152">
        <f t="shared" si="17694"/>
        <v>11978</v>
      </c>
      <c r="BI926" s="139" t="s">
        <v>34</v>
      </c>
      <c r="BJ926" s="123">
        <f>B926/B932</f>
        <v>1.5232731713936761E-2</v>
      </c>
      <c r="BK926" s="124">
        <f t="shared" ref="BK926" si="18158">C926/C932</f>
        <v>3.0625438693708672E-2</v>
      </c>
      <c r="BL926" s="125">
        <f t="shared" ref="BL926" si="18159">D926/D932</f>
        <v>1.3022474270111321E-2</v>
      </c>
      <c r="BM926" s="126">
        <f t="shared" ref="BM926" si="18160">E926/E932</f>
        <v>3.8600180234304594E-2</v>
      </c>
      <c r="BN926" s="123">
        <f t="shared" ref="BN926" si="18161">F926/F932</f>
        <v>1.5054127198917456E-2</v>
      </c>
      <c r="BO926" s="124">
        <f t="shared" ref="BO926" si="18162">G926/G932</f>
        <v>4.8505775475808775E-2</v>
      </c>
      <c r="BP926" s="125">
        <f t="shared" ref="BP926" si="18163">H926/H932</f>
        <v>2.0577996089465402E-2</v>
      </c>
      <c r="BQ926" s="126">
        <f t="shared" ref="BQ926" si="18164">I926/I932</f>
        <v>4.3362811424877044E-2</v>
      </c>
      <c r="BR926" s="123">
        <f t="shared" ref="BR926" si="18165">J926/J932</f>
        <v>2.7044639947865753E-2</v>
      </c>
      <c r="BS926" s="124">
        <f t="shared" ref="BS926" si="18166">K926/K932</f>
        <v>1.1125193634699338E-2</v>
      </c>
      <c r="BT926" s="125">
        <f t="shared" ref="BT926" si="18167">L926/L932</f>
        <v>3.6067433943913117E-2</v>
      </c>
      <c r="BU926" s="123">
        <f t="shared" ref="BU926" si="18168">M926/M932</f>
        <v>2.4299368216426372E-2</v>
      </c>
      <c r="BV926" s="127">
        <f t="shared" ref="BV926" si="18169">N926/N932</f>
        <v>3.996397079738314E-2</v>
      </c>
      <c r="BW926" s="128">
        <f t="shared" ref="BW926" si="18170">O926/O932</f>
        <v>3.6643835616438358E-2</v>
      </c>
      <c r="BX926" s="123">
        <f t="shared" ref="BX926" si="18171">P926/P932</f>
        <v>2.6859316967116586E-2</v>
      </c>
      <c r="BY926" s="124">
        <f t="shared" ref="BY926" si="18172">Q926/Q932</f>
        <v>4.5034246575342468E-2</v>
      </c>
      <c r="BZ926" s="125">
        <f t="shared" ref="BZ926" si="18173">R926/R932</f>
        <v>3.2914375490966222E-2</v>
      </c>
      <c r="CA926" s="126">
        <f t="shared" ref="CA926" si="18174">S926/S932</f>
        <v>3.859674040407627E-2</v>
      </c>
      <c r="CB926" s="123">
        <f t="shared" ref="CB926" si="18175">T926/T932</f>
        <v>2.6445032111824706E-2</v>
      </c>
      <c r="CC926" s="124">
        <f t="shared" ref="CC926" si="18176">U926/U932</f>
        <v>2.5655326268823202E-2</v>
      </c>
      <c r="CD926" s="125">
        <f t="shared" ref="CD926" si="18177">V926/V932</f>
        <v>5.9149434256730395E-2</v>
      </c>
      <c r="CE926" s="126">
        <f t="shared" ref="CE926" si="18178">W926/W932</f>
        <v>3.1049925360756344E-2</v>
      </c>
      <c r="CF926" s="123">
        <f t="shared" ref="CF926" si="18179">X926/X932</f>
        <v>2.1446891306270453E-2</v>
      </c>
      <c r="CG926" s="124">
        <f t="shared" ref="CG926" si="18180">Y926/Y932</f>
        <v>3.201347935973041E-2</v>
      </c>
      <c r="CH926" s="125">
        <f t="shared" ref="CH926" si="18181">Z926/Z932</f>
        <v>2.7556542906435375E-2</v>
      </c>
      <c r="CI926" s="123">
        <f t="shared" ref="CI926" si="18182">AA926/AA932</f>
        <v>3.4244585019111699E-2</v>
      </c>
      <c r="CJ926" s="129">
        <f t="shared" ref="CJ926" si="18183">AB926/AB932</f>
        <v>2.8397074440239908E-2</v>
      </c>
      <c r="CK926" s="130">
        <f t="shared" ref="CK926" si="18184">AC926/AC932</f>
        <v>3.5945358733359745E-2</v>
      </c>
    </row>
    <row r="927" spans="1:89" x14ac:dyDescent="0.2">
      <c r="A927" s="131" t="s">
        <v>35</v>
      </c>
      <c r="B927" s="184">
        <v>0</v>
      </c>
      <c r="C927" s="168">
        <v>412</v>
      </c>
      <c r="D927" s="169">
        <v>4</v>
      </c>
      <c r="E927" s="170">
        <v>260</v>
      </c>
      <c r="F927" s="167">
        <v>13</v>
      </c>
      <c r="G927" s="171">
        <v>674</v>
      </c>
      <c r="H927" s="169">
        <v>80</v>
      </c>
      <c r="I927" s="170">
        <v>872</v>
      </c>
      <c r="J927" s="167">
        <v>34</v>
      </c>
      <c r="K927" s="168">
        <v>33</v>
      </c>
      <c r="L927" s="169">
        <v>601</v>
      </c>
      <c r="M927" s="167">
        <v>99</v>
      </c>
      <c r="N927" s="172">
        <v>425</v>
      </c>
      <c r="O927" s="185">
        <v>245</v>
      </c>
      <c r="P927" s="167">
        <v>92</v>
      </c>
      <c r="Q927" s="168">
        <v>169</v>
      </c>
      <c r="R927" s="169">
        <v>159</v>
      </c>
      <c r="S927" s="170">
        <v>90</v>
      </c>
      <c r="T927" s="167">
        <v>20</v>
      </c>
      <c r="U927" s="171">
        <v>11</v>
      </c>
      <c r="V927" s="169">
        <v>196</v>
      </c>
      <c r="W927" s="186">
        <v>34</v>
      </c>
      <c r="X927" s="167">
        <v>83</v>
      </c>
      <c r="Y927" s="171">
        <v>7</v>
      </c>
      <c r="Z927" s="169">
        <v>57</v>
      </c>
      <c r="AA927" s="167">
        <v>76</v>
      </c>
      <c r="AB927" s="151">
        <f t="shared" si="17693"/>
        <v>1764</v>
      </c>
      <c r="AC927" s="152">
        <f t="shared" si="17694"/>
        <v>2982</v>
      </c>
      <c r="BI927" s="131" t="s">
        <v>35</v>
      </c>
      <c r="BJ927" s="123">
        <f>B927/B932</f>
        <v>0</v>
      </c>
      <c r="BK927" s="124">
        <f t="shared" ref="BK927" si="18185">C927/C932</f>
        <v>1.5220362776607928E-2</v>
      </c>
      <c r="BL927" s="125">
        <f t="shared" ref="BL927" si="18186">D927/D932</f>
        <v>2.8005321010992089E-4</v>
      </c>
      <c r="BM927" s="126">
        <f t="shared" ref="BM927" si="18187">E927/E932</f>
        <v>1.9525382997897266E-2</v>
      </c>
      <c r="BN927" s="123">
        <f t="shared" ref="BN927" si="18188">F927/F932</f>
        <v>4.3978349120433015E-4</v>
      </c>
      <c r="BO927" s="124">
        <f t="shared" ref="BO927" si="18189">G927/G932</f>
        <v>2.7705841246351792E-2</v>
      </c>
      <c r="BP927" s="125">
        <f t="shared" ref="BP927" si="18190">H927/H932</f>
        <v>1.9075778530211263E-3</v>
      </c>
      <c r="BQ927" s="126">
        <f t="shared" ref="BQ927" si="18191">I927/I932</f>
        <v>2.0134383153617031E-2</v>
      </c>
      <c r="BR927" s="123">
        <f t="shared" ref="BR927" si="18192">J927/J932</f>
        <v>5.5392636037797328E-3</v>
      </c>
      <c r="BS927" s="124">
        <f t="shared" ref="BS927" si="18193">K927/K932</f>
        <v>4.647232784114913E-3</v>
      </c>
      <c r="BT927" s="125">
        <f t="shared" ref="BT927" si="18194">L927/L932</f>
        <v>2.435564921381099E-2</v>
      </c>
      <c r="BU927" s="123">
        <f t="shared" ref="BU927" si="18195">M927/M932</f>
        <v>4.0093957557103517E-3</v>
      </c>
      <c r="BV927" s="127">
        <f t="shared" ref="BV927" si="18196">N927/N932</f>
        <v>1.0073954679055655E-2</v>
      </c>
      <c r="BW927" s="128">
        <f t="shared" ref="BW927" si="18197">O927/O932</f>
        <v>5.5936073059360729E-3</v>
      </c>
      <c r="BX927" s="123">
        <f t="shared" ref="BX927" si="18198">P927/P932</f>
        <v>4.1670441163148839E-3</v>
      </c>
      <c r="BY927" s="124">
        <f t="shared" ref="BY927" si="18199">Q927/Q932</f>
        <v>7.2345890410958902E-3</v>
      </c>
      <c r="BZ927" s="125">
        <f t="shared" ref="BZ927" si="18200">R927/R932</f>
        <v>6.2450903377847602E-3</v>
      </c>
      <c r="CA927" s="126">
        <f t="shared" ref="CA927" si="18201">S927/S932</f>
        <v>3.1956822781663884E-3</v>
      </c>
      <c r="CB927" s="123">
        <f t="shared" ref="CB927" si="18202">T927/T932</f>
        <v>2.5185744868404481E-3</v>
      </c>
      <c r="CC927" s="124">
        <f t="shared" ref="CC927" si="18203">U927/U932</f>
        <v>1.2269938650306749E-3</v>
      </c>
      <c r="CD927" s="125">
        <f t="shared" ref="CD927" si="18204">V927/V932</f>
        <v>7.6472883339836128E-3</v>
      </c>
      <c r="CE927" s="126">
        <f t="shared" ref="CE927" si="18205">W927/W932</f>
        <v>1.127881904130038E-3</v>
      </c>
      <c r="CF927" s="123">
        <f t="shared" ref="CF927" si="18206">X927/X932</f>
        <v>3.6702927390112319E-3</v>
      </c>
      <c r="CG927" s="124">
        <f t="shared" ref="CG927" si="18207">Y927/Y932</f>
        <v>4.9143499017130022E-4</v>
      </c>
      <c r="CH927" s="125">
        <f t="shared" ref="CH927" si="18208">Z927/Z932</f>
        <v>1.3471037269869781E-3</v>
      </c>
      <c r="CI927" s="123">
        <f t="shared" ref="CI927" si="18209">AA927/AA932</f>
        <v>1.6988175335851756E-3</v>
      </c>
      <c r="CJ927" s="129">
        <f t="shared" ref="CJ927" si="18210">AB927/AB932</f>
        <v>5.2767764997980826E-3</v>
      </c>
      <c r="CK927" s="130">
        <f t="shared" ref="CK927" si="18211">AC927/AC932</f>
        <v>8.9488278295941515E-3</v>
      </c>
    </row>
    <row r="928" spans="1:89" x14ac:dyDescent="0.2">
      <c r="A928" s="139" t="s">
        <v>36</v>
      </c>
      <c r="B928" s="181"/>
      <c r="C928" s="175"/>
      <c r="D928" s="176"/>
      <c r="E928" s="177"/>
      <c r="F928" s="174"/>
      <c r="G928" s="178"/>
      <c r="H928" s="176"/>
      <c r="I928" s="177"/>
      <c r="J928" s="174"/>
      <c r="K928" s="178"/>
      <c r="L928" s="176"/>
      <c r="M928" s="174"/>
      <c r="N928" s="179"/>
      <c r="O928" s="182"/>
      <c r="P928" s="174"/>
      <c r="Q928" s="178"/>
      <c r="R928" s="176"/>
      <c r="S928" s="177"/>
      <c r="T928" s="174"/>
      <c r="U928" s="178"/>
      <c r="V928" s="176"/>
      <c r="W928" s="177"/>
      <c r="X928" s="174"/>
      <c r="Y928" s="178"/>
      <c r="Z928" s="176"/>
      <c r="AA928" s="174"/>
      <c r="AB928" s="151">
        <f t="shared" ref="AB928:AB931" si="18212">SUM(B928,D928,F928,H928,J928,L928,N928,P928,R928,T928,V928,X928,Z928)</f>
        <v>0</v>
      </c>
      <c r="AC928" s="152">
        <f t="shared" si="17694"/>
        <v>0</v>
      </c>
      <c r="BI928" s="139" t="s">
        <v>36</v>
      </c>
      <c r="BJ928" s="123">
        <f>B928/B932</f>
        <v>0</v>
      </c>
      <c r="BK928" s="124">
        <f t="shared" ref="BK928" si="18213">C928/C932</f>
        <v>0</v>
      </c>
      <c r="BL928" s="125">
        <f t="shared" ref="BL928" si="18214">D928/D932</f>
        <v>0</v>
      </c>
      <c r="BM928" s="126">
        <f t="shared" ref="BM928" si="18215">E928/E932</f>
        <v>0</v>
      </c>
      <c r="BN928" s="123">
        <f t="shared" ref="BN928" si="18216">F928/F932</f>
        <v>0</v>
      </c>
      <c r="BO928" s="124">
        <f t="shared" ref="BO928" si="18217">G928/G932</f>
        <v>0</v>
      </c>
      <c r="BP928" s="125">
        <f t="shared" ref="BP928" si="18218">H928/H932</f>
        <v>0</v>
      </c>
      <c r="BQ928" s="126">
        <f t="shared" ref="BQ928" si="18219">I928/I932</f>
        <v>0</v>
      </c>
      <c r="BR928" s="123">
        <f t="shared" ref="BR928" si="18220">J928/J932</f>
        <v>0</v>
      </c>
      <c r="BS928" s="124">
        <f t="shared" ref="BS928" si="18221">K928/K932</f>
        <v>0</v>
      </c>
      <c r="BT928" s="125">
        <f t="shared" ref="BT928" si="18222">L928/L932</f>
        <v>0</v>
      </c>
      <c r="BU928" s="123">
        <f t="shared" ref="BU928" si="18223">M928/M932</f>
        <v>0</v>
      </c>
      <c r="BV928" s="127">
        <f t="shared" ref="BV928" si="18224">N928/N932</f>
        <v>0</v>
      </c>
      <c r="BW928" s="128">
        <f t="shared" ref="BW928" si="18225">O928/O932</f>
        <v>0</v>
      </c>
      <c r="BX928" s="123">
        <f t="shared" ref="BX928" si="18226">P928/P932</f>
        <v>0</v>
      </c>
      <c r="BY928" s="124">
        <f t="shared" ref="BY928" si="18227">Q928/Q932</f>
        <v>0</v>
      </c>
      <c r="BZ928" s="125">
        <f t="shared" ref="BZ928" si="18228">R928/R932</f>
        <v>0</v>
      </c>
      <c r="CA928" s="126">
        <f t="shared" ref="CA928" si="18229">S928/S932</f>
        <v>0</v>
      </c>
      <c r="CB928" s="123">
        <f t="shared" ref="CB928" si="18230">T928/T932</f>
        <v>0</v>
      </c>
      <c r="CC928" s="124">
        <f t="shared" ref="CC928" si="18231">U928/U932</f>
        <v>0</v>
      </c>
      <c r="CD928" s="125">
        <f t="shared" ref="CD928" si="18232">V928/V932</f>
        <v>0</v>
      </c>
      <c r="CE928" s="126">
        <f t="shared" ref="CE928" si="18233">W928/W932</f>
        <v>0</v>
      </c>
      <c r="CF928" s="123">
        <f t="shared" ref="CF928" si="18234">X928/X932</f>
        <v>0</v>
      </c>
      <c r="CG928" s="124">
        <f t="shared" ref="CG928" si="18235">Y928/Y932</f>
        <v>0</v>
      </c>
      <c r="CH928" s="125">
        <f t="shared" ref="CH928" si="18236">Z928/Z932</f>
        <v>0</v>
      </c>
      <c r="CI928" s="123">
        <f t="shared" ref="CI928" si="18237">AA928/AA932</f>
        <v>0</v>
      </c>
      <c r="CJ928" s="129">
        <f t="shared" ref="CJ928" si="18238">AB928/AB932</f>
        <v>0</v>
      </c>
      <c r="CK928" s="130">
        <f t="shared" ref="CK928" si="18239">AC928/AC932</f>
        <v>0</v>
      </c>
    </row>
    <row r="929" spans="1:89" x14ac:dyDescent="0.2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51">
        <f t="shared" si="18212"/>
        <v>0</v>
      </c>
      <c r="AC929" s="152">
        <f t="shared" si="17694"/>
        <v>0</v>
      </c>
      <c r="BI929" s="131" t="s">
        <v>37</v>
      </c>
      <c r="BJ929" s="123">
        <f>B929/B932</f>
        <v>0</v>
      </c>
      <c r="BK929" s="124">
        <f t="shared" ref="BK929" si="18240">C929/C932</f>
        <v>0</v>
      </c>
      <c r="BL929" s="125">
        <f t="shared" ref="BL929" si="18241">D929/D932</f>
        <v>0</v>
      </c>
      <c r="BM929" s="126">
        <f t="shared" ref="BM929" si="18242">E929/E932</f>
        <v>0</v>
      </c>
      <c r="BN929" s="123">
        <f t="shared" ref="BN929" si="18243">F929/F932</f>
        <v>0</v>
      </c>
      <c r="BO929" s="124">
        <f t="shared" ref="BO929" si="18244">G929/G932</f>
        <v>0</v>
      </c>
      <c r="BP929" s="125">
        <f t="shared" ref="BP929" si="18245">H929/H932</f>
        <v>0</v>
      </c>
      <c r="BQ929" s="126">
        <f t="shared" ref="BQ929" si="18246">I929/I932</f>
        <v>0</v>
      </c>
      <c r="BR929" s="123">
        <f t="shared" ref="BR929" si="18247">J929/J932</f>
        <v>0</v>
      </c>
      <c r="BS929" s="124">
        <f t="shared" ref="BS929" si="18248">K929/K932</f>
        <v>0</v>
      </c>
      <c r="BT929" s="125">
        <f t="shared" ref="BT929" si="18249">L929/L932</f>
        <v>0</v>
      </c>
      <c r="BU929" s="123">
        <f t="shared" ref="BU929" si="18250">M929/M932</f>
        <v>0</v>
      </c>
      <c r="BV929" s="127">
        <f t="shared" ref="BV929" si="18251">N929/N932</f>
        <v>0</v>
      </c>
      <c r="BW929" s="128">
        <f t="shared" ref="BW929" si="18252">O929/O932</f>
        <v>0</v>
      </c>
      <c r="BX929" s="123">
        <f t="shared" ref="BX929" si="18253">P929/P932</f>
        <v>0</v>
      </c>
      <c r="BY929" s="124">
        <f t="shared" ref="BY929" si="18254">Q929/Q932</f>
        <v>0</v>
      </c>
      <c r="BZ929" s="125">
        <f t="shared" ref="BZ929" si="18255">R929/R932</f>
        <v>0</v>
      </c>
      <c r="CA929" s="126">
        <f t="shared" ref="CA929" si="18256">S929/S932</f>
        <v>0</v>
      </c>
      <c r="CB929" s="123">
        <f t="shared" ref="CB929" si="18257">T929/T932</f>
        <v>0</v>
      </c>
      <c r="CC929" s="124">
        <f t="shared" ref="CC929" si="18258">U929/U932</f>
        <v>0</v>
      </c>
      <c r="CD929" s="125">
        <f t="shared" ref="CD929" si="18259">V929/V932</f>
        <v>0</v>
      </c>
      <c r="CE929" s="126">
        <f t="shared" ref="CE929" si="18260">W929/W932</f>
        <v>0</v>
      </c>
      <c r="CF929" s="123">
        <f t="shared" ref="CF929" si="18261">X929/X932</f>
        <v>0</v>
      </c>
      <c r="CG929" s="124">
        <f t="shared" ref="CG929" si="18262">Y929/Y932</f>
        <v>0</v>
      </c>
      <c r="CH929" s="125">
        <f t="shared" ref="CH929" si="18263">Z929/Z932</f>
        <v>0</v>
      </c>
      <c r="CI929" s="123">
        <f t="shared" ref="CI929" si="18264">AA929/AA932</f>
        <v>0</v>
      </c>
      <c r="CJ929" s="129">
        <f t="shared" ref="CJ929" si="18265">AB929/AB932</f>
        <v>0</v>
      </c>
      <c r="CK929" s="130">
        <f t="shared" ref="CK929" si="18266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si="18212"/>
        <v>0</v>
      </c>
      <c r="AC930" s="152">
        <f t="shared" si="17694"/>
        <v>0</v>
      </c>
      <c r="BI930" s="139" t="s">
        <v>38</v>
      </c>
      <c r="BJ930" s="123">
        <f>B930/B932</f>
        <v>0</v>
      </c>
      <c r="BK930" s="124">
        <f t="shared" ref="BK930" si="18267">C930/C932</f>
        <v>0</v>
      </c>
      <c r="BL930" s="125">
        <f t="shared" ref="BL930" si="18268">D930/D932</f>
        <v>0</v>
      </c>
      <c r="BM930" s="126">
        <f t="shared" ref="BM930" si="18269">E930/E932</f>
        <v>0</v>
      </c>
      <c r="BN930" s="123">
        <f t="shared" ref="BN930" si="18270">F930/F932</f>
        <v>0</v>
      </c>
      <c r="BO930" s="124">
        <f t="shared" ref="BO930" si="18271">G930/G932</f>
        <v>0</v>
      </c>
      <c r="BP930" s="125">
        <f t="shared" ref="BP930" si="18272">H930/H932</f>
        <v>0</v>
      </c>
      <c r="BQ930" s="126">
        <f t="shared" ref="BQ930" si="18273">I930/I932</f>
        <v>0</v>
      </c>
      <c r="BR930" s="123">
        <f t="shared" ref="BR930" si="18274">J930/J932</f>
        <v>0</v>
      </c>
      <c r="BS930" s="124">
        <f t="shared" ref="BS930" si="18275">K930/K932</f>
        <v>0</v>
      </c>
      <c r="BT930" s="125">
        <f t="shared" ref="BT930" si="18276">L930/L932</f>
        <v>0</v>
      </c>
      <c r="BU930" s="123">
        <f t="shared" ref="BU930" si="18277">M930/M932</f>
        <v>0</v>
      </c>
      <c r="BV930" s="127">
        <f t="shared" ref="BV930" si="18278">N930/N932</f>
        <v>0</v>
      </c>
      <c r="BW930" s="128">
        <f t="shared" ref="BW930" si="18279">O930/O932</f>
        <v>0</v>
      </c>
      <c r="BX930" s="123">
        <f t="shared" ref="BX930" si="18280">P930/P932</f>
        <v>0</v>
      </c>
      <c r="BY930" s="124">
        <f t="shared" ref="BY930" si="18281">Q930/Q932</f>
        <v>0</v>
      </c>
      <c r="BZ930" s="125">
        <f t="shared" ref="BZ930" si="18282">R930/R932</f>
        <v>0</v>
      </c>
      <c r="CA930" s="126">
        <f t="shared" ref="CA930" si="18283">S930/S932</f>
        <v>0</v>
      </c>
      <c r="CB930" s="123">
        <f t="shared" ref="CB930" si="18284">T930/T932</f>
        <v>0</v>
      </c>
      <c r="CC930" s="124">
        <f t="shared" ref="CC930" si="18285">U930/U932</f>
        <v>0</v>
      </c>
      <c r="CD930" s="125">
        <f t="shared" ref="CD930" si="18286">V930/V932</f>
        <v>0</v>
      </c>
      <c r="CE930" s="126">
        <f t="shared" ref="CE930" si="18287">W930/W932</f>
        <v>0</v>
      </c>
      <c r="CF930" s="123">
        <f t="shared" ref="CF930" si="18288">X930/X932</f>
        <v>0</v>
      </c>
      <c r="CG930" s="124">
        <f t="shared" ref="CG930" si="18289">Y930/Y932</f>
        <v>0</v>
      </c>
      <c r="CH930" s="125">
        <f t="shared" ref="CH930" si="18290">Z930/Z932</f>
        <v>0</v>
      </c>
      <c r="CI930" s="123">
        <f t="shared" ref="CI930" si="18291">AA930/AA932</f>
        <v>0</v>
      </c>
      <c r="CJ930" s="129">
        <f t="shared" ref="CJ930" si="18292">AB930/AB932</f>
        <v>0</v>
      </c>
      <c r="CK930" s="130">
        <f t="shared" ref="CK930" si="18293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12"/>
        <v>0</v>
      </c>
      <c r="AC931" s="152">
        <f t="shared" si="17694"/>
        <v>0</v>
      </c>
      <c r="BI931" s="131" t="s">
        <v>39</v>
      </c>
      <c r="BJ931" s="123">
        <f>B931/B932</f>
        <v>0</v>
      </c>
      <c r="BK931" s="124">
        <f t="shared" ref="BK931" si="18294">C931/C932</f>
        <v>0</v>
      </c>
      <c r="BL931" s="125">
        <f t="shared" ref="BL931" si="18295">D931/D932</f>
        <v>0</v>
      </c>
      <c r="BM931" s="126">
        <f t="shared" ref="BM931" si="18296">E931/E932</f>
        <v>0</v>
      </c>
      <c r="BN931" s="123">
        <f t="shared" ref="BN931" si="18297">F931/F932</f>
        <v>0</v>
      </c>
      <c r="BO931" s="124">
        <f t="shared" ref="BO931" si="18298">G931/G932</f>
        <v>0</v>
      </c>
      <c r="BP931" s="125">
        <f t="shared" ref="BP931" si="18299">H931/H932</f>
        <v>0</v>
      </c>
      <c r="BQ931" s="126">
        <f t="shared" ref="BQ931" si="18300">I931/I932</f>
        <v>0</v>
      </c>
      <c r="BR931" s="123">
        <f t="shared" ref="BR931" si="18301">J931/J932</f>
        <v>0</v>
      </c>
      <c r="BS931" s="124">
        <f t="shared" ref="BS931" si="18302">K931/K932</f>
        <v>0</v>
      </c>
      <c r="BT931" s="125">
        <f t="shared" ref="BT931" si="18303">L931/L932</f>
        <v>0</v>
      </c>
      <c r="BU931" s="123">
        <f t="shared" ref="BU931" si="18304">M931/M932</f>
        <v>0</v>
      </c>
      <c r="BV931" s="127">
        <f t="shared" ref="BV931" si="18305">N931/N932</f>
        <v>0</v>
      </c>
      <c r="BW931" s="128">
        <f t="shared" ref="BW931" si="18306">O931/O932</f>
        <v>0</v>
      </c>
      <c r="BX931" s="123">
        <f t="shared" ref="BX931" si="18307">P931/P932</f>
        <v>0</v>
      </c>
      <c r="BY931" s="124">
        <f t="shared" ref="BY931" si="18308">Q931/Q932</f>
        <v>0</v>
      </c>
      <c r="BZ931" s="125">
        <f t="shared" ref="BZ931" si="18309">R931/R932</f>
        <v>0</v>
      </c>
      <c r="CA931" s="126">
        <f t="shared" ref="CA931" si="18310">S931/S932</f>
        <v>0</v>
      </c>
      <c r="CB931" s="123">
        <f t="shared" ref="CB931" si="18311">T931/T932</f>
        <v>0</v>
      </c>
      <c r="CC931" s="124">
        <f t="shared" ref="CC931" si="18312">U931/U932</f>
        <v>0</v>
      </c>
      <c r="CD931" s="125">
        <f t="shared" ref="CD931" si="18313">V931/V932</f>
        <v>0</v>
      </c>
      <c r="CE931" s="126">
        <f t="shared" ref="CE931" si="18314">W931/W932</f>
        <v>0</v>
      </c>
      <c r="CF931" s="123">
        <f t="shared" ref="CF931" si="18315">X931/X932</f>
        <v>0</v>
      </c>
      <c r="CG931" s="124">
        <f t="shared" ref="CG931" si="18316">Y931/Y932</f>
        <v>0</v>
      </c>
      <c r="CH931" s="125">
        <f t="shared" ref="CH931" si="18317">Z931/Z932</f>
        <v>0</v>
      </c>
      <c r="CI931" s="123">
        <f t="shared" ref="CI931" si="18318">AA931/AA932</f>
        <v>0</v>
      </c>
      <c r="CJ931" s="129">
        <f t="shared" ref="CJ931" si="18319">AB931/AB932</f>
        <v>0</v>
      </c>
      <c r="CK931" s="130">
        <f t="shared" ref="CK931" si="18320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21">SUM(B909:B931)</f>
        <v>29476</v>
      </c>
      <c r="C932" s="1">
        <f t="shared" si="18321"/>
        <v>27069</v>
      </c>
      <c r="D932" s="14">
        <f t="shared" si="18321"/>
        <v>14283</v>
      </c>
      <c r="E932" s="1">
        <f t="shared" si="18321"/>
        <v>13316</v>
      </c>
      <c r="F932" s="14">
        <f t="shared" si="18321"/>
        <v>29560</v>
      </c>
      <c r="G932" s="1">
        <f t="shared" si="18321"/>
        <v>24327</v>
      </c>
      <c r="H932" s="14">
        <f t="shared" si="18321"/>
        <v>41938</v>
      </c>
      <c r="I932" s="1">
        <f t="shared" si="18321"/>
        <v>43309</v>
      </c>
      <c r="J932" s="14">
        <f t="shared" si="18321"/>
        <v>6138</v>
      </c>
      <c r="K932" s="1">
        <f t="shared" si="18321"/>
        <v>7101</v>
      </c>
      <c r="L932" s="14">
        <f t="shared" si="18321"/>
        <v>24676</v>
      </c>
      <c r="M932" s="1">
        <f t="shared" si="18321"/>
        <v>24692</v>
      </c>
      <c r="N932" s="14">
        <f t="shared" si="18321"/>
        <v>42188</v>
      </c>
      <c r="O932" s="1">
        <f t="shared" si="18321"/>
        <v>43800</v>
      </c>
      <c r="P932" s="14">
        <f t="shared" si="18321"/>
        <v>22078</v>
      </c>
      <c r="Q932" s="1">
        <f t="shared" si="18321"/>
        <v>23360</v>
      </c>
      <c r="R932" s="14">
        <f t="shared" si="18321"/>
        <v>25460</v>
      </c>
      <c r="S932" s="1">
        <f t="shared" si="18321"/>
        <v>28163</v>
      </c>
      <c r="T932" s="14">
        <f t="shared" si="18321"/>
        <v>7941</v>
      </c>
      <c r="U932" s="1">
        <f t="shared" si="18321"/>
        <v>8965</v>
      </c>
      <c r="V932" s="14">
        <f t="shared" si="18321"/>
        <v>25630</v>
      </c>
      <c r="W932" s="1">
        <f t="shared" si="18321"/>
        <v>30145</v>
      </c>
      <c r="X932" s="14">
        <f t="shared" si="18321"/>
        <v>22614</v>
      </c>
      <c r="Y932" s="1">
        <f t="shared" si="18321"/>
        <v>14244</v>
      </c>
      <c r="Z932" s="14">
        <f t="shared" si="18321"/>
        <v>42313</v>
      </c>
      <c r="AA932" s="1">
        <f t="shared" si="18321"/>
        <v>44737</v>
      </c>
      <c r="AB932" s="153">
        <f t="shared" ref="AB932:AC932" si="18322">SUM(AB908:AB931)</f>
        <v>334295</v>
      </c>
      <c r="AC932" s="154">
        <f t="shared" si="18322"/>
        <v>333228</v>
      </c>
      <c r="BI932" s="221" t="s">
        <v>13</v>
      </c>
      <c r="BJ932" s="147">
        <f>SUM(BJ908:BJ931)</f>
        <v>1</v>
      </c>
      <c r="BK932" s="148">
        <f t="shared" ref="BK932:CK932" si="18323">SUM(BK908:BK931)</f>
        <v>1</v>
      </c>
      <c r="BL932" s="147">
        <f t="shared" si="18323"/>
        <v>1</v>
      </c>
      <c r="BM932" s="148">
        <f t="shared" si="18323"/>
        <v>1</v>
      </c>
      <c r="BN932" s="147">
        <f t="shared" si="18323"/>
        <v>0.99999999999999978</v>
      </c>
      <c r="BO932" s="148">
        <f t="shared" si="18323"/>
        <v>1</v>
      </c>
      <c r="BP932" s="147">
        <f t="shared" si="18323"/>
        <v>0.99999999999999989</v>
      </c>
      <c r="BQ932" s="148">
        <f t="shared" si="18323"/>
        <v>1</v>
      </c>
      <c r="BR932" s="147">
        <f t="shared" si="18323"/>
        <v>1</v>
      </c>
      <c r="BS932" s="148">
        <f t="shared" si="18323"/>
        <v>1</v>
      </c>
      <c r="BT932" s="147">
        <f t="shared" si="18323"/>
        <v>1.0000000000000002</v>
      </c>
      <c r="BU932" s="148">
        <f t="shared" si="18323"/>
        <v>1</v>
      </c>
      <c r="BV932" s="147">
        <f t="shared" si="18323"/>
        <v>1</v>
      </c>
      <c r="BW932" s="148">
        <f t="shared" si="18323"/>
        <v>1.0000000000000002</v>
      </c>
      <c r="BX932" s="147">
        <f t="shared" si="18323"/>
        <v>0.99999999999999989</v>
      </c>
      <c r="BY932" s="148">
        <f t="shared" si="18323"/>
        <v>1</v>
      </c>
      <c r="BZ932" s="147">
        <f t="shared" si="18323"/>
        <v>0.99999999999999989</v>
      </c>
      <c r="CA932" s="148">
        <f t="shared" si="18323"/>
        <v>0.99999999999999978</v>
      </c>
      <c r="CB932" s="147">
        <f t="shared" si="18323"/>
        <v>1</v>
      </c>
      <c r="CC932" s="148">
        <f t="shared" si="18323"/>
        <v>1.0000000000000002</v>
      </c>
      <c r="CD932" s="147">
        <f t="shared" si="18323"/>
        <v>1</v>
      </c>
      <c r="CE932" s="148">
        <f t="shared" si="18323"/>
        <v>0.99999999999999989</v>
      </c>
      <c r="CF932" s="147">
        <f t="shared" si="18323"/>
        <v>0.99999999999999989</v>
      </c>
      <c r="CG932" s="148">
        <f t="shared" si="18323"/>
        <v>1.0000000000000002</v>
      </c>
      <c r="CH932" s="147">
        <f t="shared" si="18323"/>
        <v>1</v>
      </c>
      <c r="CI932" s="148">
        <f t="shared" si="18323"/>
        <v>1.0000000000000002</v>
      </c>
      <c r="CJ932" s="147">
        <f t="shared" si="18323"/>
        <v>0.99999999999999989</v>
      </c>
      <c r="CK932" s="148">
        <f t="shared" si="18323"/>
        <v>1</v>
      </c>
    </row>
    <row r="933" spans="1:89" ht="13.5" thickTop="1" x14ac:dyDescent="0.2">
      <c r="A933" s="165"/>
    </row>
    <row r="935" spans="1:89" x14ac:dyDescent="0.2">
      <c r="A935" s="278">
        <f>+A904+1</f>
        <v>44804</v>
      </c>
      <c r="B935" s="278"/>
      <c r="C935" s="278"/>
      <c r="D935" s="278"/>
      <c r="AE935"/>
      <c r="BI935" s="277">
        <f>+BI873+2</f>
        <v>44804</v>
      </c>
      <c r="BJ935" s="277"/>
      <c r="BK935" s="277"/>
      <c r="BL935" s="277"/>
    </row>
    <row r="936" spans="1:89" ht="13.5" thickBot="1" x14ac:dyDescent="0.25">
      <c r="AE936" t="s">
        <v>84</v>
      </c>
    </row>
    <row r="937" spans="1:89" ht="14.25" thickTop="1" thickBot="1" x14ac:dyDescent="0.25">
      <c r="A937" s="275" t="s">
        <v>0</v>
      </c>
      <c r="B937" s="269" t="s">
        <v>1</v>
      </c>
      <c r="C937" s="270"/>
      <c r="D937" s="269" t="s">
        <v>2</v>
      </c>
      <c r="E937" s="270"/>
      <c r="F937" s="269" t="s">
        <v>3</v>
      </c>
      <c r="G937" s="270"/>
      <c r="H937" s="269" t="s">
        <v>4</v>
      </c>
      <c r="I937" s="270"/>
      <c r="J937" s="269" t="s">
        <v>5</v>
      </c>
      <c r="K937" s="270"/>
      <c r="L937" s="269" t="s">
        <v>6</v>
      </c>
      <c r="M937" s="270"/>
      <c r="N937" s="269" t="s">
        <v>7</v>
      </c>
      <c r="O937" s="270"/>
      <c r="P937" s="269" t="s">
        <v>8</v>
      </c>
      <c r="Q937" s="270"/>
      <c r="R937" s="269" t="s">
        <v>9</v>
      </c>
      <c r="S937" s="270"/>
      <c r="T937" s="269" t="s">
        <v>10</v>
      </c>
      <c r="U937" s="270"/>
      <c r="V937" s="269" t="s">
        <v>11</v>
      </c>
      <c r="W937" s="270"/>
      <c r="X937" s="269" t="s">
        <v>12</v>
      </c>
      <c r="Y937" s="270"/>
      <c r="Z937" s="271" t="s">
        <v>40</v>
      </c>
      <c r="AA937" s="272"/>
      <c r="AB937" s="273" t="s">
        <v>41</v>
      </c>
      <c r="AC937" s="274"/>
      <c r="AE937" s="275" t="s">
        <v>0</v>
      </c>
      <c r="AF937" s="269" t="s">
        <v>1</v>
      </c>
      <c r="AG937" s="270"/>
      <c r="AH937" s="269" t="s">
        <v>2</v>
      </c>
      <c r="AI937" s="270"/>
      <c r="AJ937" s="269" t="s">
        <v>3</v>
      </c>
      <c r="AK937" s="270"/>
      <c r="AL937" s="269" t="s">
        <v>4</v>
      </c>
      <c r="AM937" s="270"/>
      <c r="AN937" s="269" t="s">
        <v>5</v>
      </c>
      <c r="AO937" s="270"/>
      <c r="AP937" s="269" t="s">
        <v>6</v>
      </c>
      <c r="AQ937" s="270"/>
      <c r="AR937" s="269" t="s">
        <v>7</v>
      </c>
      <c r="AS937" s="270"/>
      <c r="AT937" s="269" t="s">
        <v>8</v>
      </c>
      <c r="AU937" s="270"/>
      <c r="AV937" s="269" t="s">
        <v>9</v>
      </c>
      <c r="AW937" s="270"/>
      <c r="AX937" s="269" t="s">
        <v>10</v>
      </c>
      <c r="AY937" s="270"/>
      <c r="AZ937" s="269" t="s">
        <v>11</v>
      </c>
      <c r="BA937" s="270"/>
      <c r="BB937" s="269" t="s">
        <v>12</v>
      </c>
      <c r="BC937" s="270"/>
      <c r="BD937" s="271" t="s">
        <v>40</v>
      </c>
      <c r="BE937" s="272"/>
      <c r="BF937" s="273" t="s">
        <v>41</v>
      </c>
      <c r="BG937" s="274"/>
      <c r="BI937" s="275" t="s">
        <v>0</v>
      </c>
      <c r="BJ937" s="269" t="s">
        <v>1</v>
      </c>
      <c r="BK937" s="270"/>
      <c r="BL937" s="269" t="s">
        <v>2</v>
      </c>
      <c r="BM937" s="270"/>
      <c r="BN937" s="269" t="s">
        <v>3</v>
      </c>
      <c r="BO937" s="270"/>
      <c r="BP937" s="269" t="s">
        <v>4</v>
      </c>
      <c r="BQ937" s="270"/>
      <c r="BR937" s="269" t="s">
        <v>5</v>
      </c>
      <c r="BS937" s="270"/>
      <c r="BT937" s="269" t="s">
        <v>6</v>
      </c>
      <c r="BU937" s="270"/>
      <c r="BV937" s="269" t="s">
        <v>7</v>
      </c>
      <c r="BW937" s="270"/>
      <c r="BX937" s="269" t="s">
        <v>8</v>
      </c>
      <c r="BY937" s="270"/>
      <c r="BZ937" s="269" t="s">
        <v>9</v>
      </c>
      <c r="CA937" s="270"/>
      <c r="CB937" s="269" t="s">
        <v>10</v>
      </c>
      <c r="CC937" s="270"/>
      <c r="CD937" s="269" t="s">
        <v>11</v>
      </c>
      <c r="CE937" s="270"/>
      <c r="CF937" s="269" t="s">
        <v>12</v>
      </c>
      <c r="CG937" s="270"/>
      <c r="CH937" s="271" t="s">
        <v>40</v>
      </c>
      <c r="CI937" s="272"/>
      <c r="CJ937" s="269" t="s">
        <v>41</v>
      </c>
      <c r="CK937" s="270"/>
    </row>
    <row r="938" spans="1:89" ht="15" thickTop="1" thickBot="1" x14ac:dyDescent="0.3">
      <c r="A938" s="276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76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76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3444</v>
      </c>
      <c r="AG939" s="164">
        <f t="shared" ref="AG939:AV941" si="18324">SUMIF($A$9:$A$32,$AE939,C$939:C$962)</f>
        <v>1189</v>
      </c>
      <c r="AH939" s="121">
        <f t="shared" si="18324"/>
        <v>1228</v>
      </c>
      <c r="AI939" s="159">
        <f t="shared" si="18324"/>
        <v>1211</v>
      </c>
      <c r="AJ939" s="120">
        <f t="shared" si="18324"/>
        <v>2954</v>
      </c>
      <c r="AK939" s="122">
        <f t="shared" si="18324"/>
        <v>1484</v>
      </c>
      <c r="AL939" s="121">
        <f t="shared" si="18324"/>
        <v>3884</v>
      </c>
      <c r="AM939" s="159">
        <f t="shared" si="18324"/>
        <v>2422</v>
      </c>
      <c r="AN939" s="120">
        <f t="shared" si="18324"/>
        <v>248</v>
      </c>
      <c r="AO939" s="122">
        <f t="shared" si="18324"/>
        <v>1037</v>
      </c>
      <c r="AP939" s="121">
        <f t="shared" si="18324"/>
        <v>1186</v>
      </c>
      <c r="AQ939" s="120">
        <f t="shared" si="18324"/>
        <v>3586</v>
      </c>
      <c r="AR939" s="158">
        <f t="shared" si="18324"/>
        <v>3039</v>
      </c>
      <c r="AS939" s="160">
        <f t="shared" si="18324"/>
        <v>4336</v>
      </c>
      <c r="AT939" s="120">
        <f t="shared" si="18324"/>
        <v>2253</v>
      </c>
      <c r="AU939" s="122">
        <f t="shared" si="18324"/>
        <v>2168</v>
      </c>
      <c r="AV939" s="121">
        <f t="shared" si="18324"/>
        <v>2605</v>
      </c>
      <c r="AW939" s="159">
        <f t="shared" ref="AW939:BE941" si="18325">SUMIF($A$9:$A$32,$AE939,S$939:S$962)</f>
        <v>1776</v>
      </c>
      <c r="AX939" s="120">
        <f t="shared" si="18325"/>
        <v>406</v>
      </c>
      <c r="AY939" s="122">
        <f t="shared" si="18325"/>
        <v>1418</v>
      </c>
      <c r="AZ939" s="121">
        <f t="shared" si="18325"/>
        <v>1192</v>
      </c>
      <c r="BA939" s="159">
        <f t="shared" si="18325"/>
        <v>3007</v>
      </c>
      <c r="BB939" s="120">
        <f t="shared" si="18325"/>
        <v>1974</v>
      </c>
      <c r="BC939" s="122">
        <f t="shared" si="18325"/>
        <v>1863</v>
      </c>
      <c r="BD939" s="21">
        <f t="shared" si="18325"/>
        <v>3999</v>
      </c>
      <c r="BE939" s="163">
        <f t="shared" si="18325"/>
        <v>2568</v>
      </c>
      <c r="BF939" s="149">
        <f t="shared" ref="BF939:BG941" si="18326">SUMIF($A$9:$A$32,$AE939,AB$908:AB$931)</f>
        <v>28441</v>
      </c>
      <c r="BG939" s="150">
        <f t="shared" si="18326"/>
        <v>28733</v>
      </c>
      <c r="BI939" s="119" t="s">
        <v>16</v>
      </c>
      <c r="BJ939" s="123">
        <f>B939/B963</f>
        <v>0</v>
      </c>
      <c r="BK939" s="124">
        <f t="shared" ref="BK939" si="18327">C939/C963</f>
        <v>0</v>
      </c>
      <c r="BL939" s="125">
        <f t="shared" ref="BL939" si="18328">D939/D963</f>
        <v>0</v>
      </c>
      <c r="BM939" s="126">
        <f t="shared" ref="BM939" si="18329">E939/E963</f>
        <v>0</v>
      </c>
      <c r="BN939" s="123">
        <f t="shared" ref="BN939" si="18330">F939/F963</f>
        <v>0</v>
      </c>
      <c r="BO939" s="124">
        <f t="shared" ref="BO939" si="18331">G939/G963</f>
        <v>0</v>
      </c>
      <c r="BP939" s="125">
        <f t="shared" ref="BP939" si="18332">H939/H963</f>
        <v>0</v>
      </c>
      <c r="BQ939" s="126">
        <f t="shared" ref="BQ939" si="18333">I939/I963</f>
        <v>0</v>
      </c>
      <c r="BR939" s="123">
        <f t="shared" ref="BR939" si="18334">J939/J963</f>
        <v>0</v>
      </c>
      <c r="BS939" s="124">
        <f t="shared" ref="BS939" si="18335">K939/K963</f>
        <v>0</v>
      </c>
      <c r="BT939" s="125">
        <f t="shared" ref="BT939" si="18336">L939/L963</f>
        <v>0</v>
      </c>
      <c r="BU939" s="123">
        <f t="shared" ref="BU939" si="18337">M939/M963</f>
        <v>0</v>
      </c>
      <c r="BV939" s="127">
        <f t="shared" ref="BV939" si="18338">N939/N963</f>
        <v>0</v>
      </c>
      <c r="BW939" s="128">
        <f t="shared" ref="BW939" si="18339">O939/O963</f>
        <v>0</v>
      </c>
      <c r="BX939" s="123">
        <f t="shared" ref="BX939" si="18340">P939/P963</f>
        <v>0</v>
      </c>
      <c r="BY939" s="124">
        <f t="shared" ref="BY939" si="18341">Q939/Q963</f>
        <v>0</v>
      </c>
      <c r="BZ939" s="125">
        <f t="shared" ref="BZ939" si="18342">R939/R963</f>
        <v>0</v>
      </c>
      <c r="CA939" s="126">
        <f t="shared" ref="CA939" si="18343">S939/S963</f>
        <v>0</v>
      </c>
      <c r="CB939" s="123">
        <f t="shared" ref="CB939" si="18344">T939/T963</f>
        <v>0</v>
      </c>
      <c r="CC939" s="124">
        <f t="shared" ref="CC939" si="18345">U939/U963</f>
        <v>0</v>
      </c>
      <c r="CD939" s="125">
        <f t="shared" ref="CD939" si="18346">V939/V963</f>
        <v>0</v>
      </c>
      <c r="CE939" s="126">
        <f t="shared" ref="CE939" si="18347">W939/W963</f>
        <v>0</v>
      </c>
      <c r="CF939" s="123">
        <f t="shared" ref="CF939" si="18348">X939/X963</f>
        <v>0</v>
      </c>
      <c r="CG939" s="124">
        <f t="shared" ref="CG939" si="18349">Y939/Y963</f>
        <v>0</v>
      </c>
      <c r="CH939" s="125">
        <f t="shared" ref="CH939" si="18350">Z939/Z963</f>
        <v>0</v>
      </c>
      <c r="CI939" s="123">
        <f t="shared" ref="CI939" si="18351">AA939/AA963</f>
        <v>0</v>
      </c>
      <c r="CJ939" s="129">
        <f t="shared" ref="CJ939" si="18352">AB939/AB963</f>
        <v>0</v>
      </c>
      <c r="CK939" s="130">
        <f t="shared" ref="CK939" si="18353">AC939/AC963</f>
        <v>0</v>
      </c>
    </row>
    <row r="940" spans="1:89" x14ac:dyDescent="0.2">
      <c r="A940" s="131" t="s">
        <v>17</v>
      </c>
      <c r="B940" s="167">
        <v>338</v>
      </c>
      <c r="C940" s="168">
        <v>0</v>
      </c>
      <c r="D940" s="169">
        <v>249</v>
      </c>
      <c r="E940" s="170">
        <v>3</v>
      </c>
      <c r="F940" s="167">
        <v>670</v>
      </c>
      <c r="G940" s="171">
        <v>8</v>
      </c>
      <c r="H940" s="169">
        <v>515</v>
      </c>
      <c r="I940" s="170">
        <v>49</v>
      </c>
      <c r="J940" s="167">
        <v>11</v>
      </c>
      <c r="K940" s="171">
        <v>27</v>
      </c>
      <c r="L940" s="169">
        <v>69</v>
      </c>
      <c r="M940" s="167">
        <v>117</v>
      </c>
      <c r="N940" s="172">
        <v>205</v>
      </c>
      <c r="O940" s="173">
        <v>169</v>
      </c>
      <c r="P940" s="167">
        <v>66</v>
      </c>
      <c r="Q940" s="171">
        <v>69</v>
      </c>
      <c r="R940" s="169">
        <v>30</v>
      </c>
      <c r="S940" s="170">
        <v>115</v>
      </c>
      <c r="T940" s="167">
        <v>1</v>
      </c>
      <c r="U940" s="171">
        <v>33</v>
      </c>
      <c r="V940" s="169">
        <v>20</v>
      </c>
      <c r="W940" s="170">
        <v>0</v>
      </c>
      <c r="X940" s="167">
        <v>4</v>
      </c>
      <c r="Y940" s="171">
        <v>96</v>
      </c>
      <c r="Z940" s="169">
        <v>0</v>
      </c>
      <c r="AA940" s="167">
        <v>0</v>
      </c>
      <c r="AB940" s="151">
        <f t="shared" ref="AB940:AB962" si="18354">SUM(B940,D940,F940,H940,J940,L940,N940,P940,R940,T940,V940,X940,Z940)</f>
        <v>2178</v>
      </c>
      <c r="AC940" s="152">
        <f t="shared" ref="AC940:AC962" si="18355">SUM(C940,E940,G940,I940,K940,M940,O940,Q940,S940,U940,W940,Y940,AA940)</f>
        <v>686</v>
      </c>
      <c r="AE940" s="226" t="str">
        <f>$AE$10</f>
        <v>08:00 - 08:59</v>
      </c>
      <c r="AF940" s="120">
        <f>SUMIF($A$9:$A$32,$AE940,B$939:B$962)</f>
        <v>2587</v>
      </c>
      <c r="AG940" s="168">
        <f t="shared" si="18324"/>
        <v>1166</v>
      </c>
      <c r="AH940" s="169">
        <f t="shared" si="18324"/>
        <v>988</v>
      </c>
      <c r="AI940" s="170">
        <f t="shared" si="18324"/>
        <v>993</v>
      </c>
      <c r="AJ940" s="167">
        <f t="shared" si="18324"/>
        <v>2353</v>
      </c>
      <c r="AK940" s="171">
        <f t="shared" si="18324"/>
        <v>1179</v>
      </c>
      <c r="AL940" s="169">
        <f t="shared" si="18324"/>
        <v>3441</v>
      </c>
      <c r="AM940" s="170">
        <f t="shared" si="18324"/>
        <v>2139</v>
      </c>
      <c r="AN940" s="167">
        <f t="shared" si="18324"/>
        <v>206</v>
      </c>
      <c r="AO940" s="171">
        <f t="shared" si="18324"/>
        <v>828</v>
      </c>
      <c r="AP940" s="169">
        <f t="shared" si="18324"/>
        <v>950</v>
      </c>
      <c r="AQ940" s="167">
        <f t="shared" si="18324"/>
        <v>3093</v>
      </c>
      <c r="AR940" s="172">
        <f t="shared" si="18324"/>
        <v>2413</v>
      </c>
      <c r="AS940" s="173">
        <f t="shared" si="18324"/>
        <v>4037</v>
      </c>
      <c r="AT940" s="167">
        <f t="shared" si="18324"/>
        <v>1613</v>
      </c>
      <c r="AU940" s="171">
        <f t="shared" si="18324"/>
        <v>1850</v>
      </c>
      <c r="AV940" s="169">
        <f t="shared" si="18324"/>
        <v>2188</v>
      </c>
      <c r="AW940" s="170">
        <f t="shared" si="18325"/>
        <v>1629</v>
      </c>
      <c r="AX940" s="167">
        <f t="shared" si="18325"/>
        <v>215</v>
      </c>
      <c r="AY940" s="171">
        <f t="shared" si="18325"/>
        <v>1186</v>
      </c>
      <c r="AZ940" s="169">
        <f t="shared" si="18325"/>
        <v>847</v>
      </c>
      <c r="BA940" s="170">
        <f t="shared" si="18325"/>
        <v>2629</v>
      </c>
      <c r="BB940" s="167">
        <f t="shared" si="18325"/>
        <v>1453</v>
      </c>
      <c r="BC940" s="171">
        <f t="shared" si="18325"/>
        <v>1568</v>
      </c>
      <c r="BD940" s="169">
        <f t="shared" si="18325"/>
        <v>3059</v>
      </c>
      <c r="BE940" s="167">
        <f t="shared" si="18325"/>
        <v>2672</v>
      </c>
      <c r="BF940" s="151">
        <f t="shared" si="18326"/>
        <v>23992</v>
      </c>
      <c r="BG940" s="152">
        <f t="shared" si="18326"/>
        <v>24924</v>
      </c>
      <c r="BI940" s="131" t="s">
        <v>17</v>
      </c>
      <c r="BJ940" s="123">
        <f>B940/B963</f>
        <v>1.2875209507847022E-2</v>
      </c>
      <c r="BK940" s="124">
        <f t="shared" ref="BK940" si="18356">C940/C963</f>
        <v>0</v>
      </c>
      <c r="BL940" s="125">
        <f t="shared" ref="BL940" si="18357">D940/D963</f>
        <v>1.9500352416007519E-2</v>
      </c>
      <c r="BM940" s="126">
        <f t="shared" ref="BM940" si="18358">E940/E963</f>
        <v>2.3573785950023574E-4</v>
      </c>
      <c r="BN940" s="123">
        <f t="shared" ref="BN940" si="18359">F940/F963</f>
        <v>2.5430805435360207E-2</v>
      </c>
      <c r="BO940" s="124">
        <f t="shared" ref="BO940" si="18360">G940/G963</f>
        <v>3.3751001982871366E-4</v>
      </c>
      <c r="BP940" s="125">
        <f t="shared" ref="BP940" si="18361">H940/H963</f>
        <v>1.2947831552482716E-2</v>
      </c>
      <c r="BQ940" s="126">
        <f t="shared" ref="BQ940" si="18362">I940/I963</f>
        <v>1.1500727597052059E-3</v>
      </c>
      <c r="BR940" s="123">
        <f t="shared" ref="BR940" si="18363">J940/J963</f>
        <v>1.869158878504673E-3</v>
      </c>
      <c r="BS940" s="124">
        <f t="shared" ref="BS940" si="18364">K940/K963</f>
        <v>4.1008505467800731E-3</v>
      </c>
      <c r="BT940" s="125">
        <f t="shared" ref="BT940" si="18365">L940/L963</f>
        <v>2.9461998292058069E-3</v>
      </c>
      <c r="BU940" s="123">
        <f t="shared" ref="BU940" si="18366">M940/M963</f>
        <v>4.9836009711632665E-3</v>
      </c>
      <c r="BV940" s="127">
        <f t="shared" ref="BV940" si="18367">N940/N963</f>
        <v>4.938687995374497E-3</v>
      </c>
      <c r="BW940" s="128">
        <f t="shared" ref="BW940" si="18368">O940/O963</f>
        <v>4.0906230333543105E-3</v>
      </c>
      <c r="BX940" s="123">
        <f t="shared" ref="BX940" si="18369">P940/P963</f>
        <v>2.9195788728656109E-3</v>
      </c>
      <c r="BY940" s="124">
        <f t="shared" ref="BY940" si="18370">Q940/Q963</f>
        <v>3.068166659255636E-3</v>
      </c>
      <c r="BZ940" s="125">
        <f t="shared" ref="BZ940" si="18371">R940/R963</f>
        <v>1.1776251226692837E-3</v>
      </c>
      <c r="CA940" s="126">
        <f t="shared" ref="CA940" si="18372">S940/S963</f>
        <v>4.3606855756104963E-3</v>
      </c>
      <c r="CB940" s="123">
        <f t="shared" ref="CB940" si="18373">T940/T963</f>
        <v>1.2639029322548029E-4</v>
      </c>
      <c r="CC940" s="124">
        <f t="shared" ref="CC940" si="18374">U940/U963</f>
        <v>4.1291291291291289E-3</v>
      </c>
      <c r="CD940" s="125">
        <f t="shared" ref="CD940" si="18375">V940/V963</f>
        <v>7.9226746949770247E-4</v>
      </c>
      <c r="CE940" s="126">
        <f t="shared" ref="CE940" si="18376">W940/W963</f>
        <v>0</v>
      </c>
      <c r="CF940" s="123">
        <f t="shared" ref="CF940" si="18377">X940/X963</f>
        <v>1.8810251587114978E-4</v>
      </c>
      <c r="CG940" s="124">
        <f t="shared" ref="CG940" si="18378">Y940/Y963</f>
        <v>7.2760345611641653E-3</v>
      </c>
      <c r="CH940" s="125">
        <f t="shared" ref="CH940" si="18379">Z940/Z963</f>
        <v>0</v>
      </c>
      <c r="CI940" s="123">
        <f t="shared" ref="CI940" si="18380">AA940/AA963</f>
        <v>0</v>
      </c>
      <c r="CJ940" s="129">
        <f t="shared" ref="CJ940" si="18381">AB940/AB963</f>
        <v>6.8346565412495683E-3</v>
      </c>
      <c r="CK940" s="130">
        <f t="shared" ref="CK940" si="18382">AC940/AC963</f>
        <v>2.1588824164377181E-3</v>
      </c>
    </row>
    <row r="941" spans="1:89" ht="13.5" thickBot="1" x14ac:dyDescent="0.25">
      <c r="A941" s="139" t="s">
        <v>18</v>
      </c>
      <c r="B941" s="174">
        <v>1724</v>
      </c>
      <c r="C941" s="175">
        <v>285</v>
      </c>
      <c r="D941" s="176">
        <v>984</v>
      </c>
      <c r="E941" s="177">
        <v>252</v>
      </c>
      <c r="F941" s="174">
        <v>2426</v>
      </c>
      <c r="G941" s="178">
        <v>487</v>
      </c>
      <c r="H941" s="176">
        <v>2096</v>
      </c>
      <c r="I941" s="177">
        <v>870</v>
      </c>
      <c r="J941" s="174">
        <v>112</v>
      </c>
      <c r="K941" s="178">
        <v>259</v>
      </c>
      <c r="L941" s="176">
        <v>642</v>
      </c>
      <c r="M941" s="174">
        <v>1027</v>
      </c>
      <c r="N941" s="179">
        <v>1758</v>
      </c>
      <c r="O941" s="180">
        <v>1922</v>
      </c>
      <c r="P941" s="174">
        <v>876</v>
      </c>
      <c r="Q941" s="178">
        <v>913</v>
      </c>
      <c r="R941" s="176">
        <v>1077</v>
      </c>
      <c r="S941" s="177">
        <v>981</v>
      </c>
      <c r="T941" s="174">
        <v>186</v>
      </c>
      <c r="U941" s="178">
        <v>418</v>
      </c>
      <c r="V941" s="176">
        <v>710</v>
      </c>
      <c r="W941" s="177">
        <v>1078</v>
      </c>
      <c r="X941" s="174">
        <v>912</v>
      </c>
      <c r="Y941" s="178">
        <v>685</v>
      </c>
      <c r="Z941" s="176">
        <v>1758</v>
      </c>
      <c r="AA941" s="174">
        <v>1150</v>
      </c>
      <c r="AB941" s="151">
        <f t="shared" si="18354"/>
        <v>15261</v>
      </c>
      <c r="AC941" s="152">
        <f t="shared" si="18355"/>
        <v>10327</v>
      </c>
      <c r="AE941" s="224">
        <f>$AE$11</f>
        <v>0</v>
      </c>
      <c r="AF941" s="120">
        <f>SUMIF($A$9:$A$32,$AE941,B$939:B$962)</f>
        <v>0</v>
      </c>
      <c r="AG941" s="175">
        <f t="shared" si="18324"/>
        <v>0</v>
      </c>
      <c r="AH941" s="176">
        <f t="shared" si="18324"/>
        <v>0</v>
      </c>
      <c r="AI941" s="177">
        <f t="shared" si="18324"/>
        <v>0</v>
      </c>
      <c r="AJ941" s="174">
        <f t="shared" si="18324"/>
        <v>0</v>
      </c>
      <c r="AK941" s="178">
        <f t="shared" si="18324"/>
        <v>0</v>
      </c>
      <c r="AL941" s="176">
        <f t="shared" si="18324"/>
        <v>0</v>
      </c>
      <c r="AM941" s="177">
        <f t="shared" si="18324"/>
        <v>0</v>
      </c>
      <c r="AN941" s="174">
        <f t="shared" si="18324"/>
        <v>0</v>
      </c>
      <c r="AO941" s="178">
        <f t="shared" si="18324"/>
        <v>0</v>
      </c>
      <c r="AP941" s="176">
        <f t="shared" si="18324"/>
        <v>0</v>
      </c>
      <c r="AQ941" s="174">
        <f t="shared" si="18324"/>
        <v>0</v>
      </c>
      <c r="AR941" s="179">
        <f t="shared" si="18324"/>
        <v>0</v>
      </c>
      <c r="AS941" s="180">
        <f t="shared" si="18324"/>
        <v>0</v>
      </c>
      <c r="AT941" s="174">
        <f t="shared" si="18324"/>
        <v>0</v>
      </c>
      <c r="AU941" s="178">
        <f t="shared" si="18324"/>
        <v>0</v>
      </c>
      <c r="AV941" s="176">
        <f t="shared" si="18324"/>
        <v>0</v>
      </c>
      <c r="AW941" s="177">
        <f t="shared" si="18325"/>
        <v>0</v>
      </c>
      <c r="AX941" s="174">
        <f t="shared" si="18325"/>
        <v>0</v>
      </c>
      <c r="AY941" s="178">
        <f t="shared" si="18325"/>
        <v>0</v>
      </c>
      <c r="AZ941" s="176">
        <f t="shared" si="18325"/>
        <v>0</v>
      </c>
      <c r="BA941" s="177">
        <f t="shared" si="18325"/>
        <v>0</v>
      </c>
      <c r="BB941" s="174">
        <f t="shared" si="18325"/>
        <v>0</v>
      </c>
      <c r="BC941" s="178">
        <f t="shared" si="18325"/>
        <v>0</v>
      </c>
      <c r="BD941" s="176">
        <f t="shared" si="18325"/>
        <v>0</v>
      </c>
      <c r="BE941" s="174">
        <f t="shared" si="18325"/>
        <v>0</v>
      </c>
      <c r="BF941" s="151">
        <f t="shared" si="18326"/>
        <v>0</v>
      </c>
      <c r="BG941" s="152">
        <f t="shared" si="18326"/>
        <v>0</v>
      </c>
      <c r="BI941" s="139" t="s">
        <v>18</v>
      </c>
      <c r="BJ941" s="123">
        <f>B941/B963</f>
        <v>6.5671186957184213E-2</v>
      </c>
      <c r="BK941" s="124">
        <f t="shared" ref="BK941" si="18383">C941/C963</f>
        <v>1.0886172650878533E-2</v>
      </c>
      <c r="BL941" s="125">
        <f t="shared" ref="BL941" si="18384">D941/D963</f>
        <v>7.7061633643981511E-2</v>
      </c>
      <c r="BM941" s="126">
        <f t="shared" ref="BM941" si="18385">E941/E963</f>
        <v>1.9801980198019802E-2</v>
      </c>
      <c r="BN941" s="123">
        <f t="shared" ref="BN941" si="18386">F941/F963</f>
        <v>9.2082289531617706E-2</v>
      </c>
      <c r="BO941" s="124">
        <f t="shared" ref="BO941" si="18387">G941/G963</f>
        <v>2.0545922457072943E-2</v>
      </c>
      <c r="BP941" s="125">
        <f t="shared" ref="BP941" si="18388">H941/H963</f>
        <v>5.2696417347580141E-2</v>
      </c>
      <c r="BQ941" s="126">
        <f t="shared" ref="BQ941" si="18389">I941/I963</f>
        <v>2.0419659202929166E-2</v>
      </c>
      <c r="BR941" s="123">
        <f t="shared" ref="BR941" si="18390">J941/J963</f>
        <v>1.9031435853865762E-2</v>
      </c>
      <c r="BS941" s="124">
        <f t="shared" ref="BS941" si="18391">K941/K963</f>
        <v>3.9337788578371807E-2</v>
      </c>
      <c r="BT941" s="125">
        <f t="shared" ref="BT941" si="18392">L941/L963</f>
        <v>2.7412467976088813E-2</v>
      </c>
      <c r="BU941" s="123">
        <f t="shared" ref="BU941" si="18393">M941/M963</f>
        <v>4.3744941857988669E-2</v>
      </c>
      <c r="BV941" s="127">
        <f t="shared" ref="BV941" si="18394">N941/N963</f>
        <v>4.2352260955455447E-2</v>
      </c>
      <c r="BW941" s="128">
        <f t="shared" ref="BW941" si="18395">O941/O963</f>
        <v>4.6521760178147846E-2</v>
      </c>
      <c r="BX941" s="123">
        <f t="shared" ref="BX941" si="18396">P941/P963</f>
        <v>3.8750774130761743E-2</v>
      </c>
      <c r="BY941" s="124">
        <f t="shared" ref="BY941" si="18397">Q941/Q963</f>
        <v>4.0597625505802835E-2</v>
      </c>
      <c r="BZ941" s="125">
        <f t="shared" ref="BZ941" si="18398">R941/R963</f>
        <v>4.2276741903827283E-2</v>
      </c>
      <c r="CA941" s="126">
        <f t="shared" ref="CA941" si="18399">S941/S963</f>
        <v>3.7198543910207799E-2</v>
      </c>
      <c r="CB941" s="123">
        <f t="shared" ref="CB941" si="18400">T941/T963</f>
        <v>2.3508594539939334E-2</v>
      </c>
      <c r="CC941" s="124">
        <f t="shared" ref="CC941" si="18401">U941/U963</f>
        <v>5.2302302302302303E-2</v>
      </c>
      <c r="CD941" s="125">
        <f t="shared" ref="CD941" si="18402">V941/V963</f>
        <v>2.8125495167168436E-2</v>
      </c>
      <c r="CE941" s="126">
        <f t="shared" ref="CE941" si="18403">W941/W963</f>
        <v>3.858267716535433E-2</v>
      </c>
      <c r="CF941" s="123">
        <f t="shared" ref="CF941" si="18404">X941/X963</f>
        <v>4.2887373618622146E-2</v>
      </c>
      <c r="CG941" s="124">
        <f t="shared" ref="CG941" si="18405">Y941/Y963</f>
        <v>5.1917538274973474E-2</v>
      </c>
      <c r="CH941" s="125">
        <f t="shared" ref="CH941" si="18406">Z941/Z963</f>
        <v>4.3718293046851688E-2</v>
      </c>
      <c r="CI941" s="123">
        <f t="shared" ref="CI941" si="18407">AA941/AA963</f>
        <v>2.6632700324224177E-2</v>
      </c>
      <c r="CJ941" s="129">
        <f t="shared" ref="CJ941" si="18408">AB941/AB963</f>
        <v>4.7889666426083409E-2</v>
      </c>
      <c r="CK941" s="130">
        <f t="shared" ref="CK941" si="18409">AC941/AC963</f>
        <v>3.24996774264611E-2</v>
      </c>
    </row>
    <row r="942" spans="1:89" ht="14.25" thickTop="1" thickBot="1" x14ac:dyDescent="0.25">
      <c r="A942" s="131" t="s">
        <v>19</v>
      </c>
      <c r="B942" s="167">
        <v>2630</v>
      </c>
      <c r="C942" s="168">
        <v>1077</v>
      </c>
      <c r="D942" s="169">
        <v>1250</v>
      </c>
      <c r="E942" s="170">
        <v>737</v>
      </c>
      <c r="F942" s="167">
        <v>2738</v>
      </c>
      <c r="G942" s="171">
        <v>1173</v>
      </c>
      <c r="H942" s="169">
        <v>3287</v>
      </c>
      <c r="I942" s="170">
        <v>1933</v>
      </c>
      <c r="J942" s="167">
        <v>213</v>
      </c>
      <c r="K942" s="171">
        <v>691</v>
      </c>
      <c r="L942" s="169">
        <v>1075</v>
      </c>
      <c r="M942" s="167">
        <v>2196</v>
      </c>
      <c r="N942" s="172">
        <v>2971</v>
      </c>
      <c r="O942" s="173">
        <v>3550</v>
      </c>
      <c r="P942" s="167">
        <v>1916</v>
      </c>
      <c r="Q942" s="171">
        <v>2038</v>
      </c>
      <c r="R942" s="169">
        <v>2067</v>
      </c>
      <c r="S942" s="170">
        <v>1917</v>
      </c>
      <c r="T942" s="167">
        <v>332</v>
      </c>
      <c r="U942" s="171">
        <v>1266</v>
      </c>
      <c r="V942" s="169">
        <v>1261</v>
      </c>
      <c r="W942" s="170">
        <v>2913</v>
      </c>
      <c r="X942" s="167">
        <v>1870</v>
      </c>
      <c r="Y942" s="171">
        <v>1393</v>
      </c>
      <c r="Z942" s="169">
        <v>3132</v>
      </c>
      <c r="AA942" s="167">
        <v>2466</v>
      </c>
      <c r="AB942" s="151">
        <f t="shared" si="18354"/>
        <v>24742</v>
      </c>
      <c r="AC942" s="152">
        <f t="shared" si="18355"/>
        <v>23350</v>
      </c>
      <c r="AE942" s="221" t="s">
        <v>13</v>
      </c>
      <c r="AF942" s="14">
        <f t="shared" ref="AF942:BG942" si="18410">SUM(AF939:AF941)</f>
        <v>6031</v>
      </c>
      <c r="AG942" s="1">
        <f t="shared" si="18410"/>
        <v>2355</v>
      </c>
      <c r="AH942" s="14">
        <f t="shared" si="18410"/>
        <v>2216</v>
      </c>
      <c r="AI942" s="1">
        <f t="shared" si="18410"/>
        <v>2204</v>
      </c>
      <c r="AJ942" s="14">
        <f t="shared" si="18410"/>
        <v>5307</v>
      </c>
      <c r="AK942" s="1">
        <f t="shared" si="18410"/>
        <v>2663</v>
      </c>
      <c r="AL942" s="14">
        <f t="shared" si="18410"/>
        <v>7325</v>
      </c>
      <c r="AM942" s="1">
        <f t="shared" si="18410"/>
        <v>4561</v>
      </c>
      <c r="AN942" s="14">
        <f t="shared" si="18410"/>
        <v>454</v>
      </c>
      <c r="AO942" s="1">
        <f t="shared" si="18410"/>
        <v>1865</v>
      </c>
      <c r="AP942" s="14">
        <f t="shared" si="18410"/>
        <v>2136</v>
      </c>
      <c r="AQ942" s="1">
        <f t="shared" si="18410"/>
        <v>6679</v>
      </c>
      <c r="AR942" s="14">
        <f t="shared" si="18410"/>
        <v>5452</v>
      </c>
      <c r="AS942" s="1">
        <f t="shared" si="18410"/>
        <v>8373</v>
      </c>
      <c r="AT942" s="14">
        <f t="shared" si="18410"/>
        <v>3866</v>
      </c>
      <c r="AU942" s="1">
        <f t="shared" si="18410"/>
        <v>4018</v>
      </c>
      <c r="AV942" s="14">
        <f t="shared" si="18410"/>
        <v>4793</v>
      </c>
      <c r="AW942" s="1">
        <f t="shared" si="18410"/>
        <v>3405</v>
      </c>
      <c r="AX942" s="14">
        <f t="shared" si="18410"/>
        <v>621</v>
      </c>
      <c r="AY942" s="1">
        <f t="shared" si="18410"/>
        <v>2604</v>
      </c>
      <c r="AZ942" s="14">
        <f t="shared" si="18410"/>
        <v>2039</v>
      </c>
      <c r="BA942" s="1">
        <f t="shared" si="18410"/>
        <v>5636</v>
      </c>
      <c r="BB942" s="14">
        <f t="shared" si="18410"/>
        <v>3427</v>
      </c>
      <c r="BC942" s="1">
        <f t="shared" si="18410"/>
        <v>3431</v>
      </c>
      <c r="BD942" s="14">
        <f t="shared" si="18410"/>
        <v>7058</v>
      </c>
      <c r="BE942" s="1">
        <f t="shared" si="18410"/>
        <v>5240</v>
      </c>
      <c r="BF942" s="153">
        <f t="shared" si="18410"/>
        <v>52433</v>
      </c>
      <c r="BG942" s="154">
        <f t="shared" si="18410"/>
        <v>53657</v>
      </c>
      <c r="BI942" s="131" t="s">
        <v>19</v>
      </c>
      <c r="BJ942" s="123">
        <f>B942/B963</f>
        <v>0.10018284321194576</v>
      </c>
      <c r="BK942" s="124">
        <f t="shared" ref="BK942" si="18411">C942/C963</f>
        <v>4.1138273491214669E-2</v>
      </c>
      <c r="BL942" s="125">
        <f t="shared" ref="BL942" si="18412">D942/D963</f>
        <v>9.7893335421724487E-2</v>
      </c>
      <c r="BM942" s="126">
        <f t="shared" ref="BM942" si="18413">E942/E963</f>
        <v>5.7912934150557913E-2</v>
      </c>
      <c r="BN942" s="123">
        <f t="shared" ref="BN942" si="18414">F942/F963</f>
        <v>0.10392469445077052</v>
      </c>
      <c r="BO942" s="124">
        <f t="shared" ref="BO942" si="18415">G942/G963</f>
        <v>4.9487406657385144E-2</v>
      </c>
      <c r="BP942" s="125">
        <f t="shared" ref="BP942" si="18416">H942/H963</f>
        <v>8.2639849151477054E-2</v>
      </c>
      <c r="BQ942" s="126">
        <f t="shared" ref="BQ942" si="18417">I942/I963</f>
        <v>4.5369196826738019E-2</v>
      </c>
      <c r="BR942" s="123">
        <f t="shared" ref="BR942" si="18418">J942/J963</f>
        <v>3.619371282922685E-2</v>
      </c>
      <c r="BS942" s="124">
        <f t="shared" ref="BS942" si="18419">K942/K963</f>
        <v>0.10495139732685298</v>
      </c>
      <c r="BT942" s="125">
        <f t="shared" ref="BT942" si="18420">L942/L963</f>
        <v>4.5900939368061486E-2</v>
      </c>
      <c r="BU942" s="123">
        <f t="shared" ref="BU942" si="18421">M942/M963</f>
        <v>9.3538356689525926E-2</v>
      </c>
      <c r="BV942" s="127">
        <f t="shared" ref="BV942" si="18422">N942/N963</f>
        <v>7.1574839191500636E-2</v>
      </c>
      <c r="BW942" s="128">
        <f t="shared" ref="BW942" si="18423">O942/O963</f>
        <v>8.5927288570460378E-2</v>
      </c>
      <c r="BX942" s="123">
        <f t="shared" ref="BX942" si="18424">P942/P963</f>
        <v>8.4756259400159253E-2</v>
      </c>
      <c r="BY942" s="124">
        <f t="shared" ref="BY942" si="18425">Q942/Q963</f>
        <v>9.062208190670995E-2</v>
      </c>
      <c r="BZ942" s="125">
        <f t="shared" ref="BZ942" si="18426">R942/R963</f>
        <v>8.1138370951913646E-2</v>
      </c>
      <c r="CA942" s="126">
        <f t="shared" ref="CA942" si="18427">S942/S963</f>
        <v>7.2690732595176707E-2</v>
      </c>
      <c r="CB942" s="123">
        <f t="shared" ref="CB942" si="18428">T942/T963</f>
        <v>4.1961577350859453E-2</v>
      </c>
      <c r="CC942" s="124">
        <f t="shared" ref="CC942" si="18429">U942/U963</f>
        <v>0.15840840840840842</v>
      </c>
      <c r="CD942" s="125">
        <f t="shared" ref="CD942" si="18430">V942/V963</f>
        <v>4.9952463951830138E-2</v>
      </c>
      <c r="CE942" s="126">
        <f t="shared" ref="CE942" si="18431">W942/W963</f>
        <v>0.10425912670007158</v>
      </c>
      <c r="CF942" s="123">
        <f t="shared" ref="CF942" si="18432">X942/X963</f>
        <v>8.7937926169762523E-2</v>
      </c>
      <c r="CG942" s="124">
        <f t="shared" ref="CG942" si="18433">Y942/Y963</f>
        <v>0.1055782931635592</v>
      </c>
      <c r="CH942" s="125">
        <f t="shared" ref="CH942" si="18434">Z942/Z963</f>
        <v>7.7887197851387646E-2</v>
      </c>
      <c r="CI942" s="123">
        <f t="shared" ref="CI942" si="18435">AA942/AA963</f>
        <v>5.7109773043075497E-2</v>
      </c>
      <c r="CJ942" s="129">
        <f t="shared" ref="CJ942" si="18436">AB942/AB963</f>
        <v>7.7641447265195965E-2</v>
      </c>
      <c r="CK942" s="130">
        <f t="shared" ref="CK942" si="18437">AC942/AC963</f>
        <v>7.3483825690700749E-2</v>
      </c>
    </row>
    <row r="943" spans="1:89" ht="13.5" thickTop="1" x14ac:dyDescent="0.2">
      <c r="A943" s="139" t="s">
        <v>20</v>
      </c>
      <c r="B943" s="174">
        <v>3444</v>
      </c>
      <c r="C943" s="175">
        <v>1189</v>
      </c>
      <c r="D943" s="176">
        <v>1228</v>
      </c>
      <c r="E943" s="177">
        <v>1211</v>
      </c>
      <c r="F943" s="174">
        <v>2954</v>
      </c>
      <c r="G943" s="178">
        <v>1484</v>
      </c>
      <c r="H943" s="176">
        <v>3884</v>
      </c>
      <c r="I943" s="177">
        <v>2422</v>
      </c>
      <c r="J943" s="174">
        <v>248</v>
      </c>
      <c r="K943" s="178">
        <v>1037</v>
      </c>
      <c r="L943" s="176">
        <v>1186</v>
      </c>
      <c r="M943" s="174">
        <v>3586</v>
      </c>
      <c r="N943" s="179">
        <v>3039</v>
      </c>
      <c r="O943" s="180">
        <v>4336</v>
      </c>
      <c r="P943" s="174">
        <v>2253</v>
      </c>
      <c r="Q943" s="178">
        <v>2168</v>
      </c>
      <c r="R943" s="176">
        <v>2605</v>
      </c>
      <c r="S943" s="177">
        <v>1776</v>
      </c>
      <c r="T943" s="174">
        <v>406</v>
      </c>
      <c r="U943" s="178">
        <v>1418</v>
      </c>
      <c r="V943" s="176">
        <v>1192</v>
      </c>
      <c r="W943" s="177">
        <v>3007</v>
      </c>
      <c r="X943" s="174">
        <v>1974</v>
      </c>
      <c r="Y943" s="178">
        <v>1863</v>
      </c>
      <c r="Z943" s="176">
        <v>3999</v>
      </c>
      <c r="AA943" s="174">
        <v>2568</v>
      </c>
      <c r="AB943" s="151">
        <f t="shared" si="18354"/>
        <v>28412</v>
      </c>
      <c r="AC943" s="152">
        <f t="shared" si="18355"/>
        <v>28065</v>
      </c>
      <c r="BI943" s="139" t="s">
        <v>20</v>
      </c>
      <c r="BJ943" s="123">
        <f>B943/B963</f>
        <v>0.13119000457108029</v>
      </c>
      <c r="BK943" s="124">
        <f t="shared" ref="BK943" si="18438">C943/C963</f>
        <v>4.5416348357524831E-2</v>
      </c>
      <c r="BL943" s="125">
        <f t="shared" ref="BL943" si="18439">D943/D963</f>
        <v>9.6170412718302137E-2</v>
      </c>
      <c r="BM943" s="126">
        <f t="shared" ref="BM943" si="18440">E943/E963</f>
        <v>9.5159515951595164E-2</v>
      </c>
      <c r="BN943" s="123">
        <f t="shared" ref="BN943" si="18441">F943/F963</f>
        <v>0.11212328247172246</v>
      </c>
      <c r="BO943" s="124">
        <f t="shared" ref="BO943" si="18442">G943/G963</f>
        <v>6.2608108678226387E-2</v>
      </c>
      <c r="BP943" s="125">
        <f t="shared" ref="BP943" si="18443">H943/H963</f>
        <v>9.7649277184160901E-2</v>
      </c>
      <c r="BQ943" s="126">
        <f t="shared" ref="BQ943" si="18444">I943/I963</f>
        <v>5.6846453551143032E-2</v>
      </c>
      <c r="BR943" s="123">
        <f t="shared" ref="BR943" si="18445">J943/J963</f>
        <v>4.2141036533559897E-2</v>
      </c>
      <c r="BS943" s="124">
        <f t="shared" ref="BS943" si="18446">K943/K963</f>
        <v>0.15750303766707169</v>
      </c>
      <c r="BT943" s="125">
        <f t="shared" ref="BT943" si="18447">L943/L963</f>
        <v>5.064047822374039E-2</v>
      </c>
      <c r="BU943" s="123">
        <f t="shared" ref="BU943" si="18448">M943/M963</f>
        <v>0.15274524002214934</v>
      </c>
      <c r="BV943" s="127">
        <f t="shared" ref="BV943" si="18449">N943/N963</f>
        <v>7.3213038136307793E-2</v>
      </c>
      <c r="BW943" s="128">
        <f t="shared" ref="BW943" si="18450">O943/O963</f>
        <v>0.1049523164060609</v>
      </c>
      <c r="BX943" s="123">
        <f t="shared" ref="BX943" si="18451">P943/P963</f>
        <v>9.9663806069185165E-2</v>
      </c>
      <c r="BY943" s="124">
        <f t="shared" ref="BY943" si="18452">Q943/Q963</f>
        <v>9.6402685757481441E-2</v>
      </c>
      <c r="BZ943" s="125">
        <f t="shared" ref="BZ943" si="18453">R943/R963</f>
        <v>0.10225711481844946</v>
      </c>
      <c r="CA943" s="126">
        <f t="shared" ref="CA943" si="18454">S943/S963</f>
        <v>6.7344152889428188E-2</v>
      </c>
      <c r="CB943" s="123">
        <f t="shared" ref="CB943" si="18455">T943/T963</f>
        <v>5.1314459049544993E-2</v>
      </c>
      <c r="CC943" s="124">
        <f t="shared" ref="CC943" si="18456">U943/U963</f>
        <v>0.17742742742742743</v>
      </c>
      <c r="CD943" s="125">
        <f t="shared" ref="CD943" si="18457">V943/V963</f>
        <v>4.7219141182063065E-2</v>
      </c>
      <c r="CE943" s="126">
        <f t="shared" ref="CE943" si="18458">W943/W963</f>
        <v>0.1076234788833214</v>
      </c>
      <c r="CF943" s="123">
        <f t="shared" ref="CF943" si="18459">X943/X963</f>
        <v>9.2828591582412412E-2</v>
      </c>
      <c r="CG943" s="124">
        <f t="shared" ref="CG943" si="18460">Y943/Y963</f>
        <v>0.14120054570259208</v>
      </c>
      <c r="CH943" s="125">
        <f t="shared" ref="CH943" si="18461">Z943/Z963</f>
        <v>9.9447925992241115E-2</v>
      </c>
      <c r="CI943" s="123">
        <f t="shared" ref="CI943" si="18462">AA943/AA963</f>
        <v>5.9471977767484946E-2</v>
      </c>
      <c r="CJ943" s="129">
        <f t="shared" ref="CJ943" si="18463">AB943/AB963</f>
        <v>8.9158063200175733E-2</v>
      </c>
      <c r="CK943" s="130">
        <f t="shared" ref="CK943" si="18464">AC943/AC963</f>
        <v>8.8322208480064959E-2</v>
      </c>
    </row>
    <row r="944" spans="1:89" ht="13.5" thickBot="1" x14ac:dyDescent="0.25">
      <c r="A944" s="131" t="s">
        <v>21</v>
      </c>
      <c r="B944" s="167">
        <v>2587</v>
      </c>
      <c r="C944" s="168">
        <v>1166</v>
      </c>
      <c r="D944" s="169">
        <v>988</v>
      </c>
      <c r="E944" s="170">
        <v>993</v>
      </c>
      <c r="F944" s="167">
        <v>2353</v>
      </c>
      <c r="G944" s="171">
        <v>1179</v>
      </c>
      <c r="H944" s="169">
        <v>3441</v>
      </c>
      <c r="I944" s="170">
        <v>2139</v>
      </c>
      <c r="J944" s="167">
        <v>206</v>
      </c>
      <c r="K944" s="171">
        <v>828</v>
      </c>
      <c r="L944" s="169">
        <v>950</v>
      </c>
      <c r="M944" s="167">
        <v>3093</v>
      </c>
      <c r="N944" s="172">
        <v>2413</v>
      </c>
      <c r="O944" s="173">
        <v>4037</v>
      </c>
      <c r="P944" s="167">
        <v>1613</v>
      </c>
      <c r="Q944" s="171">
        <v>1850</v>
      </c>
      <c r="R944" s="169">
        <v>2188</v>
      </c>
      <c r="S944" s="170">
        <v>1629</v>
      </c>
      <c r="T944" s="167">
        <v>215</v>
      </c>
      <c r="U944" s="171">
        <v>1186</v>
      </c>
      <c r="V944" s="169">
        <v>847</v>
      </c>
      <c r="W944" s="170">
        <v>2629</v>
      </c>
      <c r="X944" s="167">
        <v>1453</v>
      </c>
      <c r="Y944" s="171">
        <v>1568</v>
      </c>
      <c r="Z944" s="169">
        <v>3059</v>
      </c>
      <c r="AA944" s="167">
        <v>2672</v>
      </c>
      <c r="AB944" s="151">
        <f t="shared" si="18354"/>
        <v>22313</v>
      </c>
      <c r="AC944" s="152">
        <f t="shared" si="18355"/>
        <v>24969</v>
      </c>
      <c r="AE944" t="s">
        <v>85</v>
      </c>
      <c r="BI944" s="131" t="s">
        <v>21</v>
      </c>
      <c r="BJ944" s="123">
        <f>B944/B963</f>
        <v>9.854487277159836E-2</v>
      </c>
      <c r="BK944" s="124">
        <f t="shared" ref="BK944" si="18465">C944/C963</f>
        <v>4.4537815126050422E-2</v>
      </c>
      <c r="BL944" s="125">
        <f t="shared" ref="BL944" si="18466">D944/D963</f>
        <v>7.7374892317331037E-2</v>
      </c>
      <c r="BM944" s="126">
        <f t="shared" ref="BM944" si="18467">E944/E963</f>
        <v>7.8029231494578036E-2</v>
      </c>
      <c r="BN944" s="123">
        <f t="shared" ref="BN944" si="18468">F944/F963</f>
        <v>8.9311470431944123E-2</v>
      </c>
      <c r="BO944" s="124">
        <f t="shared" ref="BO944" si="18469">G944/G963</f>
        <v>4.9740539172256674E-2</v>
      </c>
      <c r="BP944" s="125">
        <f t="shared" ref="BP944" si="18470">H944/H963</f>
        <v>8.6511627906976737E-2</v>
      </c>
      <c r="BQ944" s="126">
        <f t="shared" ref="BQ944" si="18471">I944/I963</f>
        <v>5.0204196592029293E-2</v>
      </c>
      <c r="BR944" s="123">
        <f t="shared" ref="BR944" si="18472">J944/J963</f>
        <v>3.5004248088360237E-2</v>
      </c>
      <c r="BS944" s="124">
        <f t="shared" ref="BS944" si="18473">K944/K963</f>
        <v>0.12575941676792224</v>
      </c>
      <c r="BT944" s="125">
        <f t="shared" ref="BT944" si="18474">L944/L963</f>
        <v>4.0563620836891544E-2</v>
      </c>
      <c r="BU944" s="123">
        <f t="shared" ref="BU944" si="18475">M944/M963</f>
        <v>0.13174596413511097</v>
      </c>
      <c r="BV944" s="127">
        <f t="shared" ref="BV944" si="18476">N944/N963</f>
        <v>5.8131971379700789E-2</v>
      </c>
      <c r="BW944" s="128">
        <f t="shared" ref="BW944" si="18477">O944/O963</f>
        <v>9.7715060270126344E-2</v>
      </c>
      <c r="BX944" s="123">
        <f t="shared" ref="BX944" si="18478">P944/P963</f>
        <v>7.1352738211094405E-2</v>
      </c>
      <c r="BY944" s="124">
        <f t="shared" ref="BY944" si="18479">Q944/Q963</f>
        <v>8.2262439414825028E-2</v>
      </c>
      <c r="BZ944" s="125">
        <f t="shared" ref="BZ944" si="18480">R944/R963</f>
        <v>8.5888125613346425E-2</v>
      </c>
      <c r="CA944" s="126">
        <f t="shared" ref="CA944" si="18481">S944/S963</f>
        <v>6.1770059153647805E-2</v>
      </c>
      <c r="CB944" s="123">
        <f t="shared" ref="CB944" si="18482">T944/T963</f>
        <v>2.717391304347826E-2</v>
      </c>
      <c r="CC944" s="124">
        <f t="shared" ref="CC944" si="18483">U944/U963</f>
        <v>0.14839839839839838</v>
      </c>
      <c r="CD944" s="125">
        <f t="shared" ref="CD944" si="18484">V944/V963</f>
        <v>3.3552527333227701E-2</v>
      </c>
      <c r="CE944" s="126">
        <f t="shared" ref="CE944" si="18485">W944/W963</f>
        <v>9.409448818897638E-2</v>
      </c>
      <c r="CF944" s="123">
        <f t="shared" ref="CF944" si="18486">X944/X963</f>
        <v>6.8328238890195153E-2</v>
      </c>
      <c r="CG944" s="124">
        <f t="shared" ref="CG944" si="18487">Y944/Y963</f>
        <v>0.11884189783234804</v>
      </c>
      <c r="CH944" s="125">
        <f t="shared" ref="CH944" si="18488">Z944/Z963</f>
        <v>7.6071819357405743E-2</v>
      </c>
      <c r="CI944" s="123">
        <f t="shared" ref="CI944" si="18489">AA944/AA963</f>
        <v>6.1880500231588698E-2</v>
      </c>
      <c r="CJ944" s="129">
        <f t="shared" ref="CJ944" si="18490">AB944/AB963</f>
        <v>7.0019142059183484E-2</v>
      </c>
      <c r="CK944" s="130">
        <f t="shared" ref="CK944" si="18491">AC944/AC963</f>
        <v>7.8578914075850409E-2</v>
      </c>
    </row>
    <row r="945" spans="1:89" ht="14.25" thickTop="1" thickBot="1" x14ac:dyDescent="0.25">
      <c r="A945" s="139" t="s">
        <v>22</v>
      </c>
      <c r="B945" s="174">
        <v>1660</v>
      </c>
      <c r="C945" s="175">
        <v>1041</v>
      </c>
      <c r="D945" s="176">
        <v>620</v>
      </c>
      <c r="E945" s="177">
        <v>616</v>
      </c>
      <c r="F945" s="174">
        <v>1686</v>
      </c>
      <c r="G945" s="178">
        <v>851</v>
      </c>
      <c r="H945" s="176">
        <v>2806</v>
      </c>
      <c r="I945" s="177">
        <v>1851</v>
      </c>
      <c r="J945" s="174">
        <v>235</v>
      </c>
      <c r="K945" s="178">
        <v>734</v>
      </c>
      <c r="L945" s="176">
        <v>767</v>
      </c>
      <c r="M945" s="174">
        <v>2168</v>
      </c>
      <c r="N945" s="179">
        <v>1836</v>
      </c>
      <c r="O945" s="180">
        <v>3009</v>
      </c>
      <c r="P945" s="174">
        <v>1141</v>
      </c>
      <c r="Q945" s="178">
        <v>1307</v>
      </c>
      <c r="R945" s="176">
        <v>1679</v>
      </c>
      <c r="S945" s="177">
        <v>1334</v>
      </c>
      <c r="T945" s="174">
        <v>251</v>
      </c>
      <c r="U945" s="178">
        <v>509</v>
      </c>
      <c r="V945" s="176">
        <v>646</v>
      </c>
      <c r="W945" s="177">
        <v>2012</v>
      </c>
      <c r="X945" s="174">
        <v>1079</v>
      </c>
      <c r="Y945" s="178">
        <v>816</v>
      </c>
      <c r="Z945" s="176">
        <v>2681</v>
      </c>
      <c r="AA945" s="174">
        <v>2102</v>
      </c>
      <c r="AB945" s="151">
        <f t="shared" si="18354"/>
        <v>17087</v>
      </c>
      <c r="AC945" s="152">
        <f t="shared" si="18355"/>
        <v>18350</v>
      </c>
      <c r="AE945" s="275" t="s">
        <v>0</v>
      </c>
      <c r="AF945" s="269" t="s">
        <v>1</v>
      </c>
      <c r="AG945" s="270"/>
      <c r="AH945" s="269" t="s">
        <v>2</v>
      </c>
      <c r="AI945" s="270"/>
      <c r="AJ945" s="269" t="s">
        <v>3</v>
      </c>
      <c r="AK945" s="270"/>
      <c r="AL945" s="269" t="s">
        <v>4</v>
      </c>
      <c r="AM945" s="270"/>
      <c r="AN945" s="269" t="s">
        <v>5</v>
      </c>
      <c r="AO945" s="270"/>
      <c r="AP945" s="269" t="s">
        <v>6</v>
      </c>
      <c r="AQ945" s="270"/>
      <c r="AR945" s="269" t="s">
        <v>7</v>
      </c>
      <c r="AS945" s="270"/>
      <c r="AT945" s="269" t="s">
        <v>8</v>
      </c>
      <c r="AU945" s="270"/>
      <c r="AV945" s="269" t="s">
        <v>9</v>
      </c>
      <c r="AW945" s="270"/>
      <c r="AX945" s="269" t="s">
        <v>10</v>
      </c>
      <c r="AY945" s="270"/>
      <c r="AZ945" s="269" t="s">
        <v>11</v>
      </c>
      <c r="BA945" s="270"/>
      <c r="BB945" s="269" t="s">
        <v>12</v>
      </c>
      <c r="BC945" s="270"/>
      <c r="BD945" s="271" t="s">
        <v>40</v>
      </c>
      <c r="BE945" s="272"/>
      <c r="BF945" s="273" t="s">
        <v>41</v>
      </c>
      <c r="BG945" s="274"/>
      <c r="BI945" s="139" t="s">
        <v>22</v>
      </c>
      <c r="BJ945" s="123">
        <f>B945/B963</f>
        <v>6.3233277464574134E-2</v>
      </c>
      <c r="BK945" s="124">
        <f t="shared" ref="BK945" si="18492">C945/C963</f>
        <v>3.9763177998472114E-2</v>
      </c>
      <c r="BL945" s="125">
        <f t="shared" ref="BL945" si="18493">D945/D963</f>
        <v>4.8555094369175343E-2</v>
      </c>
      <c r="BM945" s="126">
        <f t="shared" ref="BM945" si="18494">E945/E963</f>
        <v>4.8404840484048403E-2</v>
      </c>
      <c r="BN945" s="123">
        <f t="shared" ref="BN945" si="18495">F945/F963</f>
        <v>6.3994534274652695E-2</v>
      </c>
      <c r="BO945" s="124">
        <f t="shared" ref="BO945" si="18496">G945/G963</f>
        <v>3.5902628359279418E-2</v>
      </c>
      <c r="BP945" s="125">
        <f t="shared" ref="BP945" si="18497">H945/H963</f>
        <v>7.0546825895663107E-2</v>
      </c>
      <c r="BQ945" s="126">
        <f t="shared" ref="BQ945" si="18498">I945/I963</f>
        <v>4.3444585269680328E-2</v>
      </c>
      <c r="BR945" s="123">
        <f t="shared" ref="BR945" si="18499">J945/J963</f>
        <v>3.9932030586236192E-2</v>
      </c>
      <c r="BS945" s="124">
        <f t="shared" ref="BS945" si="18500">K945/K963</f>
        <v>0.11148238153098421</v>
      </c>
      <c r="BT945" s="125">
        <f t="shared" ref="BT945" si="18501">L945/L963</f>
        <v>3.2749786507258752E-2</v>
      </c>
      <c r="BU945" s="123">
        <f t="shared" ref="BU945" si="18502">M945/M963</f>
        <v>9.234570004685437E-2</v>
      </c>
      <c r="BV945" s="127">
        <f t="shared" ref="BV945" si="18503">N945/N963</f>
        <v>4.4231371509793053E-2</v>
      </c>
      <c r="BW945" s="128">
        <f t="shared" ref="BW945" si="18504">O945/O963</f>
        <v>7.2832453889722606E-2</v>
      </c>
      <c r="BX945" s="123">
        <f t="shared" ref="BX945" si="18505">P945/P963</f>
        <v>5.0473325665752453E-2</v>
      </c>
      <c r="BY945" s="124">
        <f t="shared" ref="BY945" si="18506">Q945/Q963</f>
        <v>5.8117301791987194E-2</v>
      </c>
      <c r="BZ945" s="125">
        <f t="shared" ref="BZ945" si="18507">R945/R963</f>
        <v>6.5907752698724245E-2</v>
      </c>
      <c r="CA945" s="126">
        <f t="shared" ref="CA945" si="18508">S945/S963</f>
        <v>5.0583952677081753E-2</v>
      </c>
      <c r="CB945" s="123">
        <f t="shared" ref="CB945" si="18509">T945/T963</f>
        <v>3.1723963599595548E-2</v>
      </c>
      <c r="CC945" s="124">
        <f t="shared" ref="CC945" si="18510">U945/U963</f>
        <v>6.3688688688688683E-2</v>
      </c>
      <c r="CD945" s="125">
        <f t="shared" ref="CD945" si="18511">V945/V963</f>
        <v>2.5590239264775789E-2</v>
      </c>
      <c r="CE945" s="126">
        <f t="shared" ref="CE945" si="18512">W945/W963</f>
        <v>7.2011453113815321E-2</v>
      </c>
      <c r="CF945" s="123">
        <f t="shared" ref="CF945" si="18513">X945/X963</f>
        <v>5.0740653656242654E-2</v>
      </c>
      <c r="CG945" s="124">
        <f t="shared" ref="CG945" si="18514">Y945/Y963</f>
        <v>6.1846293769895408E-2</v>
      </c>
      <c r="CH945" s="125">
        <f t="shared" ref="CH945" si="18515">Z945/Z963</f>
        <v>6.6671640306376206E-2</v>
      </c>
      <c r="CI945" s="123">
        <f t="shared" ref="CI945" si="18516">AA945/AA963</f>
        <v>4.8679944418712366E-2</v>
      </c>
      <c r="CJ945" s="129">
        <f t="shared" ref="CJ945" si="18517">AB945/AB963</f>
        <v>5.3619732011171428E-2</v>
      </c>
      <c r="CK945" s="130">
        <f t="shared" ref="CK945" si="18518">AC945/AC963</f>
        <v>5.7748531110250918E-2</v>
      </c>
    </row>
    <row r="946" spans="1:89" ht="15" thickTop="1" thickBot="1" x14ac:dyDescent="0.3">
      <c r="A946" s="131" t="s">
        <v>23</v>
      </c>
      <c r="B946" s="167">
        <v>1236</v>
      </c>
      <c r="C946" s="168">
        <v>966</v>
      </c>
      <c r="D946" s="169">
        <v>519</v>
      </c>
      <c r="E946" s="170">
        <v>521</v>
      </c>
      <c r="F946" s="167">
        <v>1491</v>
      </c>
      <c r="G946" s="171">
        <v>758</v>
      </c>
      <c r="H946" s="169">
        <v>1929</v>
      </c>
      <c r="I946" s="170">
        <v>1518</v>
      </c>
      <c r="J946" s="167">
        <v>215</v>
      </c>
      <c r="K946" s="171">
        <v>499</v>
      </c>
      <c r="L946" s="169">
        <v>677</v>
      </c>
      <c r="M946" s="167">
        <v>1261</v>
      </c>
      <c r="N946" s="172">
        <v>1698</v>
      </c>
      <c r="O946" s="173">
        <v>2034</v>
      </c>
      <c r="P946" s="167">
        <v>977</v>
      </c>
      <c r="Q946" s="171">
        <v>854</v>
      </c>
      <c r="R946" s="169">
        <v>1359</v>
      </c>
      <c r="S946" s="170">
        <v>1029</v>
      </c>
      <c r="T946" s="167">
        <v>300</v>
      </c>
      <c r="U946" s="171">
        <v>350</v>
      </c>
      <c r="V946" s="169">
        <v>726</v>
      </c>
      <c r="W946" s="170">
        <v>1606</v>
      </c>
      <c r="X946" s="167">
        <v>883</v>
      </c>
      <c r="Y946" s="171">
        <v>561</v>
      </c>
      <c r="Z946" s="169">
        <v>2026</v>
      </c>
      <c r="AA946" s="167">
        <v>2266</v>
      </c>
      <c r="AB946" s="151">
        <f t="shared" si="18354"/>
        <v>14036</v>
      </c>
      <c r="AC946" s="152">
        <f t="shared" si="18355"/>
        <v>14223</v>
      </c>
      <c r="AE946" s="276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>
        <f>B946/B963</f>
        <v>4.70821270760323E-2</v>
      </c>
      <c r="BK946" s="124">
        <f t="shared" ref="BK946" si="18519">C946/C963</f>
        <v>3.6898395721925131E-2</v>
      </c>
      <c r="BL946" s="125">
        <f t="shared" ref="BL946" si="18520">D946/D963</f>
        <v>4.0645312867100006E-2</v>
      </c>
      <c r="BM946" s="126">
        <f t="shared" ref="BM946" si="18521">E946/E963</f>
        <v>4.0939808266540943E-2</v>
      </c>
      <c r="BN946" s="123">
        <f t="shared" ref="BN946" si="18522">F946/F963</f>
        <v>5.6593031200182192E-2</v>
      </c>
      <c r="BO946" s="124">
        <f t="shared" ref="BO946" si="18523">G946/G963</f>
        <v>3.1979074378770622E-2</v>
      </c>
      <c r="BP946" s="125">
        <f t="shared" ref="BP946" si="18524">H946/H963</f>
        <v>4.8497800125707105E-2</v>
      </c>
      <c r="BQ946" s="126">
        <f t="shared" ref="BQ946" si="18525">I946/I963</f>
        <v>3.5628784678214336E-2</v>
      </c>
      <c r="BR946" s="123">
        <f t="shared" ref="BR946" si="18526">J946/J963</f>
        <v>3.6533559898045881E-2</v>
      </c>
      <c r="BS946" s="124">
        <f t="shared" ref="BS946" si="18527">K946/K963</f>
        <v>7.5789793438639119E-2</v>
      </c>
      <c r="BT946" s="125">
        <f t="shared" ref="BT946" si="18528">L946/L963</f>
        <v>2.8906917164816397E-2</v>
      </c>
      <c r="BU946" s="123">
        <f t="shared" ref="BU946" si="18529">M946/M963</f>
        <v>5.37121438003152E-2</v>
      </c>
      <c r="BV946" s="127">
        <f t="shared" ref="BV946" si="18530">N946/N963</f>
        <v>4.0906791298272661E-2</v>
      </c>
      <c r="BW946" s="128">
        <f t="shared" ref="BW946" si="18531">O946/O963</f>
        <v>4.9232705620370819E-2</v>
      </c>
      <c r="BX946" s="123">
        <f t="shared" ref="BX946" si="18532">P946/P963</f>
        <v>4.3218614527116693E-2</v>
      </c>
      <c r="BY946" s="124">
        <f t="shared" ref="BY946" si="18533">Q946/Q963</f>
        <v>3.7974120681221933E-2</v>
      </c>
      <c r="BZ946" s="125">
        <f t="shared" ref="BZ946" si="18534">R946/R963</f>
        <v>5.3346418056918546E-2</v>
      </c>
      <c r="CA946" s="126">
        <f t="shared" ref="CA946" si="18535">S946/S963</f>
        <v>3.9018656150462613E-2</v>
      </c>
      <c r="CB946" s="123">
        <f t="shared" ref="CB946" si="18536">T946/T963</f>
        <v>3.7917087967644085E-2</v>
      </c>
      <c r="CC946" s="124">
        <f t="shared" ref="CC946" si="18537">U946/U963</f>
        <v>4.3793793793793792E-2</v>
      </c>
      <c r="CD946" s="125">
        <f t="shared" ref="CD946" si="18538">V946/V963</f>
        <v>2.8759309142766597E-2</v>
      </c>
      <c r="CE946" s="126">
        <f t="shared" ref="CE946" si="18539">W946/W963</f>
        <v>5.748031496062992E-2</v>
      </c>
      <c r="CF946" s="123">
        <f t="shared" ref="CF946" si="18540">X946/X963</f>
        <v>4.152363037855631E-2</v>
      </c>
      <c r="CG946" s="124">
        <f t="shared" ref="CG946" si="18541">Y946/Y963</f>
        <v>4.2519326966803092E-2</v>
      </c>
      <c r="CH946" s="125">
        <f t="shared" ref="CH946" si="18542">Z946/Z963</f>
        <v>5.0382970257634538E-2</v>
      </c>
      <c r="CI946" s="123">
        <f t="shared" ref="CI946" si="18543">AA946/AA963</f>
        <v>5.2477999073645205E-2</v>
      </c>
      <c r="CJ946" s="129">
        <f t="shared" ref="CJ946" si="18544">AB946/AB963</f>
        <v>4.4045564376941661E-2</v>
      </c>
      <c r="CK946" s="130">
        <f t="shared" ref="CK946" si="18545">AC946/AC963</f>
        <v>4.4760618963547619E-2</v>
      </c>
    </row>
    <row r="947" spans="1:89" ht="13.5" thickTop="1" x14ac:dyDescent="0.2">
      <c r="A947" s="139" t="s">
        <v>24</v>
      </c>
      <c r="B947" s="181">
        <v>1222</v>
      </c>
      <c r="C947" s="175">
        <v>1053</v>
      </c>
      <c r="D947" s="176">
        <v>562</v>
      </c>
      <c r="E947" s="177">
        <v>494</v>
      </c>
      <c r="F947" s="174">
        <v>1412</v>
      </c>
      <c r="G947" s="178">
        <v>734</v>
      </c>
      <c r="H947" s="176">
        <v>2059</v>
      </c>
      <c r="I947" s="177">
        <v>1937</v>
      </c>
      <c r="J947" s="174">
        <v>270</v>
      </c>
      <c r="K947" s="178">
        <v>329</v>
      </c>
      <c r="L947" s="176">
        <v>777</v>
      </c>
      <c r="M947" s="174">
        <v>1246</v>
      </c>
      <c r="N947" s="179">
        <v>1436</v>
      </c>
      <c r="O947" s="182">
        <v>2050</v>
      </c>
      <c r="P947" s="174">
        <v>960</v>
      </c>
      <c r="Q947" s="178">
        <v>811</v>
      </c>
      <c r="R947" s="176">
        <v>1273</v>
      </c>
      <c r="S947" s="177">
        <v>1123</v>
      </c>
      <c r="T947" s="174">
        <v>236</v>
      </c>
      <c r="U947" s="178">
        <v>273</v>
      </c>
      <c r="V947" s="176">
        <v>750</v>
      </c>
      <c r="W947" s="183">
        <v>1381</v>
      </c>
      <c r="X947" s="174">
        <v>806</v>
      </c>
      <c r="Y947" s="178">
        <v>464</v>
      </c>
      <c r="Z947" s="176">
        <v>2142</v>
      </c>
      <c r="AA947" s="174">
        <v>1854</v>
      </c>
      <c r="AB947" s="151">
        <f t="shared" si="18354"/>
        <v>13905</v>
      </c>
      <c r="AC947" s="152">
        <f t="shared" si="18355"/>
        <v>13749</v>
      </c>
      <c r="AE947" s="224" t="str">
        <f>$AE$17</f>
        <v>17:00 - 17:59</v>
      </c>
      <c r="AF947" s="120">
        <f t="shared" ref="AF947:AU949" si="18546">SUMIF($A$9:$A$32,$AE947,B$939:B$962)</f>
        <v>1409</v>
      </c>
      <c r="AG947" s="164">
        <f t="shared" si="18546"/>
        <v>3670</v>
      </c>
      <c r="AH947" s="121">
        <f t="shared" si="18546"/>
        <v>1189</v>
      </c>
      <c r="AI947" s="159">
        <f t="shared" si="18546"/>
        <v>1198</v>
      </c>
      <c r="AJ947" s="120">
        <f t="shared" si="18546"/>
        <v>1439</v>
      </c>
      <c r="AK947" s="122">
        <f t="shared" si="18546"/>
        <v>2876</v>
      </c>
      <c r="AL947" s="121">
        <f t="shared" si="18546"/>
        <v>2497</v>
      </c>
      <c r="AM947" s="159">
        <f t="shared" si="18546"/>
        <v>4554</v>
      </c>
      <c r="AN947" s="120">
        <f t="shared" si="18546"/>
        <v>981</v>
      </c>
      <c r="AO947" s="122">
        <f t="shared" si="18546"/>
        <v>275</v>
      </c>
      <c r="AP947" s="121">
        <f t="shared" si="18546"/>
        <v>2999</v>
      </c>
      <c r="AQ947" s="120">
        <f t="shared" si="18546"/>
        <v>863</v>
      </c>
      <c r="AR947" s="158">
        <f t="shared" si="18546"/>
        <v>4325</v>
      </c>
      <c r="AS947" s="160">
        <f t="shared" si="18546"/>
        <v>2423</v>
      </c>
      <c r="AT947" s="120">
        <f t="shared" si="18546"/>
        <v>2115</v>
      </c>
      <c r="AU947" s="122">
        <f t="shared" si="18546"/>
        <v>1724</v>
      </c>
      <c r="AV947" s="121">
        <f t="shared" ref="AP947:BE949" si="18547">SUMIF($A$9:$A$32,$AE947,R$939:R$962)</f>
        <v>1822</v>
      </c>
      <c r="AW947" s="159">
        <f t="shared" si="18547"/>
        <v>2525</v>
      </c>
      <c r="AX947" s="120">
        <f t="shared" si="18547"/>
        <v>1348</v>
      </c>
      <c r="AY947" s="122">
        <f t="shared" si="18547"/>
        <v>223</v>
      </c>
      <c r="AZ947" s="121">
        <f t="shared" si="18547"/>
        <v>3108</v>
      </c>
      <c r="BA947" s="159">
        <f t="shared" si="18547"/>
        <v>1515</v>
      </c>
      <c r="BB947" s="120">
        <f t="shared" si="18547"/>
        <v>2284</v>
      </c>
      <c r="BC947" s="122">
        <f t="shared" si="18547"/>
        <v>760</v>
      </c>
      <c r="BD947" s="21">
        <f t="shared" si="18547"/>
        <v>2923</v>
      </c>
      <c r="BE947" s="163">
        <f t="shared" si="18547"/>
        <v>4130</v>
      </c>
      <c r="BF947" s="149">
        <f>AF947+AH947+AJ947+AL947+AN947+AP947+AR947+AT947+AV947+AX947+AZ947+BB947+BD947</f>
        <v>28439</v>
      </c>
      <c r="BG947" s="150">
        <f>AG947+AI947+AK947+AM947+AO947+AQ947+AS947+AU947+AW947+AY947+BA947+BC947+BE947</f>
        <v>26736</v>
      </c>
      <c r="BI947" s="139" t="s">
        <v>24</v>
      </c>
      <c r="BJ947" s="123">
        <f>B947/B963</f>
        <v>4.6548834374523847E-2</v>
      </c>
      <c r="BK947" s="124">
        <f t="shared" ref="BK947" si="18548">C947/C963</f>
        <v>4.0221543162719635E-2</v>
      </c>
      <c r="BL947" s="125">
        <f t="shared" ref="BL947" si="18549">D947/D963</f>
        <v>4.4012843605607331E-2</v>
      </c>
      <c r="BM947" s="126">
        <f t="shared" ref="BM947" si="18550">E947/E963</f>
        <v>3.8818167531038818E-2</v>
      </c>
      <c r="BN947" s="123">
        <f t="shared" ref="BN947" si="18551">F947/F963</f>
        <v>5.3594473544371059E-2</v>
      </c>
      <c r="BO947" s="124">
        <f t="shared" ref="BO947" si="18552">G947/G963</f>
        <v>3.0966544319284479E-2</v>
      </c>
      <c r="BP947" s="125">
        <f t="shared" ref="BP947" si="18553">H947/H963</f>
        <v>5.1766184789440603E-2</v>
      </c>
      <c r="BQ947" s="126">
        <f t="shared" ref="BQ947" si="18554">I947/I963</f>
        <v>4.5463080317326196E-2</v>
      </c>
      <c r="BR947" s="123">
        <f t="shared" ref="BR947" si="18555">J947/J963</f>
        <v>4.5879354290569246E-2</v>
      </c>
      <c r="BS947" s="124">
        <f t="shared" ref="BS947" si="18556">K947/K963</f>
        <v>4.9969623329283112E-2</v>
      </c>
      <c r="BT947" s="125">
        <f t="shared" ref="BT947" si="18557">L947/L963</f>
        <v>3.317677198975235E-2</v>
      </c>
      <c r="BU947" s="123">
        <f t="shared" ref="BU947" si="18558">M947/M963</f>
        <v>5.3073220598884016E-2</v>
      </c>
      <c r="BV947" s="127">
        <f t="shared" ref="BV947" si="18559">N947/N963</f>
        <v>3.4594907128574527E-2</v>
      </c>
      <c r="BW947" s="128">
        <f t="shared" ref="BW947" si="18560">O947/O963</f>
        <v>4.9619983540688389E-2</v>
      </c>
      <c r="BX947" s="123">
        <f t="shared" ref="BX947" si="18561">P947/P963</f>
        <v>4.2466601787136161E-2</v>
      </c>
      <c r="BY947" s="124">
        <f t="shared" ref="BY947" si="18562">Q947/Q963</f>
        <v>3.6062074792120591E-2</v>
      </c>
      <c r="BZ947" s="125">
        <f t="shared" ref="BZ947" si="18563">R947/R963</f>
        <v>4.9970559371933267E-2</v>
      </c>
      <c r="CA947" s="126">
        <f t="shared" ref="CA947" si="18564">S947/S963</f>
        <v>4.2583042620961624E-2</v>
      </c>
      <c r="CB947" s="123">
        <f t="shared" ref="CB947" si="18565">T947/T963</f>
        <v>2.9828109201213347E-2</v>
      </c>
      <c r="CC947" s="124">
        <f t="shared" ref="CC947" si="18566">U947/U963</f>
        <v>3.415915915915916E-2</v>
      </c>
      <c r="CD947" s="125">
        <f t="shared" ref="CD947" si="18567">V947/V963</f>
        <v>2.971003010616384E-2</v>
      </c>
      <c r="CE947" s="126">
        <f t="shared" ref="CE947" si="18568">W947/W963</f>
        <v>4.9427344309234074E-2</v>
      </c>
      <c r="CF947" s="123">
        <f t="shared" ref="CF947" si="18569">X947/X963</f>
        <v>3.7902656948036677E-2</v>
      </c>
      <c r="CG947" s="124">
        <f t="shared" ref="CG947" si="18570">Y947/Y963</f>
        <v>3.5167500378960131E-2</v>
      </c>
      <c r="CH947" s="125">
        <f t="shared" ref="CH947" si="18571">Z947/Z963</f>
        <v>5.326768128916741E-2</v>
      </c>
      <c r="CI947" s="123">
        <f t="shared" ref="CI947" si="18572">AA947/AA963</f>
        <v>4.2936544696618804E-2</v>
      </c>
      <c r="CJ947" s="129">
        <f t="shared" ref="CJ947" si="18573">AB947/AB963</f>
        <v>4.363448081087018E-2</v>
      </c>
      <c r="CK947" s="130">
        <f t="shared" ref="CK947" si="18574">AC947/AC963</f>
        <v>4.3268913037320972E-2</v>
      </c>
    </row>
    <row r="948" spans="1:89" x14ac:dyDescent="0.2">
      <c r="A948" s="131" t="s">
        <v>25</v>
      </c>
      <c r="B948" s="184">
        <v>1176</v>
      </c>
      <c r="C948" s="168">
        <v>1095</v>
      </c>
      <c r="D948" s="169">
        <v>547</v>
      </c>
      <c r="E948" s="170">
        <v>470</v>
      </c>
      <c r="F948" s="167">
        <v>1273</v>
      </c>
      <c r="G948" s="171">
        <v>729</v>
      </c>
      <c r="H948" s="169">
        <v>1996</v>
      </c>
      <c r="I948" s="170">
        <v>1781</v>
      </c>
      <c r="J948" s="167">
        <v>239</v>
      </c>
      <c r="K948" s="168">
        <v>278</v>
      </c>
      <c r="L948" s="169">
        <v>727</v>
      </c>
      <c r="M948" s="167">
        <v>1245</v>
      </c>
      <c r="N948" s="172">
        <v>1602</v>
      </c>
      <c r="O948" s="185">
        <v>1867</v>
      </c>
      <c r="P948" s="167">
        <v>1051</v>
      </c>
      <c r="Q948" s="168">
        <v>755</v>
      </c>
      <c r="R948" s="169">
        <v>1120</v>
      </c>
      <c r="S948" s="170">
        <v>993</v>
      </c>
      <c r="T948" s="176">
        <v>191</v>
      </c>
      <c r="U948" s="167">
        <v>277</v>
      </c>
      <c r="V948" s="169">
        <v>689</v>
      </c>
      <c r="W948" s="186">
        <v>1416</v>
      </c>
      <c r="X948" s="167">
        <v>770</v>
      </c>
      <c r="Y948" s="171">
        <v>463</v>
      </c>
      <c r="Z948" s="169">
        <v>1970</v>
      </c>
      <c r="AA948" s="167">
        <v>2164</v>
      </c>
      <c r="AB948" s="151">
        <f t="shared" si="18354"/>
        <v>13351</v>
      </c>
      <c r="AC948" s="152">
        <f t="shared" si="18355"/>
        <v>13533</v>
      </c>
      <c r="AE948" s="226" t="str">
        <f>$AE$18</f>
        <v>18:00 - 18:59</v>
      </c>
      <c r="AF948" s="120">
        <f t="shared" si="18546"/>
        <v>1504</v>
      </c>
      <c r="AG948" s="168">
        <f t="shared" si="18546"/>
        <v>3214</v>
      </c>
      <c r="AH948" s="169">
        <f t="shared" si="18546"/>
        <v>915</v>
      </c>
      <c r="AI948" s="170">
        <f t="shared" si="18546"/>
        <v>1319</v>
      </c>
      <c r="AJ948" s="167">
        <f t="shared" si="18546"/>
        <v>1099</v>
      </c>
      <c r="AK948" s="171">
        <f t="shared" si="18546"/>
        <v>2678</v>
      </c>
      <c r="AL948" s="169">
        <f t="shared" si="18546"/>
        <v>2525</v>
      </c>
      <c r="AM948" s="170">
        <f t="shared" si="18546"/>
        <v>5057</v>
      </c>
      <c r="AN948" s="167">
        <f t="shared" si="18546"/>
        <v>702</v>
      </c>
      <c r="AO948" s="171">
        <f t="shared" si="18546"/>
        <v>308</v>
      </c>
      <c r="AP948" s="169">
        <f t="shared" si="18547"/>
        <v>3093</v>
      </c>
      <c r="AQ948" s="167">
        <f t="shared" si="18547"/>
        <v>873</v>
      </c>
      <c r="AR948" s="172">
        <f t="shared" si="18547"/>
        <v>4254</v>
      </c>
      <c r="AS948" s="173">
        <f t="shared" si="18547"/>
        <v>2599</v>
      </c>
      <c r="AT948" s="167">
        <f t="shared" si="18547"/>
        <v>2039</v>
      </c>
      <c r="AU948" s="171">
        <f t="shared" si="18547"/>
        <v>1910</v>
      </c>
      <c r="AV948" s="169">
        <f t="shared" si="18547"/>
        <v>1785</v>
      </c>
      <c r="AW948" s="170">
        <f t="shared" si="18547"/>
        <v>2538</v>
      </c>
      <c r="AX948" s="167">
        <f t="shared" si="18547"/>
        <v>1281</v>
      </c>
      <c r="AY948" s="171">
        <f t="shared" si="18547"/>
        <v>225</v>
      </c>
      <c r="AZ948" s="169">
        <f t="shared" si="18547"/>
        <v>3417</v>
      </c>
      <c r="BA948" s="170">
        <f t="shared" si="18547"/>
        <v>1530</v>
      </c>
      <c r="BB948" s="167">
        <f t="shared" si="18547"/>
        <v>2138</v>
      </c>
      <c r="BC948" s="171">
        <f t="shared" si="18547"/>
        <v>826</v>
      </c>
      <c r="BD948" s="169">
        <f t="shared" si="18547"/>
        <v>2771</v>
      </c>
      <c r="BE948" s="167">
        <f t="shared" si="18547"/>
        <v>4428</v>
      </c>
      <c r="BF948" s="151">
        <f>SUM(AF948,AH948,AJ948,AL948,AN948,AP948,AR948,AT948,AV948,AX948,AZ948,BB948,BD948)</f>
        <v>27523</v>
      </c>
      <c r="BG948" s="152">
        <f>SUM(AG948,AI948,AK948,AM948,AO948,AQ948,AS948,AU948,AW948,AY948,BA948,BC948,BE948)</f>
        <v>27505</v>
      </c>
      <c r="BI948" s="131" t="s">
        <v>25</v>
      </c>
      <c r="BJ948" s="123">
        <f>B948/B963</f>
        <v>4.4796586926710347E-2</v>
      </c>
      <c r="BK948" s="124">
        <f t="shared" ref="BK948" si="18575">C948/C963</f>
        <v>4.1825821237585943E-2</v>
      </c>
      <c r="BL948" s="125">
        <f t="shared" ref="BL948" si="18576">D948/D963</f>
        <v>4.2838123580546637E-2</v>
      </c>
      <c r="BM948" s="126">
        <f t="shared" ref="BM948" si="18577">E948/E963</f>
        <v>3.6932264655036934E-2</v>
      </c>
      <c r="BN948" s="123">
        <f t="shared" ref="BN948" si="18578">F948/F963</f>
        <v>4.8318530327184389E-2</v>
      </c>
      <c r="BO948" s="124">
        <f t="shared" ref="BO948" si="18579">G948/G963</f>
        <v>3.0755600556891534E-2</v>
      </c>
      <c r="BP948" s="125">
        <f t="shared" ref="BP948" si="18580">H948/H963</f>
        <v>5.0182275298554367E-2</v>
      </c>
      <c r="BQ948" s="126">
        <f t="shared" ref="BQ948" si="18581">I948/I963</f>
        <v>4.1801624184387175E-2</v>
      </c>
      <c r="BR948" s="123">
        <f t="shared" ref="BR948" si="18582">J948/J963</f>
        <v>4.0611724723874254E-2</v>
      </c>
      <c r="BS948" s="124">
        <f t="shared" ref="BS948" si="18583">K948/K963</f>
        <v>4.222357229647631E-2</v>
      </c>
      <c r="BT948" s="125">
        <f t="shared" ref="BT948" si="18584">L948/L963</f>
        <v>3.1041844577284372E-2</v>
      </c>
      <c r="BU948" s="123">
        <f t="shared" ref="BU948" si="18585">M948/M963</f>
        <v>5.3030625718788603E-2</v>
      </c>
      <c r="BV948" s="127">
        <f t="shared" ref="BV948" si="18586">N948/N963</f>
        <v>3.8594039846780219E-2</v>
      </c>
      <c r="BW948" s="128">
        <f t="shared" ref="BW948" si="18587">O948/O963</f>
        <v>4.51904923270562E-2</v>
      </c>
      <c r="BX948" s="123">
        <f t="shared" ref="BX948" si="18588">P948/P963</f>
        <v>4.6492081748208437E-2</v>
      </c>
      <c r="BY948" s="124">
        <f t="shared" ref="BY948" si="18589">Q948/Q963</f>
        <v>3.3571968517942107E-2</v>
      </c>
      <c r="BZ948" s="125">
        <f t="shared" ref="BZ948" si="18590">R948/R963</f>
        <v>4.396467124631992E-2</v>
      </c>
      <c r="CA948" s="126">
        <f t="shared" ref="CA948" si="18591">S948/S963</f>
        <v>3.7653571970271499E-2</v>
      </c>
      <c r="CB948" s="123">
        <f t="shared" ref="CB948" si="18592">T948/T963</f>
        <v>2.4140546006066733E-2</v>
      </c>
      <c r="CC948" s="124">
        <f t="shared" ref="CC948" si="18593">U948/U963</f>
        <v>3.4659659659659663E-2</v>
      </c>
      <c r="CD948" s="125">
        <f t="shared" ref="CD948" si="18594">V948/V963</f>
        <v>2.7293614324195848E-2</v>
      </c>
      <c r="CE948" s="126">
        <f t="shared" ref="CE948" si="18595">W948/W963</f>
        <v>5.0680028632784535E-2</v>
      </c>
      <c r="CF948" s="123">
        <f t="shared" ref="CF948" si="18596">X948/X963</f>
        <v>3.6209734305196334E-2</v>
      </c>
      <c r="CG948" s="124">
        <f t="shared" ref="CG948" si="18597">Y948/Y963</f>
        <v>3.5091708352281342E-2</v>
      </c>
      <c r="CH948" s="125">
        <f t="shared" ref="CH948" si="18598">Z948/Z963</f>
        <v>4.8990351138963495E-2</v>
      </c>
      <c r="CI948" s="123">
        <f t="shared" ref="CI948" si="18599">AA948/AA963</f>
        <v>5.0115794349235757E-2</v>
      </c>
      <c r="CJ948" s="129">
        <f t="shared" ref="CJ948" si="18600">AB948/AB963</f>
        <v>4.1896005271911382E-2</v>
      </c>
      <c r="CK948" s="130">
        <f t="shared" ref="CK948" si="18601">AC948/AC963</f>
        <v>4.2589148311445536E-2</v>
      </c>
    </row>
    <row r="949" spans="1:89" ht="13.5" thickBot="1" x14ac:dyDescent="0.25">
      <c r="A949" s="139" t="s">
        <v>26</v>
      </c>
      <c r="B949" s="181">
        <v>970</v>
      </c>
      <c r="C949" s="175">
        <v>978</v>
      </c>
      <c r="D949" s="176">
        <v>509</v>
      </c>
      <c r="E949" s="177">
        <v>461</v>
      </c>
      <c r="F949" s="174">
        <v>1125</v>
      </c>
      <c r="G949" s="178">
        <v>716</v>
      </c>
      <c r="H949" s="176">
        <v>1700</v>
      </c>
      <c r="I949" s="177">
        <v>1730</v>
      </c>
      <c r="J949" s="174">
        <v>228</v>
      </c>
      <c r="K949" s="175">
        <v>270</v>
      </c>
      <c r="L949" s="176">
        <v>834</v>
      </c>
      <c r="M949" s="174">
        <v>941</v>
      </c>
      <c r="N949" s="179">
        <v>1507</v>
      </c>
      <c r="O949" s="182">
        <v>1589</v>
      </c>
      <c r="P949" s="174">
        <v>907</v>
      </c>
      <c r="Q949" s="175">
        <v>670</v>
      </c>
      <c r="R949" s="176">
        <v>1138</v>
      </c>
      <c r="S949" s="177">
        <v>951</v>
      </c>
      <c r="T949" s="174">
        <v>219</v>
      </c>
      <c r="U949" s="178">
        <v>272</v>
      </c>
      <c r="V949" s="176">
        <v>776</v>
      </c>
      <c r="W949" s="183">
        <v>1143</v>
      </c>
      <c r="X949" s="174">
        <v>685</v>
      </c>
      <c r="Y949" s="178">
        <v>469</v>
      </c>
      <c r="Z949" s="176">
        <v>1919</v>
      </c>
      <c r="AA949" s="174">
        <v>1968</v>
      </c>
      <c r="AB949" s="151">
        <f t="shared" si="18354"/>
        <v>12517</v>
      </c>
      <c r="AC949" s="152">
        <f t="shared" si="18355"/>
        <v>12158</v>
      </c>
      <c r="AE949" s="224">
        <f>$AE$19</f>
        <v>0</v>
      </c>
      <c r="AF949" s="120">
        <f t="shared" si="18546"/>
        <v>0</v>
      </c>
      <c r="AG949" s="175">
        <f t="shared" si="18546"/>
        <v>0</v>
      </c>
      <c r="AH949" s="176">
        <f t="shared" si="18546"/>
        <v>0</v>
      </c>
      <c r="AI949" s="177">
        <f t="shared" si="18546"/>
        <v>0</v>
      </c>
      <c r="AJ949" s="174">
        <f t="shared" si="18546"/>
        <v>0</v>
      </c>
      <c r="AK949" s="178">
        <f t="shared" si="18546"/>
        <v>0</v>
      </c>
      <c r="AL949" s="176">
        <f t="shared" si="18546"/>
        <v>0</v>
      </c>
      <c r="AM949" s="177">
        <f t="shared" si="18546"/>
        <v>0</v>
      </c>
      <c r="AN949" s="174">
        <f t="shared" si="18546"/>
        <v>0</v>
      </c>
      <c r="AO949" s="178">
        <f t="shared" si="18546"/>
        <v>0</v>
      </c>
      <c r="AP949" s="176">
        <f t="shared" si="18547"/>
        <v>0</v>
      </c>
      <c r="AQ949" s="174">
        <f t="shared" si="18547"/>
        <v>0</v>
      </c>
      <c r="AR949" s="179">
        <f t="shared" si="18547"/>
        <v>0</v>
      </c>
      <c r="AS949" s="180">
        <f t="shared" si="18547"/>
        <v>0</v>
      </c>
      <c r="AT949" s="174">
        <f t="shared" si="18547"/>
        <v>0</v>
      </c>
      <c r="AU949" s="178">
        <f t="shared" si="18547"/>
        <v>0</v>
      </c>
      <c r="AV949" s="176">
        <f t="shared" si="18547"/>
        <v>0</v>
      </c>
      <c r="AW949" s="177">
        <f t="shared" si="18547"/>
        <v>0</v>
      </c>
      <c r="AX949" s="174">
        <f t="shared" si="18547"/>
        <v>0</v>
      </c>
      <c r="AY949" s="178">
        <f t="shared" si="18547"/>
        <v>0</v>
      </c>
      <c r="AZ949" s="176">
        <f t="shared" si="18547"/>
        <v>0</v>
      </c>
      <c r="BA949" s="177">
        <f t="shared" si="18547"/>
        <v>0</v>
      </c>
      <c r="BB949" s="174">
        <f t="shared" si="18547"/>
        <v>0</v>
      </c>
      <c r="BC949" s="178">
        <f t="shared" si="18547"/>
        <v>0</v>
      </c>
      <c r="BD949" s="176">
        <f t="shared" si="18547"/>
        <v>0</v>
      </c>
      <c r="BE949" s="174">
        <f t="shared" si="18547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>
        <f>B949/B963</f>
        <v>3.6949565747371627E-2</v>
      </c>
      <c r="BK949" s="124">
        <f t="shared" ref="BK949" si="18602">C949/C963</f>
        <v>3.7356760886172652E-2</v>
      </c>
      <c r="BL949" s="125">
        <f t="shared" ref="BL949" si="18603">D949/D963</f>
        <v>3.9862166183726212E-2</v>
      </c>
      <c r="BM949" s="126">
        <f t="shared" ref="BM949" si="18604">E949/E963</f>
        <v>3.6225051076536223E-2</v>
      </c>
      <c r="BN949" s="123">
        <f t="shared" ref="BN949" si="18605">F949/F963</f>
        <v>4.270097927579139E-2</v>
      </c>
      <c r="BO949" s="124">
        <f t="shared" ref="BO949" si="18606">G949/G963</f>
        <v>3.0207146774669874E-2</v>
      </c>
      <c r="BP949" s="125">
        <f t="shared" ref="BP949" si="18607">H949/H963</f>
        <v>4.2740414833438087E-2</v>
      </c>
      <c r="BQ949" s="126">
        <f t="shared" ref="BQ949" si="18608">I949/I963</f>
        <v>4.0604609679387879E-2</v>
      </c>
      <c r="BR949" s="123">
        <f t="shared" ref="BR949" si="18609">J949/J963</f>
        <v>3.8742565845369586E-2</v>
      </c>
      <c r="BS949" s="124">
        <f t="shared" ref="BS949" si="18610">K949/K963</f>
        <v>4.1008505467800729E-2</v>
      </c>
      <c r="BT949" s="125">
        <f t="shared" ref="BT949" si="18611">L949/L963</f>
        <v>3.5610589239965844E-2</v>
      </c>
      <c r="BU949" s="123">
        <f t="shared" ref="BU949" si="18612">M949/M963</f>
        <v>4.0081782169783191E-2</v>
      </c>
      <c r="BV949" s="127">
        <f t="shared" ref="BV949" si="18613">N949/N963</f>
        <v>3.6305379556240816E-2</v>
      </c>
      <c r="BW949" s="128">
        <f t="shared" ref="BW949" si="18614">O949/O963</f>
        <v>3.8461538461538464E-2</v>
      </c>
      <c r="BX949" s="123">
        <f t="shared" ref="BX949" si="18615">P949/P963</f>
        <v>4.0122091480138018E-2</v>
      </c>
      <c r="BY949" s="124">
        <f t="shared" ref="BY949" si="18616">Q949/Q963</f>
        <v>2.9792342923206903E-2</v>
      </c>
      <c r="BZ949" s="125">
        <f t="shared" ref="BZ949" si="18617">R949/R963</f>
        <v>4.467124631992149E-2</v>
      </c>
      <c r="CA949" s="126">
        <f t="shared" ref="CA949" si="18618">S949/S963</f>
        <v>3.6060973760048534E-2</v>
      </c>
      <c r="CB949" s="123">
        <f t="shared" ref="CB949" si="18619">T949/T963</f>
        <v>2.7679474216380184E-2</v>
      </c>
      <c r="CC949" s="124">
        <f t="shared" ref="CC949" si="18620">U949/U963</f>
        <v>3.4034034034034037E-2</v>
      </c>
      <c r="CD949" s="125">
        <f t="shared" ref="CD949" si="18621">V949/V963</f>
        <v>3.0739977816510854E-2</v>
      </c>
      <c r="CE949" s="126">
        <f t="shared" ref="CE949" si="18622">W949/W963</f>
        <v>4.0909090909090909E-2</v>
      </c>
      <c r="CF949" s="123">
        <f t="shared" ref="CF949" si="18623">X949/X963</f>
        <v>3.22125558429344E-2</v>
      </c>
      <c r="CG949" s="124">
        <f t="shared" ref="CG949" si="18624">Y949/Y963</f>
        <v>3.5546460512354099E-2</v>
      </c>
      <c r="CH949" s="125">
        <f t="shared" ref="CH949" si="18625">Z949/Z963</f>
        <v>4.7722073013030934E-2</v>
      </c>
      <c r="CI949" s="123">
        <f t="shared" ref="CI949" si="18626">AA949/AA963</f>
        <v>4.5576655859194071E-2</v>
      </c>
      <c r="CJ949" s="129">
        <f t="shared" ref="CJ949" si="18627">AB949/AB963</f>
        <v>3.92788778360059E-2</v>
      </c>
      <c r="CK949" s="130">
        <f t="shared" ref="CK949" si="18628">AC949/AC963</f>
        <v>3.8261942301821832E-2</v>
      </c>
    </row>
    <row r="950" spans="1:89" ht="14.25" thickTop="1" thickBot="1" x14ac:dyDescent="0.25">
      <c r="A950" s="131" t="s">
        <v>27</v>
      </c>
      <c r="B950" s="184">
        <v>955</v>
      </c>
      <c r="C950" s="168">
        <v>1072</v>
      </c>
      <c r="D950" s="169">
        <v>483</v>
      </c>
      <c r="E950" s="170">
        <v>513</v>
      </c>
      <c r="F950" s="167">
        <v>972</v>
      </c>
      <c r="G950" s="171">
        <v>900</v>
      </c>
      <c r="H950" s="169">
        <v>1739</v>
      </c>
      <c r="I950" s="170">
        <v>1844</v>
      </c>
      <c r="J950" s="167">
        <v>291</v>
      </c>
      <c r="K950" s="168">
        <v>227</v>
      </c>
      <c r="L950" s="169">
        <v>873</v>
      </c>
      <c r="M950" s="167">
        <v>803</v>
      </c>
      <c r="N950" s="172">
        <v>1696</v>
      </c>
      <c r="O950" s="185">
        <v>1527</v>
      </c>
      <c r="P950" s="167">
        <v>988</v>
      </c>
      <c r="Q950" s="168">
        <v>805</v>
      </c>
      <c r="R950" s="169">
        <v>1012</v>
      </c>
      <c r="S950" s="170">
        <v>1224</v>
      </c>
      <c r="T950" s="167">
        <v>307</v>
      </c>
      <c r="U950" s="171">
        <v>240</v>
      </c>
      <c r="V950" s="169">
        <v>912</v>
      </c>
      <c r="W950" s="186">
        <v>1189</v>
      </c>
      <c r="X950" s="167">
        <v>701</v>
      </c>
      <c r="Y950" s="171">
        <v>445</v>
      </c>
      <c r="Z950" s="169">
        <v>1776</v>
      </c>
      <c r="AA950" s="167">
        <v>2199</v>
      </c>
      <c r="AB950" s="151">
        <f t="shared" si="18354"/>
        <v>12705</v>
      </c>
      <c r="AC950" s="152">
        <f t="shared" si="18355"/>
        <v>12988</v>
      </c>
      <c r="AE950" s="221" t="s">
        <v>13</v>
      </c>
      <c r="AF950" s="14">
        <f t="shared" ref="AF950:BG950" si="18629">SUM(AF947:AF949)</f>
        <v>2913</v>
      </c>
      <c r="AG950" s="1">
        <f t="shared" si="18629"/>
        <v>6884</v>
      </c>
      <c r="AH950" s="14">
        <f t="shared" si="18629"/>
        <v>2104</v>
      </c>
      <c r="AI950" s="1">
        <f t="shared" si="18629"/>
        <v>2517</v>
      </c>
      <c r="AJ950" s="14">
        <f t="shared" si="18629"/>
        <v>2538</v>
      </c>
      <c r="AK950" s="1">
        <f t="shared" si="18629"/>
        <v>5554</v>
      </c>
      <c r="AL950" s="14">
        <f t="shared" si="18629"/>
        <v>5022</v>
      </c>
      <c r="AM950" s="1">
        <f t="shared" si="18629"/>
        <v>9611</v>
      </c>
      <c r="AN950" s="14">
        <f t="shared" si="18629"/>
        <v>1683</v>
      </c>
      <c r="AO950" s="1">
        <f t="shared" si="18629"/>
        <v>583</v>
      </c>
      <c r="AP950" s="14">
        <f t="shared" si="18629"/>
        <v>6092</v>
      </c>
      <c r="AQ950" s="1">
        <f t="shared" si="18629"/>
        <v>1736</v>
      </c>
      <c r="AR950" s="14">
        <f t="shared" si="18629"/>
        <v>8579</v>
      </c>
      <c r="AS950" s="1">
        <f t="shared" si="18629"/>
        <v>5022</v>
      </c>
      <c r="AT950" s="14">
        <f t="shared" si="18629"/>
        <v>4154</v>
      </c>
      <c r="AU950" s="1">
        <f t="shared" si="18629"/>
        <v>3634</v>
      </c>
      <c r="AV950" s="14">
        <f t="shared" si="18629"/>
        <v>3607</v>
      </c>
      <c r="AW950" s="1">
        <f t="shared" si="18629"/>
        <v>5063</v>
      </c>
      <c r="AX950" s="14">
        <f t="shared" si="18629"/>
        <v>2629</v>
      </c>
      <c r="AY950" s="1">
        <f t="shared" si="18629"/>
        <v>448</v>
      </c>
      <c r="AZ950" s="14">
        <f t="shared" si="18629"/>
        <v>6525</v>
      </c>
      <c r="BA950" s="1">
        <f t="shared" si="18629"/>
        <v>3045</v>
      </c>
      <c r="BB950" s="14">
        <f t="shared" si="18629"/>
        <v>4422</v>
      </c>
      <c r="BC950" s="1">
        <f t="shared" si="18629"/>
        <v>1586</v>
      </c>
      <c r="BD950" s="14">
        <f t="shared" si="18629"/>
        <v>5694</v>
      </c>
      <c r="BE950" s="1">
        <f t="shared" si="18629"/>
        <v>8558</v>
      </c>
      <c r="BF950" s="153">
        <f t="shared" si="18629"/>
        <v>55962</v>
      </c>
      <c r="BG950" s="154">
        <f t="shared" si="18629"/>
        <v>54241</v>
      </c>
      <c r="BI950" s="131" t="s">
        <v>27</v>
      </c>
      <c r="BJ950" s="123">
        <f>B950/B963</f>
        <v>3.637818071004114E-2</v>
      </c>
      <c r="BK950" s="124">
        <f t="shared" ref="BK950" si="18630">C950/C963</f>
        <v>4.0947288006111533E-2</v>
      </c>
      <c r="BL950" s="125">
        <f t="shared" ref="BL950" si="18631">D950/D963</f>
        <v>3.7825984806954344E-2</v>
      </c>
      <c r="BM950" s="126">
        <f t="shared" ref="BM950" si="18632">E950/E963</f>
        <v>4.0311173974540308E-2</v>
      </c>
      <c r="BN950" s="123">
        <f t="shared" ref="BN950" si="18633">F950/F963</f>
        <v>3.6893646094283764E-2</v>
      </c>
      <c r="BO950" s="124">
        <f t="shared" ref="BO950" si="18634">G950/G963</f>
        <v>3.7969877230730288E-2</v>
      </c>
      <c r="BP950" s="125">
        <f t="shared" ref="BP950" si="18635">H950/H963</f>
        <v>4.3720930232558138E-2</v>
      </c>
      <c r="BQ950" s="126">
        <f t="shared" ref="BQ950" si="18636">I950/I963</f>
        <v>4.3280289161151009E-2</v>
      </c>
      <c r="BR950" s="123">
        <f t="shared" ref="BR950" si="18637">J950/J963</f>
        <v>4.9447748513169076E-2</v>
      </c>
      <c r="BS950" s="124">
        <f t="shared" ref="BS950" si="18638">K950/K963</f>
        <v>3.44775212636695E-2</v>
      </c>
      <c r="BT950" s="125">
        <f t="shared" ref="BT950" si="18639">L950/L963</f>
        <v>3.727583262169086E-2</v>
      </c>
      <c r="BU950" s="123">
        <f t="shared" ref="BU950" si="18640">M950/M963</f>
        <v>3.4203688716616262E-2</v>
      </c>
      <c r="BV950" s="127">
        <f t="shared" ref="BV950" si="18641">N950/N963</f>
        <v>4.0858608976366569E-2</v>
      </c>
      <c r="BW950" s="128">
        <f t="shared" ref="BW950" si="18642">O950/O963</f>
        <v>3.6960836520307884E-2</v>
      </c>
      <c r="BX950" s="123">
        <f t="shared" ref="BX950" si="18643">P950/P963</f>
        <v>4.3705211005927627E-2</v>
      </c>
      <c r="BY950" s="124">
        <f t="shared" ref="BY950" si="18644">Q950/Q963</f>
        <v>3.5795277691315755E-2</v>
      </c>
      <c r="BZ950" s="125">
        <f t="shared" ref="BZ950" si="18645">R950/R963</f>
        <v>3.9725220804710498E-2</v>
      </c>
      <c r="CA950" s="126">
        <f t="shared" ref="CA950" si="18646">S950/S963</f>
        <v>4.6412862126497798E-2</v>
      </c>
      <c r="CB950" s="123">
        <f t="shared" ref="CB950" si="18647">T950/T963</f>
        <v>3.8801820020222449E-2</v>
      </c>
      <c r="CC950" s="124">
        <f t="shared" ref="CC950" si="18648">U950/U963</f>
        <v>3.003003003003003E-2</v>
      </c>
      <c r="CD950" s="125">
        <f t="shared" ref="CD950" si="18649">V950/V963</f>
        <v>3.6127396609095232E-2</v>
      </c>
      <c r="CE950" s="126">
        <f t="shared" ref="CE950" si="18650">W950/W963</f>
        <v>4.2555476020042948E-2</v>
      </c>
      <c r="CF950" s="123">
        <f t="shared" ref="CF950" si="18651">X950/X963</f>
        <v>3.2964965906419001E-2</v>
      </c>
      <c r="CG950" s="124">
        <f t="shared" ref="CG950" si="18652">Y950/Y963</f>
        <v>3.3727451872063059E-2</v>
      </c>
      <c r="CH950" s="125">
        <f t="shared" ref="CH950" si="18653">Z950/Z963</f>
        <v>4.4165920620710238E-2</v>
      </c>
      <c r="CI950" s="123">
        <f t="shared" ref="CI950" si="18654">AA950/AA963</f>
        <v>5.0926354793886061E-2</v>
      </c>
      <c r="CJ950" s="129">
        <f t="shared" ref="CJ950" si="18655">AB950/AB963</f>
        <v>3.9868829823955815E-2</v>
      </c>
      <c r="CK950" s="130">
        <f t="shared" ref="CK950" si="18656">AC950/AC963</f>
        <v>4.0874001202176505E-2</v>
      </c>
    </row>
    <row r="951" spans="1:89" ht="13.5" thickTop="1" x14ac:dyDescent="0.2">
      <c r="A951" s="139" t="s">
        <v>28</v>
      </c>
      <c r="B951" s="181">
        <v>923</v>
      </c>
      <c r="C951" s="175">
        <v>1318</v>
      </c>
      <c r="D951" s="176">
        <v>584</v>
      </c>
      <c r="E951" s="177">
        <v>562</v>
      </c>
      <c r="F951" s="174">
        <v>924</v>
      </c>
      <c r="G951" s="178">
        <v>1276</v>
      </c>
      <c r="H951" s="176">
        <v>1936</v>
      </c>
      <c r="I951" s="177">
        <v>2331</v>
      </c>
      <c r="J951" s="174">
        <v>355</v>
      </c>
      <c r="K951" s="175">
        <v>213</v>
      </c>
      <c r="L951" s="176">
        <v>1515</v>
      </c>
      <c r="M951" s="174">
        <v>762</v>
      </c>
      <c r="N951" s="179">
        <v>2329</v>
      </c>
      <c r="O951" s="182">
        <v>1514</v>
      </c>
      <c r="P951" s="174">
        <v>996</v>
      </c>
      <c r="Q951" s="175">
        <v>871</v>
      </c>
      <c r="R951" s="176">
        <v>1124</v>
      </c>
      <c r="S951" s="177">
        <v>1339</v>
      </c>
      <c r="T951" s="174">
        <v>388</v>
      </c>
      <c r="U951" s="178">
        <v>199</v>
      </c>
      <c r="V951" s="176">
        <v>1440</v>
      </c>
      <c r="W951" s="183">
        <v>1046</v>
      </c>
      <c r="X951" s="174">
        <v>1127</v>
      </c>
      <c r="Y951" s="178">
        <v>413</v>
      </c>
      <c r="Z951" s="176">
        <v>2016</v>
      </c>
      <c r="AA951" s="174">
        <v>2408</v>
      </c>
      <c r="AB951" s="151">
        <f t="shared" si="18354"/>
        <v>15657</v>
      </c>
      <c r="AC951" s="152">
        <f t="shared" si="18355"/>
        <v>14252</v>
      </c>
      <c r="BI951" s="139" t="s">
        <v>28</v>
      </c>
      <c r="BJ951" s="123">
        <f>B951/B963</f>
        <v>3.5159225963736093E-2</v>
      </c>
      <c r="BK951" s="124">
        <f t="shared" ref="BK951" si="18657">C951/C963</f>
        <v>5.0343773873185636E-2</v>
      </c>
      <c r="BL951" s="125">
        <f t="shared" ref="BL951" si="18658">D951/D963</f>
        <v>4.5735766309029681E-2</v>
      </c>
      <c r="BM951" s="126">
        <f t="shared" ref="BM951" si="18659">E951/E963</f>
        <v>4.4161559013044159E-2</v>
      </c>
      <c r="BN951" s="123">
        <f t="shared" ref="BN951" si="18660">F951/F963</f>
        <v>3.5071737645183329E-2</v>
      </c>
      <c r="BO951" s="124">
        <f t="shared" ref="BO951" si="18661">G951/G963</f>
        <v>5.3832848162679831E-2</v>
      </c>
      <c r="BP951" s="125">
        <f t="shared" ref="BP951" si="18662">H951/H963</f>
        <v>4.8673790069138904E-2</v>
      </c>
      <c r="BQ951" s="126">
        <f t="shared" ref="BQ951" si="18663">I951/I963</f>
        <v>5.4710604140261937E-2</v>
      </c>
      <c r="BR951" s="123">
        <f t="shared" ref="BR951" si="18664">J951/J963</f>
        <v>6.0322854715378078E-2</v>
      </c>
      <c r="BS951" s="124">
        <f t="shared" ref="BS951" si="18665">K951/K963</f>
        <v>3.2351154313487243E-2</v>
      </c>
      <c r="BT951" s="125">
        <f t="shared" ref="BT951" si="18666">L951/L963</f>
        <v>6.4688300597779677E-2</v>
      </c>
      <c r="BU951" s="123">
        <f t="shared" ref="BU951" si="18667">M951/M963</f>
        <v>3.245729863270435E-2</v>
      </c>
      <c r="BV951" s="127">
        <f t="shared" ref="BV951" si="18668">N951/N963</f>
        <v>5.6108313859644897E-2</v>
      </c>
      <c r="BW951" s="128">
        <f t="shared" ref="BW951" si="18669">O951/O963</f>
        <v>3.6646173210049864E-2</v>
      </c>
      <c r="BX951" s="123">
        <f t="shared" ref="BX951" si="18670">P951/P963</f>
        <v>4.4059099354153766E-2</v>
      </c>
      <c r="BY951" s="124">
        <f t="shared" ref="BY951" si="18671">Q951/Q963</f>
        <v>3.873004580016897E-2</v>
      </c>
      <c r="BZ951" s="125">
        <f t="shared" ref="BZ951" si="18672">R951/R963</f>
        <v>4.4121687929342492E-2</v>
      </c>
      <c r="CA951" s="126">
        <f t="shared" ref="CA951" si="18673">S951/S963</f>
        <v>5.0773547702108297E-2</v>
      </c>
      <c r="CB951" s="123">
        <f t="shared" ref="CB951" si="18674">T951/T963</f>
        <v>4.9039433771486347E-2</v>
      </c>
      <c r="CC951" s="124">
        <f t="shared" ref="CC951" si="18675">U951/U963</f>
        <v>2.4899899899899901E-2</v>
      </c>
      <c r="CD951" s="125">
        <f t="shared" ref="CD951" si="18676">V951/V963</f>
        <v>5.7043257803834575E-2</v>
      </c>
      <c r="CE951" s="126">
        <f t="shared" ref="CE951" si="18677">W951/W963</f>
        <v>3.7437365783822479E-2</v>
      </c>
      <c r="CF951" s="123">
        <f t="shared" ref="CF951" si="18678">X951/X963</f>
        <v>5.2997883846696452E-2</v>
      </c>
      <c r="CG951" s="124">
        <f t="shared" ref="CG951" si="18679">Y951/Y963</f>
        <v>3.1302107018341671E-2</v>
      </c>
      <c r="CH951" s="125">
        <f t="shared" ref="CH951" si="18680">Z951/Z963</f>
        <v>5.0134288272157566E-2</v>
      </c>
      <c r="CI951" s="123">
        <f t="shared" ref="CI951" si="18681">AA951/AA963</f>
        <v>5.5766558591940713E-2</v>
      </c>
      <c r="CJ951" s="129">
        <f t="shared" ref="CJ951" si="18682">AB951/AB963</f>
        <v>4.9132331251765152E-2</v>
      </c>
      <c r="CK951" s="130">
        <f t="shared" ref="CK951" si="18683">AC951/AC963</f>
        <v>4.4851883672114227E-2</v>
      </c>
    </row>
    <row r="952" spans="1:89" x14ac:dyDescent="0.2">
      <c r="A952" s="131" t="s">
        <v>29</v>
      </c>
      <c r="B952" s="184">
        <v>1061</v>
      </c>
      <c r="C952" s="168">
        <v>2152</v>
      </c>
      <c r="D952" s="169">
        <v>906</v>
      </c>
      <c r="E952" s="170">
        <v>705</v>
      </c>
      <c r="F952" s="167">
        <v>1141</v>
      </c>
      <c r="G952" s="171">
        <v>1946</v>
      </c>
      <c r="H952" s="169">
        <v>1955</v>
      </c>
      <c r="I952" s="170">
        <v>3277</v>
      </c>
      <c r="J952" s="167">
        <v>541</v>
      </c>
      <c r="K952" s="168">
        <v>200</v>
      </c>
      <c r="L952" s="169">
        <v>2252</v>
      </c>
      <c r="M952" s="167">
        <v>713</v>
      </c>
      <c r="N952" s="172">
        <v>3125</v>
      </c>
      <c r="O952" s="185">
        <v>2032</v>
      </c>
      <c r="P952" s="167">
        <v>1652</v>
      </c>
      <c r="Q952" s="168">
        <v>1113</v>
      </c>
      <c r="R952" s="169">
        <v>1563</v>
      </c>
      <c r="S952" s="170">
        <v>1863</v>
      </c>
      <c r="T952" s="167">
        <v>1059</v>
      </c>
      <c r="U952" s="171">
        <v>214</v>
      </c>
      <c r="V952" s="169">
        <v>2382</v>
      </c>
      <c r="W952" s="186">
        <v>1289</v>
      </c>
      <c r="X952" s="167">
        <v>1687</v>
      </c>
      <c r="Y952" s="171">
        <v>561</v>
      </c>
      <c r="Z952" s="169">
        <v>2360</v>
      </c>
      <c r="AA952" s="167">
        <v>3409</v>
      </c>
      <c r="AB952" s="151">
        <f t="shared" si="18354"/>
        <v>21684</v>
      </c>
      <c r="AC952" s="152">
        <f t="shared" si="18355"/>
        <v>19474</v>
      </c>
      <c r="BI952" s="131" t="s">
        <v>29</v>
      </c>
      <c r="BJ952" s="123">
        <f>B952/B963</f>
        <v>4.0415968307176593E-2</v>
      </c>
      <c r="BK952" s="124">
        <f t="shared" ref="BK952" si="18684">C952/C963</f>
        <v>8.2200152788388076E-2</v>
      </c>
      <c r="BL952" s="125">
        <f t="shared" ref="BL952" si="18685">D952/D963</f>
        <v>7.0953089513665912E-2</v>
      </c>
      <c r="BM952" s="126">
        <f t="shared" ref="BM952" si="18686">E952/E963</f>
        <v>5.5398396982555401E-2</v>
      </c>
      <c r="BN952" s="123">
        <f t="shared" ref="BN952" si="18687">F952/F963</f>
        <v>4.3308282092158201E-2</v>
      </c>
      <c r="BO952" s="124">
        <f t="shared" ref="BO952" si="18688">G952/G963</f>
        <v>8.2099312323334603E-2</v>
      </c>
      <c r="BP952" s="125">
        <f t="shared" ref="BP952" si="18689">H952/H963</f>
        <v>4.9151477058453803E-2</v>
      </c>
      <c r="BQ952" s="126">
        <f t="shared" ref="BQ952" si="18690">I952/I963</f>
        <v>7.6914049664366518E-2</v>
      </c>
      <c r="BR952" s="123">
        <f t="shared" ref="BR952" si="18691">J952/J963</f>
        <v>9.1928632115547998E-2</v>
      </c>
      <c r="BS952" s="124">
        <f t="shared" ref="BS952" si="18692">K952/K963</f>
        <v>3.0376670716889428E-2</v>
      </c>
      <c r="BT952" s="125">
        <f t="shared" ref="BT952" si="18693">L952/L963</f>
        <v>9.6157130657557641E-2</v>
      </c>
      <c r="BU952" s="123">
        <f t="shared" ref="BU952" si="18694">M952/M963</f>
        <v>3.0370149508029135E-2</v>
      </c>
      <c r="BV952" s="127">
        <f t="shared" ref="BV952" si="18695">N952/N963</f>
        <v>7.5284877978269771E-2</v>
      </c>
      <c r="BW952" s="128">
        <f t="shared" ref="BW952" si="18696">O952/O963</f>
        <v>4.9184295880331123E-2</v>
      </c>
      <c r="BX952" s="123">
        <f t="shared" ref="BX952" si="18697">P952/P963</f>
        <v>7.3077943908696805E-2</v>
      </c>
      <c r="BY952" s="124">
        <f t="shared" ref="BY952" si="18698">Q952/Q963</f>
        <v>4.9490862199297436E-2</v>
      </c>
      <c r="BZ952" s="125">
        <f t="shared" ref="BZ952" si="18699">R952/R963</f>
        <v>6.1354268891069673E-2</v>
      </c>
      <c r="CA952" s="126">
        <f t="shared" ref="CA952" si="18700">S952/S963</f>
        <v>7.0643106324890029E-2</v>
      </c>
      <c r="CB952" s="123">
        <f t="shared" ref="CB952" si="18701">T952/T963</f>
        <v>0.13384732052578363</v>
      </c>
      <c r="CC952" s="124">
        <f t="shared" ref="CC952" si="18702">U952/U963</f>
        <v>2.6776776776776777E-2</v>
      </c>
      <c r="CD952" s="125">
        <f t="shared" ref="CD952" si="18703">V952/V963</f>
        <v>9.4359055617176363E-2</v>
      </c>
      <c r="CE952" s="126">
        <f t="shared" ref="CE952" si="18704">W952/W963</f>
        <v>4.6134574087329995E-2</v>
      </c>
      <c r="CF952" s="123">
        <f t="shared" ref="CF952" si="18705">X952/X963</f>
        <v>7.9332236068657414E-2</v>
      </c>
      <c r="CG952" s="124">
        <f t="shared" ref="CG952" si="18706">Y952/Y963</f>
        <v>4.2519326966803092E-2</v>
      </c>
      <c r="CH952" s="125">
        <f t="shared" ref="CH952" si="18707">Z952/Z963</f>
        <v>5.8688948572565403E-2</v>
      </c>
      <c r="CI952" s="123">
        <f t="shared" ref="CI952" si="18708">AA952/AA963</f>
        <v>7.8948587308939319E-2</v>
      </c>
      <c r="CJ952" s="129">
        <f t="shared" ref="CJ952" si="18709">AB952/AB963</f>
        <v>6.8045313333542537E-2</v>
      </c>
      <c r="CK952" s="130">
        <f t="shared" ref="CK952" si="18710">AC952/AC963</f>
        <v>6.1285825331936036E-2</v>
      </c>
    </row>
    <row r="953" spans="1:89" x14ac:dyDescent="0.2">
      <c r="A953" s="139" t="s">
        <v>30</v>
      </c>
      <c r="B953" s="181">
        <v>1409</v>
      </c>
      <c r="C953" s="175">
        <v>3670</v>
      </c>
      <c r="D953" s="176">
        <v>1189</v>
      </c>
      <c r="E953" s="177">
        <v>1198</v>
      </c>
      <c r="F953" s="174">
        <v>1439</v>
      </c>
      <c r="G953" s="178">
        <v>2876</v>
      </c>
      <c r="H953" s="176">
        <v>2497</v>
      </c>
      <c r="I953" s="177">
        <v>4554</v>
      </c>
      <c r="J953" s="174">
        <v>981</v>
      </c>
      <c r="K953" s="175">
        <v>275</v>
      </c>
      <c r="L953" s="176">
        <v>2999</v>
      </c>
      <c r="M953" s="174">
        <v>863</v>
      </c>
      <c r="N953" s="179">
        <v>4325</v>
      </c>
      <c r="O953" s="182">
        <v>2423</v>
      </c>
      <c r="P953" s="174">
        <v>2115</v>
      </c>
      <c r="Q953" s="175">
        <v>1724</v>
      </c>
      <c r="R953" s="176">
        <v>1822</v>
      </c>
      <c r="S953" s="177">
        <v>2525</v>
      </c>
      <c r="T953" s="174">
        <v>1348</v>
      </c>
      <c r="U953" s="178">
        <v>223</v>
      </c>
      <c r="V953" s="176">
        <v>3108</v>
      </c>
      <c r="W953" s="183">
        <v>1515</v>
      </c>
      <c r="X953" s="174">
        <v>2284</v>
      </c>
      <c r="Y953" s="178">
        <v>760</v>
      </c>
      <c r="Z953" s="176">
        <v>2923</v>
      </c>
      <c r="AA953" s="174">
        <v>4130</v>
      </c>
      <c r="AB953" s="151">
        <f t="shared" si="18354"/>
        <v>28439</v>
      </c>
      <c r="AC953" s="152">
        <f t="shared" si="18355"/>
        <v>26736</v>
      </c>
      <c r="BI953" s="139" t="s">
        <v>30</v>
      </c>
      <c r="BJ953" s="123">
        <f>B953/B963</f>
        <v>5.367210117324394E-2</v>
      </c>
      <c r="BK953" s="124">
        <f t="shared" ref="BK953" si="18711">C953/C963</f>
        <v>0.14018334606569902</v>
      </c>
      <c r="BL953" s="125">
        <f t="shared" ref="BL953" si="18712">D953/D963</f>
        <v>9.311614065314433E-2</v>
      </c>
      <c r="BM953" s="126">
        <f t="shared" ref="BM953" si="18713">E953/E963</f>
        <v>9.4137985227094143E-2</v>
      </c>
      <c r="BN953" s="123">
        <f t="shared" ref="BN953" si="18714">F953/F963</f>
        <v>5.4619297046990055E-2</v>
      </c>
      <c r="BO953" s="124">
        <f t="shared" ref="BO953" si="18715">G953/G963</f>
        <v>0.12133485212842256</v>
      </c>
      <c r="BP953" s="125">
        <f t="shared" ref="BP953" si="18716">H953/H963</f>
        <v>6.2778126964173481E-2</v>
      </c>
      <c r="BQ953" s="126">
        <f t="shared" ref="BQ953" si="18717">I953/I963</f>
        <v>0.10688635403464301</v>
      </c>
      <c r="BR953" s="123">
        <f t="shared" ref="BR953" si="18718">J953/J963</f>
        <v>0.16669498725573492</v>
      </c>
      <c r="BS953" s="124">
        <f t="shared" ref="BS953" si="18719">K953/K963</f>
        <v>4.1767922235722968E-2</v>
      </c>
      <c r="BT953" s="125">
        <f t="shared" ref="BT953" si="18720">L953/L963</f>
        <v>0.12805294619982921</v>
      </c>
      <c r="BU953" s="123">
        <f t="shared" ref="BU953" si="18721">M953/M963</f>
        <v>3.6759381522341011E-2</v>
      </c>
      <c r="BV953" s="127">
        <f t="shared" ref="BV953" si="18722">N953/N963</f>
        <v>0.10419427112192536</v>
      </c>
      <c r="BW953" s="128">
        <f t="shared" ref="BW953" si="18723">O953/O963</f>
        <v>5.8648400058091688E-2</v>
      </c>
      <c r="BX953" s="123">
        <f t="shared" ref="BX953" si="18724">P953/P963</f>
        <v>9.355923206228435E-2</v>
      </c>
      <c r="BY953" s="124">
        <f t="shared" ref="BY953" si="18725">Q953/Q963</f>
        <v>7.6659700297923433E-2</v>
      </c>
      <c r="BZ953" s="125">
        <f t="shared" ref="BZ953" si="18726">R953/R963</f>
        <v>7.1521099116781159E-2</v>
      </c>
      <c r="CA953" s="126">
        <f t="shared" ref="CA953" si="18727">S953/S963</f>
        <v>9.5745487638404375E-2</v>
      </c>
      <c r="CB953" s="123">
        <f t="shared" ref="CB953" si="18728">T953/T963</f>
        <v>0.17037411526794743</v>
      </c>
      <c r="CC953" s="124">
        <f t="shared" ref="CC953" si="18729">U953/U963</f>
        <v>2.7902902902902902E-2</v>
      </c>
      <c r="CD953" s="125">
        <f t="shared" ref="CD953" si="18730">V953/V963</f>
        <v>0.12311836475994295</v>
      </c>
      <c r="CE953" s="126">
        <f t="shared" ref="CE953" si="18731">W953/W963</f>
        <v>5.4223335719398712E-2</v>
      </c>
      <c r="CF953" s="123">
        <f t="shared" ref="CF953" si="18732">X953/X963</f>
        <v>0.10740653656242652</v>
      </c>
      <c r="CG953" s="124">
        <f t="shared" ref="CG953" si="18733">Y953/Y963</f>
        <v>5.760194027588298E-2</v>
      </c>
      <c r="CH953" s="125">
        <f t="shared" ref="CH953" si="18734">Z953/Z963</f>
        <v>7.2689744354918928E-2</v>
      </c>
      <c r="CI953" s="123">
        <f t="shared" ref="CI953" si="18735">AA953/AA963</f>
        <v>9.5646132468735531E-2</v>
      </c>
      <c r="CJ953" s="129">
        <f t="shared" ref="CJ953" si="18736">AB953/AB963</f>
        <v>8.9242790347381307E-2</v>
      </c>
      <c r="CK953" s="130">
        <f t="shared" ref="CK953" si="18737">AC953/AC963</f>
        <v>8.4139767180581387E-2</v>
      </c>
    </row>
    <row r="954" spans="1:89" x14ac:dyDescent="0.2">
      <c r="A954" s="131" t="s">
        <v>31</v>
      </c>
      <c r="B954" s="184">
        <v>1504</v>
      </c>
      <c r="C954" s="168">
        <v>3214</v>
      </c>
      <c r="D954" s="169">
        <v>915</v>
      </c>
      <c r="E954" s="170">
        <v>1319</v>
      </c>
      <c r="F954" s="167">
        <v>1099</v>
      </c>
      <c r="G954" s="171">
        <v>2678</v>
      </c>
      <c r="H954" s="169">
        <v>2525</v>
      </c>
      <c r="I954" s="170">
        <v>5057</v>
      </c>
      <c r="J954" s="167">
        <v>702</v>
      </c>
      <c r="K954" s="168">
        <v>308</v>
      </c>
      <c r="L954" s="169">
        <v>3093</v>
      </c>
      <c r="M954" s="167">
        <v>873</v>
      </c>
      <c r="N954" s="172">
        <v>4254</v>
      </c>
      <c r="O954" s="185">
        <v>2599</v>
      </c>
      <c r="P954" s="167">
        <v>2039</v>
      </c>
      <c r="Q954" s="168">
        <v>1910</v>
      </c>
      <c r="R954" s="169">
        <v>1785</v>
      </c>
      <c r="S954" s="170">
        <v>2538</v>
      </c>
      <c r="T954" s="167">
        <v>1281</v>
      </c>
      <c r="U954" s="171">
        <v>225</v>
      </c>
      <c r="V954" s="169">
        <v>3417</v>
      </c>
      <c r="W954" s="186">
        <v>1530</v>
      </c>
      <c r="X954" s="167">
        <v>2138</v>
      </c>
      <c r="Y954" s="171">
        <v>826</v>
      </c>
      <c r="Z954" s="169">
        <v>2771</v>
      </c>
      <c r="AA954" s="167">
        <v>4428</v>
      </c>
      <c r="AB954" s="151">
        <f t="shared" si="18354"/>
        <v>27523</v>
      </c>
      <c r="AC954" s="152">
        <f t="shared" si="18355"/>
        <v>27505</v>
      </c>
      <c r="BI954" s="131" t="s">
        <v>31</v>
      </c>
      <c r="BJ954" s="123">
        <f>B954/B963</f>
        <v>5.729087307633704E-2</v>
      </c>
      <c r="BK954" s="124">
        <f t="shared" ref="BK954" si="18738">C954/C963</f>
        <v>0.12276546982429336</v>
      </c>
      <c r="BL954" s="125">
        <f t="shared" ref="BL954" si="18739">D954/D963</f>
        <v>7.1657921528702331E-2</v>
      </c>
      <c r="BM954" s="126">
        <f t="shared" ref="BM954" si="18740">E954/E963</f>
        <v>0.10364607889360365</v>
      </c>
      <c r="BN954" s="123">
        <f t="shared" ref="BN954" si="18741">F954/F963</f>
        <v>4.1714112199195325E-2</v>
      </c>
      <c r="BO954" s="124">
        <f t="shared" ref="BO954" si="18742">G954/G963</f>
        <v>0.11298147913766191</v>
      </c>
      <c r="BP954" s="125">
        <f t="shared" ref="BP954" si="18743">H954/H963</f>
        <v>6.3482086737900692E-2</v>
      </c>
      <c r="BQ954" s="126">
        <f t="shared" ref="BQ954" si="18744">I954/I963</f>
        <v>0.11869220297610665</v>
      </c>
      <c r="BR954" s="123">
        <f t="shared" ref="BR954" si="18745">J954/J963</f>
        <v>0.11928632115548003</v>
      </c>
      <c r="BS954" s="124">
        <f t="shared" ref="BS954" si="18746">K954/K963</f>
        <v>4.678007290400972E-2</v>
      </c>
      <c r="BT954" s="125">
        <f t="shared" ref="BT954" si="18747">L954/L963</f>
        <v>0.13206660973526901</v>
      </c>
      <c r="BU954" s="123">
        <f t="shared" ref="BU954" si="18748">M954/M963</f>
        <v>3.7185330323295143E-2</v>
      </c>
      <c r="BV954" s="127">
        <f t="shared" ref="BV954" si="18749">N954/N963</f>
        <v>0.10248379869425908</v>
      </c>
      <c r="BW954" s="128">
        <f t="shared" ref="BW954" si="18750">O954/O963</f>
        <v>6.2908457181584929E-2</v>
      </c>
      <c r="BX954" s="123">
        <f t="shared" ref="BX954" si="18751">P954/P963</f>
        <v>9.0197292754136071E-2</v>
      </c>
      <c r="BY954" s="124">
        <f t="shared" ref="BY954" si="18752">Q954/Q963</f>
        <v>8.4930410422873401E-2</v>
      </c>
      <c r="BZ954" s="125">
        <f t="shared" ref="BZ954" si="18753">R954/R963</f>
        <v>7.006869479882237E-2</v>
      </c>
      <c r="CA954" s="126">
        <f t="shared" ref="CA954" si="18754">S954/S963</f>
        <v>9.6238434703473374E-2</v>
      </c>
      <c r="CB954" s="123">
        <f t="shared" ref="CB954" si="18755">T954/T963</f>
        <v>0.16190596562184023</v>
      </c>
      <c r="CC954" s="124">
        <f t="shared" ref="CC954" si="18756">U954/U963</f>
        <v>2.8153153153153154E-2</v>
      </c>
      <c r="CD954" s="125">
        <f t="shared" ref="CD954" si="18757">V954/V963</f>
        <v>0.13535889716368246</v>
      </c>
      <c r="CE954" s="126">
        <f t="shared" ref="CE954" si="18758">W954/W963</f>
        <v>5.476020042949177E-2</v>
      </c>
      <c r="CF954" s="123">
        <f t="shared" ref="CF954" si="18759">X954/X963</f>
        <v>0.10054079473312956</v>
      </c>
      <c r="CG954" s="124">
        <f t="shared" ref="CG954" si="18760">Y954/Y963</f>
        <v>6.2604214036683342E-2</v>
      </c>
      <c r="CH954" s="125">
        <f t="shared" ref="CH954" si="18761">Z954/Z963</f>
        <v>6.8909778175668956E-2</v>
      </c>
      <c r="CI954" s="123">
        <f t="shared" ref="CI954" si="18762">AA954/AA963</f>
        <v>0.10254747568318666</v>
      </c>
      <c r="CJ954" s="129">
        <f t="shared" ref="CJ954" si="18763">AB954/AB963</f>
        <v>8.6368343427370001E-2</v>
      </c>
      <c r="CK954" s="130">
        <f t="shared" ref="CK954" si="18764">AC954/AC963</f>
        <v>8.6559855487054568E-2</v>
      </c>
    </row>
    <row r="955" spans="1:89" x14ac:dyDescent="0.2">
      <c r="A955" s="139" t="s">
        <v>32</v>
      </c>
      <c r="B955" s="181">
        <v>1610</v>
      </c>
      <c r="C955" s="175">
        <v>3025</v>
      </c>
      <c r="D955" s="176">
        <v>643</v>
      </c>
      <c r="E955" s="177">
        <v>1153</v>
      </c>
      <c r="F955" s="174">
        <v>1121</v>
      </c>
      <c r="G955" s="178">
        <v>2488</v>
      </c>
      <c r="H955" s="176">
        <v>2189</v>
      </c>
      <c r="I955" s="177">
        <v>4077</v>
      </c>
      <c r="J955" s="174">
        <v>467</v>
      </c>
      <c r="K955" s="175">
        <v>195</v>
      </c>
      <c r="L955" s="176">
        <v>2083</v>
      </c>
      <c r="M955" s="174">
        <v>887</v>
      </c>
      <c r="N955" s="179">
        <v>2983</v>
      </c>
      <c r="O955" s="182">
        <v>2652</v>
      </c>
      <c r="P955" s="174">
        <v>1347</v>
      </c>
      <c r="Q955" s="175">
        <v>1882</v>
      </c>
      <c r="R955" s="176">
        <v>1494</v>
      </c>
      <c r="S955" s="177">
        <v>2222</v>
      </c>
      <c r="T955" s="174">
        <v>627</v>
      </c>
      <c r="U955" s="178">
        <v>359</v>
      </c>
      <c r="V955" s="176">
        <v>2796</v>
      </c>
      <c r="W955" s="183">
        <v>1631</v>
      </c>
      <c r="X955" s="174">
        <v>1452</v>
      </c>
      <c r="Y955" s="178">
        <v>781</v>
      </c>
      <c r="Z955" s="176">
        <v>2502</v>
      </c>
      <c r="AA955" s="174">
        <v>3571</v>
      </c>
      <c r="AB955" s="151">
        <f t="shared" si="18354"/>
        <v>21314</v>
      </c>
      <c r="AC955" s="152">
        <f t="shared" si="18355"/>
        <v>24923</v>
      </c>
      <c r="BI955" s="139" t="s">
        <v>32</v>
      </c>
      <c r="BJ955" s="123">
        <f>B955/B963</f>
        <v>6.13286606734725E-2</v>
      </c>
      <c r="BK955" s="124">
        <f t="shared" ref="BK955" si="18765">C955/C963</f>
        <v>0.11554621848739496</v>
      </c>
      <c r="BL955" s="125">
        <f t="shared" ref="BL955" si="18766">D955/D963</f>
        <v>5.0356331740935074E-2</v>
      </c>
      <c r="BM955" s="126">
        <f t="shared" ref="BM955" si="18767">E955/E963</f>
        <v>9.0601917334590595E-2</v>
      </c>
      <c r="BN955" s="123">
        <f t="shared" ref="BN955" si="18768">F955/F963</f>
        <v>4.2549153571699687E-2</v>
      </c>
      <c r="BO955" s="124">
        <f t="shared" ref="BO955" si="18769">G955/G963</f>
        <v>0.10496561616672995</v>
      </c>
      <c r="BP955" s="125">
        <f t="shared" ref="BP955" si="18770">H955/H963</f>
        <v>5.5034569453174101E-2</v>
      </c>
      <c r="BQ955" s="126">
        <f t="shared" ref="BQ955" si="18771">I955/I963</f>
        <v>9.5690747782002539E-2</v>
      </c>
      <c r="BR955" s="123">
        <f t="shared" ref="BR955" si="18772">J955/J963</f>
        <v>7.9354290569243841E-2</v>
      </c>
      <c r="BS955" s="124">
        <f t="shared" ref="BS955" si="18773">K955/K963</f>
        <v>2.9617253948967193E-2</v>
      </c>
      <c r="BT955" s="125">
        <f t="shared" ref="BT955" si="18774">L955/L963</f>
        <v>8.8941076003415886E-2</v>
      </c>
      <c r="BU955" s="123">
        <f t="shared" ref="BU955" si="18775">M955/M963</f>
        <v>3.7781658644630914E-2</v>
      </c>
      <c r="BV955" s="127">
        <f t="shared" ref="BV955" si="18776">N955/N963</f>
        <v>7.1863933122937193E-2</v>
      </c>
      <c r="BW955" s="128">
        <f t="shared" ref="BW955" si="18777">O955/O963</f>
        <v>6.4191315292636872E-2</v>
      </c>
      <c r="BX955" s="123">
        <f t="shared" ref="BX955" si="18778">P955/P963</f>
        <v>5.9585950632575421E-2</v>
      </c>
      <c r="BY955" s="124">
        <f t="shared" ref="BY955" si="18779">Q955/Q963</f>
        <v>8.3685357285784162E-2</v>
      </c>
      <c r="BZ955" s="125">
        <f t="shared" ref="BZ955" si="18780">R955/R963</f>
        <v>5.8645731108930323E-2</v>
      </c>
      <c r="CA955" s="126">
        <f t="shared" ref="CA955" si="18781">S955/S963</f>
        <v>8.4256029121795847E-2</v>
      </c>
      <c r="CB955" s="123">
        <f t="shared" ref="CB955" si="18782">T955/T963</f>
        <v>7.9246713852376138E-2</v>
      </c>
      <c r="CC955" s="124">
        <f t="shared" ref="CC955" si="18783">U955/U963</f>
        <v>4.4919919919919921E-2</v>
      </c>
      <c r="CD955" s="125">
        <f t="shared" ref="CD955" si="18784">V955/V963</f>
        <v>0.1107589922357788</v>
      </c>
      <c r="CE955" s="126">
        <f t="shared" ref="CE955" si="18785">W955/W963</f>
        <v>5.837508947745168E-2</v>
      </c>
      <c r="CF955" s="123">
        <f t="shared" ref="CF955" si="18786">X955/X963</f>
        <v>6.8281213261227366E-2</v>
      </c>
      <c r="CG955" s="124">
        <f t="shared" ref="CG955" si="18787">Y955/Y963</f>
        <v>5.9193572836137638E-2</v>
      </c>
      <c r="CH955" s="125">
        <f t="shared" ref="CH955" si="18788">Z955/Z963</f>
        <v>6.222023276633841E-2</v>
      </c>
      <c r="CI955" s="123">
        <f t="shared" ref="CI955" si="18789">AA955/AA963</f>
        <v>8.2700324224177862E-2</v>
      </c>
      <c r="CJ955" s="129">
        <f t="shared" ref="CJ955" si="18790">AB955/AB963</f>
        <v>6.688423761257728E-2</v>
      </c>
      <c r="CK955" s="130">
        <f t="shared" ref="CK955" si="18791">AC955/AC963</f>
        <v>7.8434149365710276E-2</v>
      </c>
    </row>
    <row r="956" spans="1:89" x14ac:dyDescent="0.2">
      <c r="A956" s="131" t="s">
        <v>33</v>
      </c>
      <c r="B956" s="184">
        <v>1324</v>
      </c>
      <c r="C956" s="168">
        <v>1404</v>
      </c>
      <c r="D956" s="169">
        <v>422</v>
      </c>
      <c r="E956" s="170">
        <v>677</v>
      </c>
      <c r="F956" s="167">
        <v>961</v>
      </c>
      <c r="G956" s="171">
        <v>1496</v>
      </c>
      <c r="H956" s="169">
        <v>2144</v>
      </c>
      <c r="I956" s="170">
        <v>2509</v>
      </c>
      <c r="J956" s="167">
        <v>384</v>
      </c>
      <c r="K956" s="168">
        <v>97</v>
      </c>
      <c r="L956" s="169">
        <v>1415</v>
      </c>
      <c r="M956" s="167">
        <v>970</v>
      </c>
      <c r="N956" s="172">
        <v>2117</v>
      </c>
      <c r="O956" s="185">
        <v>2175</v>
      </c>
      <c r="P956" s="167">
        <v>1020</v>
      </c>
      <c r="Q956" s="168">
        <v>1483</v>
      </c>
      <c r="R956" s="169">
        <v>1184</v>
      </c>
      <c r="S956" s="170">
        <v>1471</v>
      </c>
      <c r="T956" s="167">
        <v>366</v>
      </c>
      <c r="U956" s="171">
        <v>249</v>
      </c>
      <c r="V956" s="169">
        <v>2024</v>
      </c>
      <c r="W956" s="186">
        <v>1543</v>
      </c>
      <c r="X956" s="167">
        <v>815</v>
      </c>
      <c r="Y956" s="171">
        <v>578</v>
      </c>
      <c r="Z956" s="169">
        <v>1878</v>
      </c>
      <c r="AA956" s="167">
        <v>2189</v>
      </c>
      <c r="AB956" s="151">
        <f t="shared" si="18354"/>
        <v>16054</v>
      </c>
      <c r="AC956" s="152">
        <f t="shared" si="18355"/>
        <v>16841</v>
      </c>
      <c r="BI956" s="131" t="s">
        <v>33</v>
      </c>
      <c r="BJ956" s="123">
        <f>B956/B963</f>
        <v>5.0434252628371173E-2</v>
      </c>
      <c r="BK956" s="124">
        <f t="shared" ref="BK956" si="18792">C956/C963</f>
        <v>5.3628724216959509E-2</v>
      </c>
      <c r="BL956" s="125">
        <f t="shared" ref="BL956" si="18793">D956/D963</f>
        <v>3.3048790038374187E-2</v>
      </c>
      <c r="BM956" s="126">
        <f t="shared" ref="BM956" si="18794">E956/E963</f>
        <v>5.3198176960553199E-2</v>
      </c>
      <c r="BN956" s="123">
        <f t="shared" ref="BN956" si="18795">F956/F963</f>
        <v>3.6476125408031579E-2</v>
      </c>
      <c r="BO956" s="124">
        <f t="shared" ref="BO956" si="18796">G956/G963</f>
        <v>6.3114373707969462E-2</v>
      </c>
      <c r="BP956" s="125">
        <f t="shared" ref="BP956" si="18797">H956/H963</f>
        <v>5.3903205531112511E-2</v>
      </c>
      <c r="BQ956" s="126">
        <f t="shared" ref="BQ956" si="18798">I956/I963</f>
        <v>5.888841947143595E-2</v>
      </c>
      <c r="BR956" s="123">
        <f t="shared" ref="BR956" si="18799">J956/J963</f>
        <v>6.525063721325404E-2</v>
      </c>
      <c r="BS956" s="124">
        <f t="shared" ref="BS956" si="18800">K956/K963</f>
        <v>1.4732685297691374E-2</v>
      </c>
      <c r="BT956" s="125">
        <f t="shared" ref="BT956" si="18801">L956/L963</f>
        <v>6.0418445772843721E-2</v>
      </c>
      <c r="BU956" s="123">
        <f t="shared" ref="BU956" si="18802">M956/M963</f>
        <v>4.1317033692550152E-2</v>
      </c>
      <c r="BV956" s="127">
        <f t="shared" ref="BV956" si="18803">N956/N963</f>
        <v>5.1000987737599077E-2</v>
      </c>
      <c r="BW956" s="128">
        <f t="shared" ref="BW956" si="18804">O956/O963</f>
        <v>5.2645592293169383E-2</v>
      </c>
      <c r="BX956" s="123">
        <f t="shared" ref="BX956" si="18805">P956/P963</f>
        <v>4.5120764398832169E-2</v>
      </c>
      <c r="BY956" s="124">
        <f t="shared" ref="BY956" si="18806">Q956/Q963</f>
        <v>6.5943350082262445E-2</v>
      </c>
      <c r="BZ956" s="125">
        <f t="shared" ref="BZ956" si="18807">R956/R963</f>
        <v>4.6476938174681057E-2</v>
      </c>
      <c r="CA956" s="126">
        <f t="shared" ref="CA956" si="18808">S956/S963</f>
        <v>5.5778856362809041E-2</v>
      </c>
      <c r="CB956" s="123">
        <f t="shared" ref="CB956" si="18809">T956/T963</f>
        <v>4.6258847320525785E-2</v>
      </c>
      <c r="CC956" s="124">
        <f t="shared" ref="CC956" si="18810">U956/U963</f>
        <v>3.1156156156156155E-2</v>
      </c>
      <c r="CD956" s="125">
        <f t="shared" ref="CD956" si="18811">V956/V963</f>
        <v>8.0177467913167488E-2</v>
      </c>
      <c r="CE956" s="126">
        <f t="shared" ref="CE956" si="18812">W956/W963</f>
        <v>5.5225483178239082E-2</v>
      </c>
      <c r="CF956" s="123">
        <f t="shared" ref="CF956" si="18813">X956/X963</f>
        <v>3.8325887608746764E-2</v>
      </c>
      <c r="CG956" s="124">
        <f t="shared" ref="CG956" si="18814">Y956/Y963</f>
        <v>4.3807791420342579E-2</v>
      </c>
      <c r="CH956" s="125">
        <f t="shared" ref="CH956" si="18815">Z956/Z963</f>
        <v>4.6702476872575352E-2</v>
      </c>
      <c r="CI956" s="123">
        <f t="shared" ref="CI956" si="18816">AA956/AA963</f>
        <v>5.0694766095414547E-2</v>
      </c>
      <c r="CJ956" s="129">
        <f t="shared" ref="CJ956" si="18817">AB956/AB963</f>
        <v>5.0378134119935983E-2</v>
      </c>
      <c r="CK956" s="130">
        <f t="shared" ref="CK956" si="18818">AC956/AC963</f>
        <v>5.2999619205871151E-2</v>
      </c>
    </row>
    <row r="957" spans="1:89" x14ac:dyDescent="0.2">
      <c r="A957" s="139" t="s">
        <v>34</v>
      </c>
      <c r="B957" s="181">
        <v>479</v>
      </c>
      <c r="C957" s="175">
        <v>1016</v>
      </c>
      <c r="D957" s="176">
        <v>165</v>
      </c>
      <c r="E957" s="177">
        <v>519</v>
      </c>
      <c r="F957" s="174">
        <v>539</v>
      </c>
      <c r="G957" s="178">
        <v>1218</v>
      </c>
      <c r="H957" s="176">
        <v>996</v>
      </c>
      <c r="I957" s="177">
        <v>1955</v>
      </c>
      <c r="J957" s="174">
        <v>139</v>
      </c>
      <c r="K957" s="175">
        <v>87</v>
      </c>
      <c r="L957" s="176">
        <v>925</v>
      </c>
      <c r="M957" s="174">
        <v>604</v>
      </c>
      <c r="N957" s="179">
        <v>1799</v>
      </c>
      <c r="O957" s="182">
        <v>1538</v>
      </c>
      <c r="P957" s="174">
        <v>587</v>
      </c>
      <c r="Q957" s="175">
        <v>1084</v>
      </c>
      <c r="R957" s="176">
        <v>797</v>
      </c>
      <c r="S957" s="177">
        <v>1261</v>
      </c>
      <c r="T957" s="174">
        <v>181</v>
      </c>
      <c r="U957" s="178">
        <v>272</v>
      </c>
      <c r="V957" s="176">
        <v>1413</v>
      </c>
      <c r="W957" s="183">
        <v>983</v>
      </c>
      <c r="X957" s="174">
        <v>557</v>
      </c>
      <c r="Y957" s="178">
        <v>442</v>
      </c>
      <c r="Z957" s="176">
        <v>1254</v>
      </c>
      <c r="AA957" s="174">
        <v>1562</v>
      </c>
      <c r="AB957" s="151">
        <f t="shared" si="18354"/>
        <v>9831</v>
      </c>
      <c r="AC957" s="152">
        <f t="shared" si="18355"/>
        <v>12541</v>
      </c>
      <c r="BI957" s="139" t="s">
        <v>34</v>
      </c>
      <c r="BJ957" s="123">
        <f>B957/B963</f>
        <v>1.824622885875362E-2</v>
      </c>
      <c r="BK957" s="124">
        <f t="shared" ref="BK957" si="18819">C957/C963</f>
        <v>3.8808250572956456E-2</v>
      </c>
      <c r="BL957" s="125">
        <f t="shared" ref="BL957" si="18820">D957/D963</f>
        <v>1.2921920275667633E-2</v>
      </c>
      <c r="BM957" s="126">
        <f t="shared" ref="BM957" si="18821">E957/E963</f>
        <v>4.0782649693540785E-2</v>
      </c>
      <c r="BN957" s="123">
        <f t="shared" ref="BN957" si="18822">F957/F963</f>
        <v>2.0458513626356943E-2</v>
      </c>
      <c r="BO957" s="124">
        <f t="shared" ref="BO957" si="18823">G957/G963</f>
        <v>5.1385900518921654E-2</v>
      </c>
      <c r="BP957" s="125">
        <f t="shared" ref="BP957" si="18824">H957/H963</f>
        <v>2.504085480829667E-2</v>
      </c>
      <c r="BQ957" s="126">
        <f t="shared" ref="BQ957" si="18825">I957/I963</f>
        <v>4.5885556024973011E-2</v>
      </c>
      <c r="BR957" s="123">
        <f t="shared" ref="BR957" si="18826">J957/J963</f>
        <v>2.3619371282922685E-2</v>
      </c>
      <c r="BS957" s="124">
        <f t="shared" ref="BS957" si="18827">K957/K963</f>
        <v>1.3213851761846902E-2</v>
      </c>
      <c r="BT957" s="125">
        <f t="shared" ref="BT957" si="18828">L957/L963</f>
        <v>3.9496157130657558E-2</v>
      </c>
      <c r="BU957" s="123">
        <f t="shared" ref="BU957" si="18829">M957/M963</f>
        <v>2.5727307577629168E-2</v>
      </c>
      <c r="BV957" s="127">
        <f t="shared" ref="BV957" si="18830">N957/N963</f>
        <v>4.3339998554530343E-2</v>
      </c>
      <c r="BW957" s="128">
        <f t="shared" ref="BW957" si="18831">O957/O963</f>
        <v>3.7227090090526216E-2</v>
      </c>
      <c r="BX957" s="123">
        <f t="shared" ref="BX957" si="18832">P957/P963</f>
        <v>2.5966557551092631E-2</v>
      </c>
      <c r="BY957" s="124">
        <f t="shared" ref="BY957" si="18833">Q957/Q963</f>
        <v>4.820134287874072E-2</v>
      </c>
      <c r="BZ957" s="125">
        <f t="shared" ref="BZ957" si="18834">R957/R963</f>
        <v>3.1285574092247304E-2</v>
      </c>
      <c r="CA957" s="126">
        <f t="shared" ref="CA957" si="18835">S957/S963</f>
        <v>4.7815865311694218E-2</v>
      </c>
      <c r="CB957" s="123">
        <f t="shared" ref="CB957" si="18836">T957/T963</f>
        <v>2.2876643073811931E-2</v>
      </c>
      <c r="CC957" s="124">
        <f t="shared" ref="CC957" si="18837">U957/U963</f>
        <v>3.4034034034034037E-2</v>
      </c>
      <c r="CD957" s="125">
        <f t="shared" ref="CD957" si="18838">V957/V963</f>
        <v>5.5973696720012678E-2</v>
      </c>
      <c r="CE957" s="126">
        <f t="shared" ref="CE957" si="18839">W957/W963</f>
        <v>3.5182534001431641E-2</v>
      </c>
      <c r="CF957" s="123">
        <f t="shared" ref="CF957" si="18840">X957/X963</f>
        <v>2.6193275335057605E-2</v>
      </c>
      <c r="CG957" s="124">
        <f t="shared" ref="CG957" si="18841">Y957/Y963</f>
        <v>3.3500075792026678E-2</v>
      </c>
      <c r="CH957" s="125">
        <f t="shared" ref="CH957" si="18842">Z957/Z963</f>
        <v>3.1184720978812294E-2</v>
      </c>
      <c r="CI957" s="123">
        <f t="shared" ref="CI957" si="18843">AA957/AA963</f>
        <v>3.6174154701250578E-2</v>
      </c>
      <c r="CJ957" s="129">
        <f t="shared" ref="CJ957" si="18844">AB957/AB963</f>
        <v>3.0850095710295917E-2</v>
      </c>
      <c r="CK957" s="130">
        <f t="shared" ref="CK957" si="18845">AC957/AC963</f>
        <v>3.9467265866684288E-2</v>
      </c>
    </row>
    <row r="958" spans="1:89" x14ac:dyDescent="0.2">
      <c r="A958" s="131" t="s">
        <v>35</v>
      </c>
      <c r="B958" s="184">
        <v>0</v>
      </c>
      <c r="C958" s="168">
        <v>459</v>
      </c>
      <c r="D958" s="169">
        <v>6</v>
      </c>
      <c r="E958" s="170">
        <v>322</v>
      </c>
      <c r="F958" s="167">
        <v>22</v>
      </c>
      <c r="G958" s="171">
        <v>706</v>
      </c>
      <c r="H958" s="169">
        <v>81</v>
      </c>
      <c r="I958" s="170">
        <v>772</v>
      </c>
      <c r="J958" s="167">
        <v>48</v>
      </c>
      <c r="K958" s="168">
        <v>30</v>
      </c>
      <c r="L958" s="169">
        <v>561</v>
      </c>
      <c r="M958" s="167">
        <v>122</v>
      </c>
      <c r="N958" s="172">
        <v>416</v>
      </c>
      <c r="O958" s="185">
        <v>291</v>
      </c>
      <c r="P958" s="167">
        <v>102</v>
      </c>
      <c r="Q958" s="168">
        <v>182</v>
      </c>
      <c r="R958" s="169">
        <v>158</v>
      </c>
      <c r="S958" s="170">
        <v>81</v>
      </c>
      <c r="T958" s="167">
        <v>18</v>
      </c>
      <c r="U958" s="171">
        <v>9</v>
      </c>
      <c r="V958" s="169">
        <v>135</v>
      </c>
      <c r="W958" s="186">
        <v>29</v>
      </c>
      <c r="X958" s="167">
        <v>68</v>
      </c>
      <c r="Y958" s="171">
        <v>10</v>
      </c>
      <c r="Z958" s="169">
        <v>46</v>
      </c>
      <c r="AA958" s="167">
        <v>74</v>
      </c>
      <c r="AB958" s="151">
        <f t="shared" si="18354"/>
        <v>1661</v>
      </c>
      <c r="AC958" s="152">
        <f t="shared" si="18355"/>
        <v>3087</v>
      </c>
      <c r="BI958" s="131" t="s">
        <v>35</v>
      </c>
      <c r="BJ958" s="123">
        <f>B958/B963</f>
        <v>0</v>
      </c>
      <c r="BK958" s="124">
        <f t="shared" ref="BK958" si="18846">C958/C963</f>
        <v>1.7532467532467531E-2</v>
      </c>
      <c r="BL958" s="125">
        <f t="shared" ref="BL958" si="18847">D958/D963</f>
        <v>4.6988801002427753E-4</v>
      </c>
      <c r="BM958" s="126">
        <f t="shared" ref="BM958" si="18848">E958/E963</f>
        <v>2.5302530253025302E-2</v>
      </c>
      <c r="BN958" s="123">
        <f t="shared" ref="BN958" si="18849">F958/F963</f>
        <v>8.3504137250436494E-4</v>
      </c>
      <c r="BO958" s="124">
        <f t="shared" ref="BO958" si="18850">G958/G963</f>
        <v>2.978525924988398E-2</v>
      </c>
      <c r="BP958" s="125">
        <f t="shared" ref="BP958" si="18851">H958/H963</f>
        <v>2.0364550597108738E-3</v>
      </c>
      <c r="BQ958" s="126">
        <f t="shared" ref="BQ958" si="18852">I958/I963</f>
        <v>1.8119513683518752E-2</v>
      </c>
      <c r="BR958" s="123">
        <f t="shared" ref="BR958" si="18853">J958/J963</f>
        <v>8.156329651656755E-3</v>
      </c>
      <c r="BS958" s="124">
        <f t="shared" ref="BS958" si="18854">K958/K963</f>
        <v>4.556500607533414E-3</v>
      </c>
      <c r="BT958" s="125">
        <f t="shared" ref="BT958" si="18855">L958/L963</f>
        <v>2.395388556789069E-2</v>
      </c>
      <c r="BU958" s="123">
        <f t="shared" ref="BU958" si="18856">M958/M963</f>
        <v>5.1965753716403289E-3</v>
      </c>
      <c r="BV958" s="127">
        <f t="shared" ref="BV958" si="18857">N958/N963</f>
        <v>1.0021922956467273E-2</v>
      </c>
      <c r="BW958" s="128">
        <f t="shared" ref="BW958" si="18858">O958/O963</f>
        <v>7.0436171757757658E-3</v>
      </c>
      <c r="BX958" s="123">
        <f t="shared" ref="BX958" si="18859">P958/P963</f>
        <v>4.5120764398832169E-3</v>
      </c>
      <c r="BY958" s="124">
        <f t="shared" ref="BY958" si="18860">Q958/Q963</f>
        <v>8.0928453910800828E-3</v>
      </c>
      <c r="BZ958" s="125">
        <f t="shared" ref="BZ958" si="18861">R958/R963</f>
        <v>6.2021589793915602E-3</v>
      </c>
      <c r="CA958" s="126">
        <f t="shared" ref="CA958" si="18862">S958/S963</f>
        <v>3.0714394054300017E-3</v>
      </c>
      <c r="CB958" s="123">
        <f t="shared" ref="CB958" si="18863">T958/T963</f>
        <v>2.2750252780586451E-3</v>
      </c>
      <c r="CC958" s="124">
        <f t="shared" ref="CC958" si="18864">U958/U963</f>
        <v>1.1261261261261261E-3</v>
      </c>
      <c r="CD958" s="125">
        <f t="shared" ref="CD958" si="18865">V958/V963</f>
        <v>5.3478054191094916E-3</v>
      </c>
      <c r="CE958" s="126">
        <f t="shared" ref="CE958" si="18866">W958/W963</f>
        <v>1.0379384395132426E-3</v>
      </c>
      <c r="CF958" s="123">
        <f t="shared" ref="CF958" si="18867">X958/X963</f>
        <v>3.1977427698095463E-3</v>
      </c>
      <c r="CG958" s="124">
        <f t="shared" ref="CG958" si="18868">Y958/Y963</f>
        <v>7.579202667879339E-4</v>
      </c>
      <c r="CH958" s="125">
        <f t="shared" ref="CH958" si="18869">Z958/Z963</f>
        <v>1.1439371331940715E-3</v>
      </c>
      <c r="CI958" s="123">
        <f t="shared" ref="CI958" si="18870">AA958/AA963</f>
        <v>1.7137563686892079E-3</v>
      </c>
      <c r="CJ958" s="129">
        <f t="shared" ref="CJ958" si="18871">AB958/AB963</f>
        <v>5.2122885743872971E-3</v>
      </c>
      <c r="CK958" s="130">
        <f t="shared" ref="CK958" si="18872">AC958/AC963</f>
        <v>9.7149708739697315E-3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54"/>
        <v>0</v>
      </c>
      <c r="AC959" s="152">
        <f t="shared" si="18355"/>
        <v>0</v>
      </c>
      <c r="BI959" s="139" t="s">
        <v>36</v>
      </c>
      <c r="BJ959" s="123">
        <f>B959/B963</f>
        <v>0</v>
      </c>
      <c r="BK959" s="124">
        <f t="shared" ref="BK959" si="18873">C959/C963</f>
        <v>0</v>
      </c>
      <c r="BL959" s="125">
        <f t="shared" ref="BL959" si="18874">D959/D963</f>
        <v>0</v>
      </c>
      <c r="BM959" s="126">
        <f t="shared" ref="BM959" si="18875">E959/E963</f>
        <v>0</v>
      </c>
      <c r="BN959" s="123">
        <f t="shared" ref="BN959" si="18876">F959/F963</f>
        <v>0</v>
      </c>
      <c r="BO959" s="124">
        <f t="shared" ref="BO959" si="18877">G959/G963</f>
        <v>0</v>
      </c>
      <c r="BP959" s="125">
        <f t="shared" ref="BP959" si="18878">H959/H963</f>
        <v>0</v>
      </c>
      <c r="BQ959" s="126">
        <f t="shared" ref="BQ959" si="18879">I959/I963</f>
        <v>0</v>
      </c>
      <c r="BR959" s="123">
        <f t="shared" ref="BR959" si="18880">J959/J963</f>
        <v>0</v>
      </c>
      <c r="BS959" s="124">
        <f t="shared" ref="BS959" si="18881">K959/K963</f>
        <v>0</v>
      </c>
      <c r="BT959" s="125">
        <f t="shared" ref="BT959" si="18882">L959/L963</f>
        <v>0</v>
      </c>
      <c r="BU959" s="123">
        <f t="shared" ref="BU959" si="18883">M959/M963</f>
        <v>0</v>
      </c>
      <c r="BV959" s="127">
        <f t="shared" ref="BV959" si="18884">N959/N963</f>
        <v>0</v>
      </c>
      <c r="BW959" s="128">
        <f t="shared" ref="BW959" si="18885">O959/O963</f>
        <v>0</v>
      </c>
      <c r="BX959" s="123">
        <f t="shared" ref="BX959" si="18886">P959/P963</f>
        <v>0</v>
      </c>
      <c r="BY959" s="124">
        <f t="shared" ref="BY959" si="18887">Q959/Q963</f>
        <v>0</v>
      </c>
      <c r="BZ959" s="125">
        <f t="shared" ref="BZ959" si="18888">R959/R963</f>
        <v>0</v>
      </c>
      <c r="CA959" s="126">
        <f t="shared" ref="CA959" si="18889">S959/S963</f>
        <v>0</v>
      </c>
      <c r="CB959" s="123">
        <f t="shared" ref="CB959" si="18890">T959/T963</f>
        <v>0</v>
      </c>
      <c r="CC959" s="124">
        <f t="shared" ref="CC959" si="18891">U959/U963</f>
        <v>0</v>
      </c>
      <c r="CD959" s="125">
        <f t="shared" ref="CD959" si="18892">V959/V963</f>
        <v>0</v>
      </c>
      <c r="CE959" s="126">
        <f t="shared" ref="CE959" si="18893">W959/W963</f>
        <v>0</v>
      </c>
      <c r="CF959" s="123">
        <f t="shared" ref="CF959" si="18894">X959/X963</f>
        <v>0</v>
      </c>
      <c r="CG959" s="124">
        <f t="shared" ref="CG959" si="18895">Y959/Y963</f>
        <v>0</v>
      </c>
      <c r="CH959" s="125">
        <f t="shared" ref="CH959" si="18896">Z959/Z963</f>
        <v>0</v>
      </c>
      <c r="CI959" s="123">
        <f t="shared" ref="CI959" si="18897">AA959/AA963</f>
        <v>0</v>
      </c>
      <c r="CJ959" s="129">
        <f t="shared" ref="CJ959" si="18898">AB959/AB963</f>
        <v>0</v>
      </c>
      <c r="CK959" s="130">
        <f t="shared" ref="CK959" si="18899">AC959/AC963</f>
        <v>0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54"/>
        <v>0</v>
      </c>
      <c r="AC960" s="152">
        <f t="shared" si="18355"/>
        <v>0</v>
      </c>
      <c r="BI960" s="131" t="s">
        <v>37</v>
      </c>
      <c r="BJ960" s="123">
        <f>B960/B963</f>
        <v>0</v>
      </c>
      <c r="BK960" s="124">
        <f t="shared" ref="BK960" si="18900">C960/C963</f>
        <v>0</v>
      </c>
      <c r="BL960" s="125">
        <f t="shared" ref="BL960" si="18901">D960/D963</f>
        <v>0</v>
      </c>
      <c r="BM960" s="126">
        <f t="shared" ref="BM960" si="18902">E960/E963</f>
        <v>0</v>
      </c>
      <c r="BN960" s="123">
        <f t="shared" ref="BN960" si="18903">F960/F963</f>
        <v>0</v>
      </c>
      <c r="BO960" s="124">
        <f t="shared" ref="BO960" si="18904">G960/G963</f>
        <v>0</v>
      </c>
      <c r="BP960" s="125">
        <f t="shared" ref="BP960" si="18905">H960/H963</f>
        <v>0</v>
      </c>
      <c r="BQ960" s="126">
        <f t="shared" ref="BQ960" si="18906">I960/I963</f>
        <v>0</v>
      </c>
      <c r="BR960" s="123">
        <f t="shared" ref="BR960" si="18907">J960/J963</f>
        <v>0</v>
      </c>
      <c r="BS960" s="124">
        <f t="shared" ref="BS960" si="18908">K960/K963</f>
        <v>0</v>
      </c>
      <c r="BT960" s="125">
        <f t="shared" ref="BT960" si="18909">L960/L963</f>
        <v>0</v>
      </c>
      <c r="BU960" s="123">
        <f t="shared" ref="BU960" si="18910">M960/M963</f>
        <v>0</v>
      </c>
      <c r="BV960" s="127">
        <f t="shared" ref="BV960" si="18911">N960/N963</f>
        <v>0</v>
      </c>
      <c r="BW960" s="128">
        <f t="shared" ref="BW960" si="18912">O960/O963</f>
        <v>0</v>
      </c>
      <c r="BX960" s="123">
        <f t="shared" ref="BX960" si="18913">P960/P963</f>
        <v>0</v>
      </c>
      <c r="BY960" s="124">
        <f t="shared" ref="BY960" si="18914">Q960/Q963</f>
        <v>0</v>
      </c>
      <c r="BZ960" s="125">
        <f t="shared" ref="BZ960" si="18915">R960/R963</f>
        <v>0</v>
      </c>
      <c r="CA960" s="126">
        <f t="shared" ref="CA960" si="18916">S960/S963</f>
        <v>0</v>
      </c>
      <c r="CB960" s="123">
        <f t="shared" ref="CB960" si="18917">T960/T963</f>
        <v>0</v>
      </c>
      <c r="CC960" s="124">
        <f t="shared" ref="CC960" si="18918">U960/U963</f>
        <v>0</v>
      </c>
      <c r="CD960" s="125">
        <f t="shared" ref="CD960" si="18919">V960/V963</f>
        <v>0</v>
      </c>
      <c r="CE960" s="126">
        <f t="shared" ref="CE960" si="18920">W960/W963</f>
        <v>0</v>
      </c>
      <c r="CF960" s="123">
        <f t="shared" ref="CF960" si="18921">X960/X963</f>
        <v>0</v>
      </c>
      <c r="CG960" s="124">
        <f t="shared" ref="CG960" si="18922">Y960/Y963</f>
        <v>0</v>
      </c>
      <c r="CH960" s="125">
        <f t="shared" ref="CH960" si="18923">Z960/Z963</f>
        <v>0</v>
      </c>
      <c r="CI960" s="123">
        <f t="shared" ref="CI960" si="18924">AA960/AA963</f>
        <v>0</v>
      </c>
      <c r="CJ960" s="129">
        <f t="shared" ref="CJ960" si="18925">AB960/AB963</f>
        <v>0</v>
      </c>
      <c r="CK960" s="130">
        <f t="shared" ref="CK960" si="18926">AC960/AC963</f>
        <v>0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54"/>
        <v>0</v>
      </c>
      <c r="AC961" s="152">
        <f t="shared" si="18355"/>
        <v>0</v>
      </c>
      <c r="BI961" s="139" t="s">
        <v>38</v>
      </c>
      <c r="BJ961" s="123">
        <f>B961/B963</f>
        <v>0</v>
      </c>
      <c r="BK961" s="124">
        <f t="shared" ref="BK961" si="18927">C961/C963</f>
        <v>0</v>
      </c>
      <c r="BL961" s="125">
        <f t="shared" ref="BL961" si="18928">D961/D963</f>
        <v>0</v>
      </c>
      <c r="BM961" s="126">
        <f t="shared" ref="BM961" si="18929">E961/E963</f>
        <v>0</v>
      </c>
      <c r="BN961" s="123">
        <f t="shared" ref="BN961" si="18930">F961/F963</f>
        <v>0</v>
      </c>
      <c r="BO961" s="124">
        <f t="shared" ref="BO961" si="18931">G961/G963</f>
        <v>0</v>
      </c>
      <c r="BP961" s="125">
        <f t="shared" ref="BP961" si="18932">H961/H963</f>
        <v>0</v>
      </c>
      <c r="BQ961" s="126">
        <f t="shared" ref="BQ961" si="18933">I961/I963</f>
        <v>0</v>
      </c>
      <c r="BR961" s="123">
        <f t="shared" ref="BR961" si="18934">J961/J963</f>
        <v>0</v>
      </c>
      <c r="BS961" s="124">
        <f t="shared" ref="BS961" si="18935">K961/K963</f>
        <v>0</v>
      </c>
      <c r="BT961" s="125">
        <f t="shared" ref="BT961" si="18936">L961/L963</f>
        <v>0</v>
      </c>
      <c r="BU961" s="123">
        <f t="shared" ref="BU961" si="18937">M961/M963</f>
        <v>0</v>
      </c>
      <c r="BV961" s="127">
        <f t="shared" ref="BV961" si="18938">N961/N963</f>
        <v>0</v>
      </c>
      <c r="BW961" s="128">
        <f t="shared" ref="BW961" si="18939">O961/O963</f>
        <v>0</v>
      </c>
      <c r="BX961" s="123">
        <f t="shared" ref="BX961" si="18940">P961/P963</f>
        <v>0</v>
      </c>
      <c r="BY961" s="124">
        <f t="shared" ref="BY961" si="18941">Q961/Q963</f>
        <v>0</v>
      </c>
      <c r="BZ961" s="125">
        <f t="shared" ref="BZ961" si="18942">R961/R963</f>
        <v>0</v>
      </c>
      <c r="CA961" s="126">
        <f t="shared" ref="CA961" si="18943">S961/S963</f>
        <v>0</v>
      </c>
      <c r="CB961" s="123">
        <f t="shared" ref="CB961" si="18944">T961/T963</f>
        <v>0</v>
      </c>
      <c r="CC961" s="124">
        <f t="shared" ref="CC961" si="18945">U961/U963</f>
        <v>0</v>
      </c>
      <c r="CD961" s="125">
        <f t="shared" ref="CD961" si="18946">V961/V963</f>
        <v>0</v>
      </c>
      <c r="CE961" s="126">
        <f t="shared" ref="CE961" si="18947">W961/W963</f>
        <v>0</v>
      </c>
      <c r="CF961" s="123">
        <f t="shared" ref="CF961" si="18948">X961/X963</f>
        <v>0</v>
      </c>
      <c r="CG961" s="124">
        <f t="shared" ref="CG961" si="18949">Y961/Y963</f>
        <v>0</v>
      </c>
      <c r="CH961" s="125">
        <f t="shared" ref="CH961" si="18950">Z961/Z963</f>
        <v>0</v>
      </c>
      <c r="CI961" s="123">
        <f t="shared" ref="CI961" si="18951">AA961/AA963</f>
        <v>0</v>
      </c>
      <c r="CJ961" s="129">
        <f t="shared" ref="CJ961" si="18952">AB961/AB963</f>
        <v>0</v>
      </c>
      <c r="CK961" s="130">
        <f t="shared" ref="CK961" si="18953">AC961/AC963</f>
        <v>0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54"/>
        <v>0</v>
      </c>
      <c r="AC962" s="152">
        <f t="shared" si="18355"/>
        <v>0</v>
      </c>
      <c r="BI962" s="131" t="s">
        <v>39</v>
      </c>
      <c r="BJ962" s="123">
        <f>B962/B963</f>
        <v>0</v>
      </c>
      <c r="BK962" s="124">
        <f t="shared" ref="BK962" si="18954">C962/C963</f>
        <v>0</v>
      </c>
      <c r="BL962" s="125">
        <f t="shared" ref="BL962" si="18955">D962/D963</f>
        <v>0</v>
      </c>
      <c r="BM962" s="126">
        <f t="shared" ref="BM962" si="18956">E962/E963</f>
        <v>0</v>
      </c>
      <c r="BN962" s="123">
        <f t="shared" ref="BN962" si="18957">F962/F963</f>
        <v>0</v>
      </c>
      <c r="BO962" s="124">
        <f t="shared" ref="BO962" si="18958">G962/G963</f>
        <v>0</v>
      </c>
      <c r="BP962" s="125">
        <f t="shared" ref="BP962" si="18959">H962/H963</f>
        <v>0</v>
      </c>
      <c r="BQ962" s="126">
        <f t="shared" ref="BQ962" si="18960">I962/I963</f>
        <v>0</v>
      </c>
      <c r="BR962" s="123">
        <f t="shared" ref="BR962" si="18961">J962/J963</f>
        <v>0</v>
      </c>
      <c r="BS962" s="124">
        <f t="shared" ref="BS962" si="18962">K962/K963</f>
        <v>0</v>
      </c>
      <c r="BT962" s="125">
        <f t="shared" ref="BT962" si="18963">L962/L963</f>
        <v>0</v>
      </c>
      <c r="BU962" s="123">
        <f t="shared" ref="BU962" si="18964">M962/M963</f>
        <v>0</v>
      </c>
      <c r="BV962" s="127">
        <f t="shared" ref="BV962" si="18965">N962/N963</f>
        <v>0</v>
      </c>
      <c r="BW962" s="128">
        <f t="shared" ref="BW962" si="18966">O962/O963</f>
        <v>0</v>
      </c>
      <c r="BX962" s="123">
        <f t="shared" ref="BX962" si="18967">P962/P963</f>
        <v>0</v>
      </c>
      <c r="BY962" s="124">
        <f t="shared" ref="BY962" si="18968">Q962/Q963</f>
        <v>0</v>
      </c>
      <c r="BZ962" s="125">
        <f t="shared" ref="BZ962" si="18969">R962/R963</f>
        <v>0</v>
      </c>
      <c r="CA962" s="126">
        <f t="shared" ref="CA962" si="18970">S962/S963</f>
        <v>0</v>
      </c>
      <c r="CB962" s="123">
        <f t="shared" ref="CB962" si="18971">T962/T963</f>
        <v>0</v>
      </c>
      <c r="CC962" s="124">
        <f t="shared" ref="CC962" si="18972">U962/U963</f>
        <v>0</v>
      </c>
      <c r="CD962" s="125">
        <f t="shared" ref="CD962" si="18973">V962/V963</f>
        <v>0</v>
      </c>
      <c r="CE962" s="126">
        <f t="shared" ref="CE962" si="18974">W962/W963</f>
        <v>0</v>
      </c>
      <c r="CF962" s="123">
        <f t="shared" ref="CF962" si="18975">X962/X963</f>
        <v>0</v>
      </c>
      <c r="CG962" s="124">
        <f t="shared" ref="CG962" si="18976">Y962/Y963</f>
        <v>0</v>
      </c>
      <c r="CH962" s="125">
        <f t="shared" ref="CH962" si="18977">Z962/Z963</f>
        <v>0</v>
      </c>
      <c r="CI962" s="123">
        <f t="shared" ref="CI962" si="18978">AA962/AA963</f>
        <v>0</v>
      </c>
      <c r="CJ962" s="129">
        <f t="shared" ref="CJ962" si="18979">AB962/AB963</f>
        <v>0</v>
      </c>
      <c r="CK962" s="130">
        <f t="shared" ref="CK962" si="18980">AC962/AC963</f>
        <v>0</v>
      </c>
    </row>
    <row r="963" spans="1:89" ht="14.25" thickTop="1" thickBot="1" x14ac:dyDescent="0.25">
      <c r="A963" s="221" t="s">
        <v>13</v>
      </c>
      <c r="B963" s="14">
        <f t="shared" ref="B963:AA963" si="18981">SUM(B940:B962)</f>
        <v>26252</v>
      </c>
      <c r="C963" s="1">
        <f t="shared" si="18981"/>
        <v>26180</v>
      </c>
      <c r="D963" s="14">
        <f t="shared" si="18981"/>
        <v>12769</v>
      </c>
      <c r="E963" s="1">
        <f t="shared" si="18981"/>
        <v>12726</v>
      </c>
      <c r="F963" s="14">
        <f t="shared" si="18981"/>
        <v>26346</v>
      </c>
      <c r="G963" s="1">
        <f t="shared" si="18981"/>
        <v>23703</v>
      </c>
      <c r="H963" s="14">
        <f t="shared" si="18981"/>
        <v>39775</v>
      </c>
      <c r="I963" s="1">
        <f t="shared" si="18981"/>
        <v>42606</v>
      </c>
      <c r="J963" s="14">
        <f t="shared" si="18981"/>
        <v>5885</v>
      </c>
      <c r="K963" s="1">
        <f t="shared" si="18981"/>
        <v>6584</v>
      </c>
      <c r="L963" s="14">
        <f t="shared" si="18981"/>
        <v>23420</v>
      </c>
      <c r="M963" s="1">
        <f t="shared" si="18981"/>
        <v>23477</v>
      </c>
      <c r="N963" s="14">
        <f t="shared" si="18981"/>
        <v>41509</v>
      </c>
      <c r="O963" s="1">
        <f t="shared" si="18981"/>
        <v>41314</v>
      </c>
      <c r="P963" s="14">
        <f t="shared" si="18981"/>
        <v>22606</v>
      </c>
      <c r="Q963" s="1">
        <f t="shared" si="18981"/>
        <v>22489</v>
      </c>
      <c r="R963" s="14">
        <f t="shared" si="18981"/>
        <v>25475</v>
      </c>
      <c r="S963" s="1">
        <f t="shared" si="18981"/>
        <v>26372</v>
      </c>
      <c r="T963" s="14">
        <f t="shared" si="18981"/>
        <v>7912</v>
      </c>
      <c r="U963" s="1">
        <f t="shared" si="18981"/>
        <v>7992</v>
      </c>
      <c r="V963" s="14">
        <f t="shared" si="18981"/>
        <v>25244</v>
      </c>
      <c r="W963" s="1">
        <f t="shared" si="18981"/>
        <v>27940</v>
      </c>
      <c r="X963" s="14">
        <f t="shared" si="18981"/>
        <v>21265</v>
      </c>
      <c r="Y963" s="1">
        <f t="shared" si="18981"/>
        <v>13194</v>
      </c>
      <c r="Z963" s="14">
        <f t="shared" si="18981"/>
        <v>40212</v>
      </c>
      <c r="AA963" s="1">
        <f t="shared" si="18981"/>
        <v>43180</v>
      </c>
      <c r="AB963" s="153">
        <f t="shared" ref="AB963:AC963" si="18982">SUM(AB939:AB962)</f>
        <v>318670</v>
      </c>
      <c r="AC963" s="154">
        <f t="shared" si="18982"/>
        <v>317757</v>
      </c>
      <c r="BI963" s="221" t="s">
        <v>13</v>
      </c>
      <c r="BJ963" s="147">
        <f>SUM(BJ939:BJ962)</f>
        <v>1.0000000000000002</v>
      </c>
      <c r="BK963" s="148">
        <f t="shared" ref="BK963:CK963" si="18983">SUM(BK939:BK962)</f>
        <v>1.0000000000000002</v>
      </c>
      <c r="BL963" s="147">
        <f t="shared" si="18983"/>
        <v>0.99999999999999978</v>
      </c>
      <c r="BM963" s="148">
        <f t="shared" si="18983"/>
        <v>1</v>
      </c>
      <c r="BN963" s="147">
        <f t="shared" si="18983"/>
        <v>1</v>
      </c>
      <c r="BO963" s="148">
        <f t="shared" si="18983"/>
        <v>1</v>
      </c>
      <c r="BP963" s="147">
        <f t="shared" si="18983"/>
        <v>0.99999999999999978</v>
      </c>
      <c r="BQ963" s="148">
        <f t="shared" si="18983"/>
        <v>0.99999999999999989</v>
      </c>
      <c r="BR963" s="147">
        <f t="shared" si="18983"/>
        <v>1</v>
      </c>
      <c r="BS963" s="148">
        <f t="shared" si="18983"/>
        <v>1</v>
      </c>
      <c r="BT963" s="147">
        <f t="shared" si="18983"/>
        <v>1.0000000000000002</v>
      </c>
      <c r="BU963" s="148">
        <f t="shared" si="18983"/>
        <v>1</v>
      </c>
      <c r="BV963" s="147">
        <f t="shared" si="18983"/>
        <v>1</v>
      </c>
      <c r="BW963" s="148">
        <f t="shared" si="18983"/>
        <v>0.99999999999999978</v>
      </c>
      <c r="BX963" s="147">
        <f t="shared" si="18983"/>
        <v>1.0000000000000002</v>
      </c>
      <c r="BY963" s="148">
        <f t="shared" si="18983"/>
        <v>1</v>
      </c>
      <c r="BZ963" s="147">
        <f t="shared" si="18983"/>
        <v>1</v>
      </c>
      <c r="CA963" s="148">
        <f t="shared" si="18983"/>
        <v>1</v>
      </c>
      <c r="CB963" s="147">
        <f t="shared" si="18983"/>
        <v>0.99999999999999989</v>
      </c>
      <c r="CC963" s="148">
        <f t="shared" si="18983"/>
        <v>1</v>
      </c>
      <c r="CD963" s="147">
        <f t="shared" si="18983"/>
        <v>1</v>
      </c>
      <c r="CE963" s="148">
        <f t="shared" si="18983"/>
        <v>1.0000000000000002</v>
      </c>
      <c r="CF963" s="147">
        <f t="shared" si="18983"/>
        <v>1</v>
      </c>
      <c r="CG963" s="148">
        <f t="shared" si="18983"/>
        <v>1</v>
      </c>
      <c r="CH963" s="147">
        <f t="shared" si="18983"/>
        <v>1.0000000000000002</v>
      </c>
      <c r="CI963" s="148">
        <f t="shared" si="18983"/>
        <v>1</v>
      </c>
      <c r="CJ963" s="147">
        <f t="shared" si="18983"/>
        <v>0.99999999999999989</v>
      </c>
      <c r="CK963" s="148">
        <f t="shared" si="18983"/>
        <v>1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79" t="s">
        <v>56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</row>
    <row r="4" spans="1:31" ht="13.5" thickBot="1" x14ac:dyDescent="0.25">
      <c r="A4" s="43" t="s">
        <v>46</v>
      </c>
    </row>
    <row r="5" spans="1:31" ht="14.25" thickTop="1" thickBot="1" x14ac:dyDescent="0.25">
      <c r="A5" s="280" t="s">
        <v>0</v>
      </c>
      <c r="B5" s="271" t="s">
        <v>1</v>
      </c>
      <c r="C5" s="272"/>
      <c r="D5" s="271" t="s">
        <v>2</v>
      </c>
      <c r="E5" s="272"/>
      <c r="F5" s="271" t="s">
        <v>3</v>
      </c>
      <c r="G5" s="272"/>
      <c r="H5" s="271" t="s">
        <v>4</v>
      </c>
      <c r="I5" s="272"/>
      <c r="J5" s="271" t="s">
        <v>5</v>
      </c>
      <c r="K5" s="272"/>
      <c r="L5" s="271" t="s">
        <v>6</v>
      </c>
      <c r="M5" s="272"/>
      <c r="N5" s="271" t="s">
        <v>7</v>
      </c>
      <c r="O5" s="272"/>
      <c r="P5" s="271" t="s">
        <v>8</v>
      </c>
      <c r="Q5" s="272"/>
      <c r="R5" s="271" t="s">
        <v>9</v>
      </c>
      <c r="S5" s="272"/>
      <c r="T5" s="271" t="s">
        <v>10</v>
      </c>
      <c r="U5" s="272"/>
      <c r="V5" s="271" t="s">
        <v>11</v>
      </c>
      <c r="W5" s="272"/>
      <c r="X5" s="271" t="s">
        <v>12</v>
      </c>
      <c r="Y5" s="272"/>
      <c r="Z5" s="271" t="s">
        <v>40</v>
      </c>
      <c r="AA5" s="272"/>
      <c r="AB5" s="271" t="s">
        <v>41</v>
      </c>
      <c r="AC5" s="272"/>
    </row>
    <row r="6" spans="1:31" s="70" customFormat="1" ht="15" thickTop="1" thickBot="1" x14ac:dyDescent="0.25">
      <c r="A6" s="281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9039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7171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88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18957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188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14448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1543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305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749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1941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2489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6336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5013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1989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1848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824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2376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32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690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437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2193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139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698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61618</v>
      </c>
      <c r="AC8" s="5">
        <f t="shared" si="0"/>
        <v>17876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41234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6854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23085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5763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68386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11671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56383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22994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2115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8166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14726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26425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44717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51576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22162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25039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26072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28246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3934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13317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17655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34866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23655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17924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49470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35119</v>
      </c>
      <c r="AB9" s="6">
        <f t="shared" si="0"/>
        <v>393594</v>
      </c>
      <c r="AC9" s="7">
        <f t="shared" si="0"/>
        <v>287960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68971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28955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29729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19252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78228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34958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86109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52852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4904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17072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26712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53687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78682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90475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46554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46886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51603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46988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7963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28389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31082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68013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46476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33441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80208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60289</v>
      </c>
      <c r="AB10" s="4">
        <f t="shared" si="0"/>
        <v>637221</v>
      </c>
      <c r="AC10" s="5">
        <f t="shared" si="0"/>
        <v>581257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79584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31699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29962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26557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73701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38683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99419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65378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6297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24414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27459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81189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78918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107842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52527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52515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65143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49739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9252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35732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29420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75106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47787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45201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97102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72252</v>
      </c>
      <c r="AB11" s="6">
        <f t="shared" si="0"/>
        <v>696571</v>
      </c>
      <c r="AC11" s="7">
        <f t="shared" si="0"/>
        <v>706307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65096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30647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24221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22242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65452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30926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86086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59145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5739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20601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23557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74380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64288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99676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43159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44320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55721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42780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6508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25932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22730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61741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38761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37391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83832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64997</v>
      </c>
      <c r="AB12" s="4">
        <f t="shared" si="0"/>
        <v>585150</v>
      </c>
      <c r="AC12" s="5">
        <f t="shared" si="0"/>
        <v>614778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50211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32431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20330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17381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57946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24496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76358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56215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6381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19597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20772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57176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54923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87076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33798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32564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49473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37668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6087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14387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20168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57533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31835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23588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71901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67865</v>
      </c>
      <c r="AB13" s="6">
        <f t="shared" si="0"/>
        <v>500183</v>
      </c>
      <c r="AC13" s="7">
        <f t="shared" si="0"/>
        <v>527977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39044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32779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16610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14624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46126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22276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62800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51329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6348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14145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18885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39699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49133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62032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30188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24718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41838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32696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6940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9086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19106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46194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25472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16615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63032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64892</v>
      </c>
      <c r="AB14" s="4">
        <f t="shared" si="0"/>
        <v>425522</v>
      </c>
      <c r="AC14" s="5">
        <f t="shared" si="0"/>
        <v>431085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37483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36041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16711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13884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44198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21797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64862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53262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7087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9548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20980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37747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48097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62720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29759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22846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40241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32433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5937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7812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20708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45329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25339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13406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63264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65790</v>
      </c>
      <c r="AB15" s="6">
        <f t="shared" si="0"/>
        <v>424666</v>
      </c>
      <c r="AC15" s="7">
        <f t="shared" si="0"/>
        <v>422615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37555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36995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16642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14139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41404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23570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63295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56271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6769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7836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21492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38091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49482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57416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29639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22675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38962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33325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5748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7794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22627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43077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24942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12773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63140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66825</v>
      </c>
      <c r="AB16" s="4">
        <f t="shared" si="0"/>
        <v>421697</v>
      </c>
      <c r="AC16" s="5">
        <f t="shared" si="0"/>
        <v>420787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33613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34638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14480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14429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33469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24693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56411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54461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7045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7008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22001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30235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46896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49849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28313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22795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35857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31565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5485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7264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23571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37957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22489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12778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61561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65282</v>
      </c>
      <c r="AB17" s="6">
        <f t="shared" si="0"/>
        <v>391191</v>
      </c>
      <c r="AC17" s="7">
        <f t="shared" si="0"/>
        <v>392954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32018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38944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14697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15276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30796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28489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56840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59436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8094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6637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25924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25783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52169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47399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30998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22449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35396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34002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7498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6180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29174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35757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23613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11654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62495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69344</v>
      </c>
      <c r="AB18" s="4">
        <f t="shared" si="0"/>
        <v>409712</v>
      </c>
      <c r="AC18" s="5">
        <f t="shared" si="0"/>
        <v>401350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32675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48083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16889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16491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29349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41176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60886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73721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9795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5921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42582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23817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67650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49704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34220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25205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36800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41322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11393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5092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43573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34996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31343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11749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65457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76237</v>
      </c>
      <c r="AB19" s="6">
        <f t="shared" si="0"/>
        <v>482612</v>
      </c>
      <c r="AC19" s="7">
        <f t="shared" si="0"/>
        <v>453514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38179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64209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24246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21799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36708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59569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65685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98677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16701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6171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62067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21819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90232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59726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46550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32532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47693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55461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25547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5406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64542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40575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46757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15323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73255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99352</v>
      </c>
      <c r="AB20" s="4">
        <f t="shared" si="0"/>
        <v>638162</v>
      </c>
      <c r="AC20" s="5">
        <f t="shared" si="0"/>
        <v>580619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44927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88428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28911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30605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39447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75746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74766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127071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25384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7115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76800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24934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110972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72451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55990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46397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52566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68566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31953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6903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79780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45172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61218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20332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88054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119938</v>
      </c>
      <c r="AB21" s="6">
        <f t="shared" si="0"/>
        <v>770768</v>
      </c>
      <c r="AC21" s="7">
        <f t="shared" si="0"/>
        <v>733658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48136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95411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23360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35164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34350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76145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73158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135747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17386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8069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78591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24791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112375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72679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50782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51682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51277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72677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30579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7169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90546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44990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55834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22163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86052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117261</v>
      </c>
      <c r="AB22" s="4">
        <f t="shared" si="0"/>
        <v>752426</v>
      </c>
      <c r="AC22" s="5">
        <f t="shared" si="0"/>
        <v>763948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49824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73763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16106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30536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31985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68490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66599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113621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11926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5841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57357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25675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87249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70052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34804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48290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42927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60912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14738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9257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73153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46113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37368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19730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76432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97093</v>
      </c>
      <c r="AB23" s="6">
        <f t="shared" si="0"/>
        <v>600468</v>
      </c>
      <c r="AC23" s="7">
        <f t="shared" si="0"/>
        <v>669373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42340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43325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11945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20212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29074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46866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56726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78283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10120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3391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35684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24148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60354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61017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24615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41097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32694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43373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8653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7508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53478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38602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23159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16895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58759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64202</v>
      </c>
      <c r="AB24" s="4">
        <f t="shared" si="0"/>
        <v>447601</v>
      </c>
      <c r="AC24" s="5">
        <f t="shared" si="0"/>
        <v>488919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14449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27807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5279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15798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13481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36138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29016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57043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5768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2277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26041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16695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52813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45756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16209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30413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23410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34594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4909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6172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41328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24986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13935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13341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39057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47584</v>
      </c>
      <c r="AB25" s="6">
        <f t="shared" si="0"/>
        <v>285695</v>
      </c>
      <c r="AC25" s="7">
        <f t="shared" si="0"/>
        <v>358604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12775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182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8903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468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21843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2989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25118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1423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1183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17731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3155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13790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7455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2825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5304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4987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3302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677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499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6401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910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1793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365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1867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2583</v>
      </c>
      <c r="AB26" s="4">
        <f t="shared" si="0"/>
        <v>55133</v>
      </c>
      <c r="AC26" s="5">
        <f t="shared" si="0"/>
        <v>93395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764378</v>
      </c>
      <c r="C31" s="1">
        <f t="shared" ref="C31:AC31" si="1">SUM(C7:C30)</f>
        <v>763785</v>
      </c>
      <c r="D31" s="20">
        <f t="shared" si="1"/>
        <v>340556</v>
      </c>
      <c r="E31" s="1">
        <f t="shared" si="1"/>
        <v>343144</v>
      </c>
      <c r="F31" s="20">
        <f t="shared" si="1"/>
        <v>773525</v>
      </c>
      <c r="G31" s="1">
        <f t="shared" si="1"/>
        <v>687720</v>
      </c>
      <c r="H31" s="20">
        <f t="shared" si="1"/>
        <v>1152836</v>
      </c>
      <c r="I31" s="1">
        <f t="shared" si="1"/>
        <v>1242167</v>
      </c>
      <c r="J31" s="20">
        <f t="shared" si="1"/>
        <v>159587</v>
      </c>
      <c r="K31" s="1">
        <f t="shared" si="1"/>
        <v>175741</v>
      </c>
      <c r="L31" s="20">
        <f t="shared" si="1"/>
        <v>621302</v>
      </c>
      <c r="M31" s="1">
        <f t="shared" si="1"/>
        <v>631935</v>
      </c>
      <c r="N31" s="20">
        <f t="shared" si="1"/>
        <v>1169076</v>
      </c>
      <c r="O31" s="1">
        <f t="shared" si="1"/>
        <v>1159914</v>
      </c>
      <c r="P31" s="20">
        <f t="shared" si="1"/>
        <v>615081</v>
      </c>
      <c r="Q31" s="1">
        <f t="shared" si="1"/>
        <v>599575</v>
      </c>
      <c r="R31" s="20">
        <f t="shared" si="1"/>
        <v>733484</v>
      </c>
      <c r="S31" s="1">
        <f t="shared" si="1"/>
        <v>752025</v>
      </c>
      <c r="T31" s="20">
        <f>SUM(T7:T30)</f>
        <v>193833</v>
      </c>
      <c r="U31" s="1">
        <f t="shared" si="1"/>
        <v>204589</v>
      </c>
      <c r="V31" s="20">
        <f t="shared" si="1"/>
        <v>689479</v>
      </c>
      <c r="W31" s="1">
        <f t="shared" si="1"/>
        <v>784110</v>
      </c>
      <c r="X31" s="20">
        <f t="shared" si="1"/>
        <v>581915</v>
      </c>
      <c r="Y31" s="1">
        <f t="shared" si="1"/>
        <v>345367</v>
      </c>
      <c r="Z31" s="20">
        <f t="shared" si="1"/>
        <v>1184938</v>
      </c>
      <c r="AA31" s="1">
        <f t="shared" si="1"/>
        <v>1256905</v>
      </c>
      <c r="AB31" s="20">
        <f t="shared" si="1"/>
        <v>8979990</v>
      </c>
      <c r="AC31" s="1">
        <f t="shared" si="1"/>
        <v>8946977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80" t="s">
        <v>0</v>
      </c>
      <c r="B37" s="271" t="s">
        <v>1</v>
      </c>
      <c r="C37" s="272"/>
      <c r="D37" s="271" t="s">
        <v>2</v>
      </c>
      <c r="E37" s="272"/>
      <c r="F37" s="271" t="s">
        <v>3</v>
      </c>
      <c r="G37" s="272"/>
      <c r="H37" s="271" t="s">
        <v>4</v>
      </c>
      <c r="I37" s="272"/>
      <c r="J37" s="271" t="s">
        <v>5</v>
      </c>
      <c r="K37" s="272"/>
      <c r="L37" s="271" t="s">
        <v>6</v>
      </c>
      <c r="M37" s="272"/>
      <c r="N37" s="271" t="s">
        <v>7</v>
      </c>
      <c r="O37" s="272"/>
      <c r="P37" s="271" t="s">
        <v>8</v>
      </c>
      <c r="Q37" s="272"/>
      <c r="R37" s="271" t="s">
        <v>9</v>
      </c>
      <c r="S37" s="272"/>
      <c r="T37" s="271" t="s">
        <v>10</v>
      </c>
      <c r="U37" s="272"/>
      <c r="V37" s="271" t="s">
        <v>11</v>
      </c>
      <c r="W37" s="272"/>
      <c r="X37" s="271" t="s">
        <v>12</v>
      </c>
      <c r="Y37" s="272"/>
      <c r="Z37" s="271" t="s">
        <v>40</v>
      </c>
      <c r="AA37" s="272"/>
      <c r="AB37" s="271" t="s">
        <v>47</v>
      </c>
      <c r="AC37" s="272"/>
    </row>
    <row r="38" spans="1:31" ht="15" thickTop="1" thickBot="1" x14ac:dyDescent="0.3">
      <c r="A38" s="281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291.58064516129031</v>
      </c>
      <c r="C40" s="21">
        <f t="shared" si="2"/>
        <v>3.2258064516129031E-2</v>
      </c>
      <c r="D40" s="21">
        <f t="shared" si="2"/>
        <v>231.32258064516128</v>
      </c>
      <c r="E40" s="21">
        <f t="shared" si="2"/>
        <v>2.838709677419355</v>
      </c>
      <c r="F40" s="21">
        <f t="shared" si="2"/>
        <v>611.51612903225805</v>
      </c>
      <c r="G40" s="21">
        <f t="shared" si="2"/>
        <v>6.064516129032258</v>
      </c>
      <c r="H40" s="21">
        <f t="shared" si="2"/>
        <v>466.06451612903226</v>
      </c>
      <c r="I40" s="21">
        <f t="shared" si="2"/>
        <v>49.774193548387096</v>
      </c>
      <c r="J40" s="21">
        <f t="shared" si="2"/>
        <v>9.8387096774193541</v>
      </c>
      <c r="K40" s="21">
        <f t="shared" si="2"/>
        <v>24.161290322580644</v>
      </c>
      <c r="L40" s="21">
        <f t="shared" si="2"/>
        <v>62.612903225806448</v>
      </c>
      <c r="M40" s="21">
        <f t="shared" si="2"/>
        <v>80.290322580645167</v>
      </c>
      <c r="N40" s="21">
        <f t="shared" si="2"/>
        <v>204.38709677419354</v>
      </c>
      <c r="O40" s="21">
        <f t="shared" si="2"/>
        <v>161.70967741935485</v>
      </c>
      <c r="P40" s="21">
        <f t="shared" si="2"/>
        <v>64.161290322580641</v>
      </c>
      <c r="Q40" s="21">
        <f t="shared" si="2"/>
        <v>59.612903225806448</v>
      </c>
      <c r="R40" s="21">
        <f t="shared" si="2"/>
        <v>26.580645161290324</v>
      </c>
      <c r="S40" s="21">
        <f t="shared" si="2"/>
        <v>76.645161290322577</v>
      </c>
      <c r="T40" s="21">
        <f t="shared" si="2"/>
        <v>1.032258064516129</v>
      </c>
      <c r="U40" s="21">
        <f t="shared" si="2"/>
        <v>22.258064516129032</v>
      </c>
      <c r="V40" s="21">
        <f t="shared" si="2"/>
        <v>14.096774193548388</v>
      </c>
      <c r="W40" s="21">
        <f t="shared" si="2"/>
        <v>70.741935483870961</v>
      </c>
      <c r="X40" s="21">
        <f t="shared" si="2"/>
        <v>4.4838709677419351</v>
      </c>
      <c r="Y40" s="21">
        <f t="shared" si="2"/>
        <v>22.516129032258064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1987.6774193548383</v>
      </c>
      <c r="AC40" s="5">
        <f t="shared" ref="AC40:AC62" si="3">C40+E40+G40+I40+K40+M40+O40+Q40+S40+U40+W40+Y40+AA40</f>
        <v>576.64516129032256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1330.1290322580646</v>
      </c>
      <c r="C41" s="21">
        <f t="shared" si="4"/>
        <v>221.09677419354838</v>
      </c>
      <c r="D41" s="21">
        <f t="shared" si="4"/>
        <v>744.67741935483866</v>
      </c>
      <c r="E41" s="21">
        <f t="shared" si="4"/>
        <v>185.90322580645162</v>
      </c>
      <c r="F41" s="21">
        <f t="shared" si="4"/>
        <v>2206</v>
      </c>
      <c r="G41" s="21">
        <f t="shared" si="4"/>
        <v>376.48387096774195</v>
      </c>
      <c r="H41" s="21">
        <f t="shared" si="4"/>
        <v>1818.8064516129032</v>
      </c>
      <c r="I41" s="21">
        <f t="shared" si="4"/>
        <v>741.74193548387098</v>
      </c>
      <c r="J41" s="21">
        <f t="shared" si="4"/>
        <v>68.225806451612897</v>
      </c>
      <c r="K41" s="21">
        <f t="shared" si="4"/>
        <v>263.41935483870969</v>
      </c>
      <c r="L41" s="21">
        <f t="shared" si="4"/>
        <v>475.03225806451616</v>
      </c>
      <c r="M41" s="21">
        <f t="shared" si="4"/>
        <v>852.41935483870964</v>
      </c>
      <c r="N41" s="21">
        <f t="shared" si="4"/>
        <v>1442.483870967742</v>
      </c>
      <c r="O41" s="21">
        <f t="shared" si="4"/>
        <v>1663.741935483871</v>
      </c>
      <c r="P41" s="21">
        <f t="shared" si="4"/>
        <v>714.90322580645159</v>
      </c>
      <c r="Q41" s="21">
        <f t="shared" si="4"/>
        <v>807.70967741935488</v>
      </c>
      <c r="R41" s="21">
        <f t="shared" si="4"/>
        <v>841.0322580645161</v>
      </c>
      <c r="S41" s="21">
        <f t="shared" si="4"/>
        <v>911.16129032258061</v>
      </c>
      <c r="T41" s="21">
        <f t="shared" si="4"/>
        <v>126.90322580645162</v>
      </c>
      <c r="U41" s="21">
        <f t="shared" si="4"/>
        <v>429.58064516129031</v>
      </c>
      <c r="V41" s="21">
        <f t="shared" si="4"/>
        <v>569.51612903225805</v>
      </c>
      <c r="W41" s="21">
        <f t="shared" si="4"/>
        <v>1124.7096774193549</v>
      </c>
      <c r="X41" s="21">
        <f t="shared" si="4"/>
        <v>763.06451612903231</v>
      </c>
      <c r="Y41" s="21">
        <f t="shared" si="4"/>
        <v>578.19354838709683</v>
      </c>
      <c r="Z41" s="21">
        <f t="shared" si="4"/>
        <v>1595.8064516129032</v>
      </c>
      <c r="AA41" s="21">
        <f t="shared" si="4"/>
        <v>1132.8709677419354</v>
      </c>
      <c r="AB41" s="6">
        <f t="shared" ref="AB41:AB62" si="5">B41+D41+F41+H41+J41+L41+N41+P41+R41+T41+V41+X41+Z41</f>
        <v>12696.580645161288</v>
      </c>
      <c r="AC41" s="7">
        <f t="shared" si="3"/>
        <v>9289.032258064517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2224.8709677419356</v>
      </c>
      <c r="C42" s="21">
        <f t="shared" si="6"/>
        <v>934.0322580645161</v>
      </c>
      <c r="D42" s="21">
        <f t="shared" si="6"/>
        <v>959</v>
      </c>
      <c r="E42" s="21">
        <f t="shared" si="6"/>
        <v>621.0322580645161</v>
      </c>
      <c r="F42" s="21">
        <f t="shared" si="6"/>
        <v>2523.483870967742</v>
      </c>
      <c r="G42" s="21">
        <f t="shared" si="6"/>
        <v>1127.6774193548388</v>
      </c>
      <c r="H42" s="21">
        <f t="shared" si="6"/>
        <v>2777.7096774193546</v>
      </c>
      <c r="I42" s="21">
        <f t="shared" si="6"/>
        <v>1704.9032258064517</v>
      </c>
      <c r="J42" s="21">
        <f t="shared" si="6"/>
        <v>158.19354838709677</v>
      </c>
      <c r="K42" s="21">
        <f t="shared" si="6"/>
        <v>550.70967741935488</v>
      </c>
      <c r="L42" s="21">
        <f t="shared" si="6"/>
        <v>861.67741935483866</v>
      </c>
      <c r="M42" s="21">
        <f t="shared" si="6"/>
        <v>1731.8387096774193</v>
      </c>
      <c r="N42" s="21">
        <f t="shared" si="6"/>
        <v>2538.1290322580644</v>
      </c>
      <c r="O42" s="21">
        <f t="shared" si="6"/>
        <v>2918.5483870967741</v>
      </c>
      <c r="P42" s="21">
        <f t="shared" si="6"/>
        <v>1501.741935483871</v>
      </c>
      <c r="Q42" s="21">
        <f t="shared" si="6"/>
        <v>1512.4516129032259</v>
      </c>
      <c r="R42" s="21">
        <f t="shared" si="6"/>
        <v>1664.6129032258063</v>
      </c>
      <c r="S42" s="21">
        <f t="shared" si="6"/>
        <v>1515.741935483871</v>
      </c>
      <c r="T42" s="21">
        <f t="shared" si="6"/>
        <v>256.87096774193549</v>
      </c>
      <c r="U42" s="21">
        <f t="shared" si="6"/>
        <v>915.77419354838707</v>
      </c>
      <c r="V42" s="21">
        <f t="shared" si="6"/>
        <v>1002.6451612903226</v>
      </c>
      <c r="W42" s="21">
        <f t="shared" si="6"/>
        <v>2193.9677419354839</v>
      </c>
      <c r="X42" s="21">
        <f t="shared" si="6"/>
        <v>1499.2258064516129</v>
      </c>
      <c r="Y42" s="21">
        <f t="shared" si="6"/>
        <v>1078.741935483871</v>
      </c>
      <c r="Z42" s="21">
        <f t="shared" si="6"/>
        <v>2587.3548387096776</v>
      </c>
      <c r="AA42" s="21">
        <f t="shared" si="6"/>
        <v>1944.8064516129032</v>
      </c>
      <c r="AB42" s="4">
        <f t="shared" si="5"/>
        <v>20555.516129032261</v>
      </c>
      <c r="AC42" s="5">
        <f t="shared" si="3"/>
        <v>18750.22580645161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2567.2258064516127</v>
      </c>
      <c r="C43" s="21">
        <f t="shared" si="7"/>
        <v>1022.5483870967741</v>
      </c>
      <c r="D43" s="21">
        <f t="shared" si="7"/>
        <v>966.51612903225805</v>
      </c>
      <c r="E43" s="21">
        <f t="shared" si="7"/>
        <v>856.67741935483866</v>
      </c>
      <c r="F43" s="21">
        <f t="shared" si="7"/>
        <v>2377.4516129032259</v>
      </c>
      <c r="G43" s="21">
        <f t="shared" si="7"/>
        <v>1247.8387096774193</v>
      </c>
      <c r="H43" s="21">
        <f t="shared" si="7"/>
        <v>3207.0645161290322</v>
      </c>
      <c r="I43" s="21">
        <f t="shared" si="7"/>
        <v>2108.9677419354839</v>
      </c>
      <c r="J43" s="21">
        <f t="shared" si="7"/>
        <v>203.12903225806451</v>
      </c>
      <c r="K43" s="21">
        <f t="shared" si="7"/>
        <v>787.54838709677415</v>
      </c>
      <c r="L43" s="21">
        <f t="shared" si="7"/>
        <v>885.77419354838707</v>
      </c>
      <c r="M43" s="21">
        <f t="shared" si="7"/>
        <v>2619</v>
      </c>
      <c r="N43" s="21">
        <f t="shared" si="7"/>
        <v>2545.7419354838707</v>
      </c>
      <c r="O43" s="21">
        <f t="shared" si="7"/>
        <v>3478.7741935483873</v>
      </c>
      <c r="P43" s="21">
        <f t="shared" si="7"/>
        <v>1694.4193548387098</v>
      </c>
      <c r="Q43" s="21">
        <f t="shared" si="7"/>
        <v>1694.0322580645161</v>
      </c>
      <c r="R43" s="21">
        <f t="shared" si="7"/>
        <v>2101.3870967741937</v>
      </c>
      <c r="S43" s="21">
        <f t="shared" si="7"/>
        <v>1604.483870967742</v>
      </c>
      <c r="T43" s="21">
        <f t="shared" si="7"/>
        <v>298.45161290322579</v>
      </c>
      <c r="U43" s="21">
        <f t="shared" si="7"/>
        <v>1152.6451612903227</v>
      </c>
      <c r="V43" s="21">
        <f t="shared" si="7"/>
        <v>949.0322580645161</v>
      </c>
      <c r="W43" s="21">
        <f t="shared" si="7"/>
        <v>2422.7741935483873</v>
      </c>
      <c r="X43" s="21">
        <f t="shared" si="7"/>
        <v>1541.516129032258</v>
      </c>
      <c r="Y43" s="21">
        <f t="shared" si="7"/>
        <v>1458.0967741935483</v>
      </c>
      <c r="Z43" s="21">
        <f t="shared" si="7"/>
        <v>3132.3225806451615</v>
      </c>
      <c r="AA43" s="21">
        <f t="shared" si="7"/>
        <v>2330.7096774193546</v>
      </c>
      <c r="AB43" s="6">
        <f t="shared" si="5"/>
        <v>22470.032258064519</v>
      </c>
      <c r="AC43" s="7">
        <f t="shared" si="3"/>
        <v>22784.096774193549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2099.8709677419356</v>
      </c>
      <c r="C44" s="21">
        <f t="shared" si="8"/>
        <v>988.61290322580646</v>
      </c>
      <c r="D44" s="21">
        <f t="shared" si="8"/>
        <v>781.32258064516134</v>
      </c>
      <c r="E44" s="21">
        <f t="shared" si="8"/>
        <v>717.48387096774195</v>
      </c>
      <c r="F44" s="21">
        <f t="shared" si="8"/>
        <v>2111.3548387096776</v>
      </c>
      <c r="G44" s="21">
        <f t="shared" si="8"/>
        <v>997.61290322580646</v>
      </c>
      <c r="H44" s="21">
        <f t="shared" si="8"/>
        <v>2776.9677419354839</v>
      </c>
      <c r="I44" s="21">
        <f t="shared" si="8"/>
        <v>1907.9032258064517</v>
      </c>
      <c r="J44" s="21">
        <f t="shared" si="8"/>
        <v>185.12903225806451</v>
      </c>
      <c r="K44" s="21">
        <f t="shared" si="8"/>
        <v>664.54838709677415</v>
      </c>
      <c r="L44" s="21">
        <f t="shared" si="8"/>
        <v>759.90322580645159</v>
      </c>
      <c r="M44" s="21">
        <f t="shared" si="8"/>
        <v>2399.3548387096776</v>
      </c>
      <c r="N44" s="21">
        <f t="shared" si="8"/>
        <v>2073.8064516129034</v>
      </c>
      <c r="O44" s="21">
        <f t="shared" si="8"/>
        <v>3215.3548387096776</v>
      </c>
      <c r="P44" s="21">
        <f t="shared" si="8"/>
        <v>1392.2258064516129</v>
      </c>
      <c r="Q44" s="21">
        <f t="shared" si="8"/>
        <v>1429.6774193548388</v>
      </c>
      <c r="R44" s="21">
        <f t="shared" si="8"/>
        <v>1797.4516129032259</v>
      </c>
      <c r="S44" s="21">
        <f t="shared" si="8"/>
        <v>1380</v>
      </c>
      <c r="T44" s="21">
        <f t="shared" si="8"/>
        <v>209.93548387096774</v>
      </c>
      <c r="U44" s="21">
        <f t="shared" si="8"/>
        <v>836.51612903225805</v>
      </c>
      <c r="V44" s="21">
        <f t="shared" si="8"/>
        <v>733.22580645161293</v>
      </c>
      <c r="W44" s="21">
        <f t="shared" si="8"/>
        <v>1991.6451612903227</v>
      </c>
      <c r="X44" s="21">
        <f t="shared" si="8"/>
        <v>1250.3548387096773</v>
      </c>
      <c r="Y44" s="21">
        <f t="shared" si="8"/>
        <v>1206.1612903225807</v>
      </c>
      <c r="Z44" s="21">
        <f t="shared" si="8"/>
        <v>2704.2580645161293</v>
      </c>
      <c r="AA44" s="21">
        <f t="shared" si="8"/>
        <v>2096.6774193548385</v>
      </c>
      <c r="AB44" s="4">
        <f t="shared" si="5"/>
        <v>18875.806451612905</v>
      </c>
      <c r="AC44" s="5">
        <f t="shared" si="3"/>
        <v>19831.548387096773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1619.7096774193549</v>
      </c>
      <c r="C45" s="21">
        <f t="shared" si="9"/>
        <v>1046.1612903225807</v>
      </c>
      <c r="D45" s="21">
        <f t="shared" si="9"/>
        <v>655.80645161290317</v>
      </c>
      <c r="E45" s="21">
        <f t="shared" si="9"/>
        <v>560.67741935483866</v>
      </c>
      <c r="F45" s="21">
        <f t="shared" si="9"/>
        <v>1869.2258064516129</v>
      </c>
      <c r="G45" s="21">
        <f t="shared" si="9"/>
        <v>790.19354838709683</v>
      </c>
      <c r="H45" s="21">
        <f t="shared" si="9"/>
        <v>2463.1612903225805</v>
      </c>
      <c r="I45" s="21">
        <f t="shared" si="9"/>
        <v>1813.3870967741937</v>
      </c>
      <c r="J45" s="21">
        <f t="shared" si="9"/>
        <v>205.83870967741936</v>
      </c>
      <c r="K45" s="21">
        <f t="shared" si="9"/>
        <v>632.16129032258061</v>
      </c>
      <c r="L45" s="21">
        <f t="shared" si="9"/>
        <v>670.06451612903231</v>
      </c>
      <c r="M45" s="21">
        <f t="shared" si="9"/>
        <v>1844.3870967741937</v>
      </c>
      <c r="N45" s="21">
        <f t="shared" si="9"/>
        <v>1771.7096774193549</v>
      </c>
      <c r="O45" s="21">
        <f t="shared" si="9"/>
        <v>2808.9032258064517</v>
      </c>
      <c r="P45" s="21">
        <f t="shared" si="9"/>
        <v>1090.258064516129</v>
      </c>
      <c r="Q45" s="21">
        <f t="shared" si="9"/>
        <v>1050.4516129032259</v>
      </c>
      <c r="R45" s="21">
        <f t="shared" si="9"/>
        <v>1595.9032258064517</v>
      </c>
      <c r="S45" s="21">
        <f t="shared" si="9"/>
        <v>1215.0967741935483</v>
      </c>
      <c r="T45" s="21">
        <f t="shared" si="9"/>
        <v>196.35483870967741</v>
      </c>
      <c r="U45" s="21">
        <f t="shared" si="9"/>
        <v>464.09677419354841</v>
      </c>
      <c r="V45" s="21">
        <f t="shared" si="9"/>
        <v>650.58064516129036</v>
      </c>
      <c r="W45" s="21">
        <f t="shared" si="9"/>
        <v>1855.9032258064517</v>
      </c>
      <c r="X45" s="21">
        <f t="shared" si="9"/>
        <v>1026.9354838709678</v>
      </c>
      <c r="Y45" s="21">
        <f t="shared" si="9"/>
        <v>760.90322580645159</v>
      </c>
      <c r="Z45" s="21">
        <f t="shared" si="9"/>
        <v>2319.3870967741937</v>
      </c>
      <c r="AA45" s="21">
        <f t="shared" si="9"/>
        <v>2189.1935483870966</v>
      </c>
      <c r="AB45" s="6">
        <f t="shared" si="5"/>
        <v>16134.935483870966</v>
      </c>
      <c r="AC45" s="7">
        <f t="shared" si="3"/>
        <v>17031.516129032258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1259.483870967742</v>
      </c>
      <c r="C46" s="21">
        <f t="shared" si="10"/>
        <v>1057.3870967741937</v>
      </c>
      <c r="D46" s="21">
        <f t="shared" si="10"/>
        <v>535.80645161290317</v>
      </c>
      <c r="E46" s="21">
        <f t="shared" si="10"/>
        <v>471.74193548387098</v>
      </c>
      <c r="F46" s="21">
        <f t="shared" si="10"/>
        <v>1487.9354838709678</v>
      </c>
      <c r="G46" s="21">
        <f t="shared" si="10"/>
        <v>718.58064516129036</v>
      </c>
      <c r="H46" s="21">
        <f t="shared" si="10"/>
        <v>2025.8064516129032</v>
      </c>
      <c r="I46" s="21">
        <f t="shared" si="10"/>
        <v>1655.7741935483871</v>
      </c>
      <c r="J46" s="21">
        <f t="shared" si="10"/>
        <v>204.7741935483871</v>
      </c>
      <c r="K46" s="21">
        <f t="shared" si="10"/>
        <v>456.29032258064518</v>
      </c>
      <c r="L46" s="21">
        <f t="shared" si="10"/>
        <v>609.19354838709683</v>
      </c>
      <c r="M46" s="21">
        <f t="shared" si="10"/>
        <v>1280.6129032258063</v>
      </c>
      <c r="N46" s="21">
        <f t="shared" si="10"/>
        <v>1584.9354838709678</v>
      </c>
      <c r="O46" s="21">
        <f t="shared" si="10"/>
        <v>2001.0322580645161</v>
      </c>
      <c r="P46" s="21">
        <f t="shared" si="10"/>
        <v>973.80645161290317</v>
      </c>
      <c r="Q46" s="21">
        <f t="shared" si="10"/>
        <v>797.35483870967744</v>
      </c>
      <c r="R46" s="21">
        <f t="shared" si="10"/>
        <v>1349.6129032258063</v>
      </c>
      <c r="S46" s="21">
        <f t="shared" si="10"/>
        <v>1054.7096774193549</v>
      </c>
      <c r="T46" s="21">
        <f t="shared" si="10"/>
        <v>223.87096774193549</v>
      </c>
      <c r="U46" s="21">
        <f t="shared" si="10"/>
        <v>293.09677419354841</v>
      </c>
      <c r="V46" s="21">
        <f t="shared" si="10"/>
        <v>616.32258064516134</v>
      </c>
      <c r="W46" s="21">
        <f t="shared" si="10"/>
        <v>1490.1290322580646</v>
      </c>
      <c r="X46" s="21">
        <f t="shared" si="10"/>
        <v>821.67741935483866</v>
      </c>
      <c r="Y46" s="21">
        <f t="shared" si="10"/>
        <v>535.9677419354839</v>
      </c>
      <c r="Z46" s="21">
        <f t="shared" si="10"/>
        <v>2033.2903225806451</v>
      </c>
      <c r="AA46" s="21">
        <f t="shared" si="10"/>
        <v>2093.2903225806454</v>
      </c>
      <c r="AB46" s="4">
        <f t="shared" si="5"/>
        <v>13726.516129032259</v>
      </c>
      <c r="AC46" s="5">
        <f t="shared" si="3"/>
        <v>13905.967741935483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1209.1290322580646</v>
      </c>
      <c r="C47" s="21">
        <f t="shared" si="11"/>
        <v>1162.6129032258063</v>
      </c>
      <c r="D47" s="21">
        <f t="shared" si="11"/>
        <v>539.06451612903231</v>
      </c>
      <c r="E47" s="21">
        <f t="shared" si="11"/>
        <v>447.87096774193549</v>
      </c>
      <c r="F47" s="21">
        <f t="shared" si="11"/>
        <v>1425.741935483871</v>
      </c>
      <c r="G47" s="21">
        <f t="shared" si="11"/>
        <v>703.12903225806451</v>
      </c>
      <c r="H47" s="21">
        <f t="shared" si="11"/>
        <v>2092.3225806451615</v>
      </c>
      <c r="I47" s="21">
        <f t="shared" si="11"/>
        <v>1718.1290322580646</v>
      </c>
      <c r="J47" s="21">
        <f t="shared" si="11"/>
        <v>228.61290322580646</v>
      </c>
      <c r="K47" s="21">
        <f t="shared" si="11"/>
        <v>308</v>
      </c>
      <c r="L47" s="21">
        <f t="shared" si="11"/>
        <v>676.77419354838707</v>
      </c>
      <c r="M47" s="21">
        <f t="shared" si="11"/>
        <v>1217.6451612903227</v>
      </c>
      <c r="N47" s="21">
        <f t="shared" si="11"/>
        <v>1551.516129032258</v>
      </c>
      <c r="O47" s="21">
        <f t="shared" si="11"/>
        <v>2023.2258064516129</v>
      </c>
      <c r="P47" s="21">
        <f t="shared" si="11"/>
        <v>959.9677419354839</v>
      </c>
      <c r="Q47" s="21">
        <f t="shared" si="11"/>
        <v>736.9677419354839</v>
      </c>
      <c r="R47" s="21">
        <f t="shared" si="11"/>
        <v>1298.0967741935483</v>
      </c>
      <c r="S47" s="21">
        <f t="shared" si="11"/>
        <v>1046.2258064516129</v>
      </c>
      <c r="T47" s="21">
        <f t="shared" si="11"/>
        <v>191.51612903225808</v>
      </c>
      <c r="U47" s="21">
        <f t="shared" si="11"/>
        <v>252</v>
      </c>
      <c r="V47" s="21">
        <f t="shared" si="11"/>
        <v>668</v>
      </c>
      <c r="W47" s="21">
        <f t="shared" si="11"/>
        <v>1462.2258064516129</v>
      </c>
      <c r="X47" s="21">
        <f t="shared" si="11"/>
        <v>817.38709677419354</v>
      </c>
      <c r="Y47" s="21">
        <f t="shared" si="11"/>
        <v>432.45161290322579</v>
      </c>
      <c r="Z47" s="21">
        <f t="shared" si="11"/>
        <v>2040.7741935483871</v>
      </c>
      <c r="AA47" s="21">
        <f t="shared" si="11"/>
        <v>2122.2580645161293</v>
      </c>
      <c r="AB47" s="6">
        <f t="shared" si="5"/>
        <v>13698.903225806451</v>
      </c>
      <c r="AC47" s="7">
        <f t="shared" si="3"/>
        <v>13632.741935483873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1211.4516129032259</v>
      </c>
      <c r="C48" s="21">
        <f t="shared" si="12"/>
        <v>1193.3870967741937</v>
      </c>
      <c r="D48" s="21">
        <f t="shared" si="12"/>
        <v>536.83870967741939</v>
      </c>
      <c r="E48" s="21">
        <f t="shared" si="12"/>
        <v>456.09677419354841</v>
      </c>
      <c r="F48" s="21">
        <f t="shared" si="12"/>
        <v>1335.6129032258063</v>
      </c>
      <c r="G48" s="21">
        <f t="shared" si="12"/>
        <v>760.32258064516134</v>
      </c>
      <c r="H48" s="21">
        <f t="shared" si="12"/>
        <v>2041.7741935483871</v>
      </c>
      <c r="I48" s="21">
        <f t="shared" si="12"/>
        <v>1815.1935483870968</v>
      </c>
      <c r="J48" s="21">
        <f t="shared" si="12"/>
        <v>218.35483870967741</v>
      </c>
      <c r="K48" s="21">
        <f t="shared" si="12"/>
        <v>252.7741935483871</v>
      </c>
      <c r="L48" s="21">
        <f t="shared" si="12"/>
        <v>693.29032258064512</v>
      </c>
      <c r="M48" s="21">
        <f t="shared" si="12"/>
        <v>1228.741935483871</v>
      </c>
      <c r="N48" s="21">
        <f t="shared" si="12"/>
        <v>1596.1935483870968</v>
      </c>
      <c r="O48" s="21">
        <f t="shared" si="12"/>
        <v>1852.1290322580646</v>
      </c>
      <c r="P48" s="21">
        <f t="shared" si="12"/>
        <v>956.09677419354841</v>
      </c>
      <c r="Q48" s="21">
        <f t="shared" si="12"/>
        <v>731.45161290322585</v>
      </c>
      <c r="R48" s="21">
        <f t="shared" si="12"/>
        <v>1256.8387096774193</v>
      </c>
      <c r="S48" s="21">
        <f t="shared" si="12"/>
        <v>1075</v>
      </c>
      <c r="T48" s="21">
        <f t="shared" si="12"/>
        <v>185.41935483870967</v>
      </c>
      <c r="U48" s="21">
        <f t="shared" si="12"/>
        <v>251.41935483870967</v>
      </c>
      <c r="V48" s="21">
        <f t="shared" si="12"/>
        <v>729.90322580645159</v>
      </c>
      <c r="W48" s="21">
        <f t="shared" si="12"/>
        <v>1389.5806451612902</v>
      </c>
      <c r="X48" s="21">
        <f t="shared" si="12"/>
        <v>804.58064516129036</v>
      </c>
      <c r="Y48" s="21">
        <f t="shared" si="12"/>
        <v>412.03225806451616</v>
      </c>
      <c r="Z48" s="21">
        <f t="shared" si="12"/>
        <v>2036.7741935483871</v>
      </c>
      <c r="AA48" s="21">
        <f t="shared" si="12"/>
        <v>2155.6451612903224</v>
      </c>
      <c r="AB48" s="4">
        <f t="shared" si="5"/>
        <v>13603.129032258063</v>
      </c>
      <c r="AC48" s="5">
        <f t="shared" si="3"/>
        <v>13573.774193548388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1084.2903225806451</v>
      </c>
      <c r="C49" s="21">
        <f t="shared" si="13"/>
        <v>1117.3548387096773</v>
      </c>
      <c r="D49" s="21">
        <f t="shared" si="13"/>
        <v>467.09677419354841</v>
      </c>
      <c r="E49" s="21">
        <f t="shared" si="13"/>
        <v>465.45161290322579</v>
      </c>
      <c r="F49" s="21">
        <f t="shared" si="13"/>
        <v>1079.6451612903227</v>
      </c>
      <c r="G49" s="21">
        <f t="shared" si="13"/>
        <v>796.54838709677415</v>
      </c>
      <c r="H49" s="21">
        <f t="shared" si="13"/>
        <v>1819.7096774193549</v>
      </c>
      <c r="I49" s="21">
        <f t="shared" si="13"/>
        <v>1756.8064516129032</v>
      </c>
      <c r="J49" s="21">
        <f t="shared" si="13"/>
        <v>227.25806451612902</v>
      </c>
      <c r="K49" s="21">
        <f t="shared" si="13"/>
        <v>226.06451612903226</v>
      </c>
      <c r="L49" s="21">
        <f t="shared" si="13"/>
        <v>709.70967741935488</v>
      </c>
      <c r="M49" s="21">
        <f t="shared" si="13"/>
        <v>975.32258064516134</v>
      </c>
      <c r="N49" s="21">
        <f t="shared" si="13"/>
        <v>1512.7741935483871</v>
      </c>
      <c r="O49" s="21">
        <f t="shared" si="13"/>
        <v>1608.0322580645161</v>
      </c>
      <c r="P49" s="21">
        <f t="shared" si="13"/>
        <v>913.32258064516134</v>
      </c>
      <c r="Q49" s="21">
        <f t="shared" si="13"/>
        <v>735.32258064516134</v>
      </c>
      <c r="R49" s="21">
        <f t="shared" si="13"/>
        <v>1156.6774193548388</v>
      </c>
      <c r="S49" s="21">
        <f t="shared" si="13"/>
        <v>1018.2258064516129</v>
      </c>
      <c r="T49" s="21">
        <f t="shared" si="13"/>
        <v>176.93548387096774</v>
      </c>
      <c r="U49" s="21">
        <f t="shared" si="13"/>
        <v>234.32258064516128</v>
      </c>
      <c r="V49" s="21">
        <f t="shared" si="13"/>
        <v>760.35483870967744</v>
      </c>
      <c r="W49" s="21">
        <f t="shared" si="13"/>
        <v>1224.4193548387098</v>
      </c>
      <c r="X49" s="21">
        <f t="shared" si="13"/>
        <v>725.45161290322585</v>
      </c>
      <c r="Y49" s="21">
        <f t="shared" si="13"/>
        <v>412.19354838709677</v>
      </c>
      <c r="Z49" s="21">
        <f t="shared" si="13"/>
        <v>1985.8387096774193</v>
      </c>
      <c r="AA49" s="21">
        <f t="shared" si="13"/>
        <v>2105.8709677419356</v>
      </c>
      <c r="AB49" s="6">
        <f t="shared" si="5"/>
        <v>12619.064516129032</v>
      </c>
      <c r="AC49" s="7">
        <f t="shared" si="3"/>
        <v>12675.935483870968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1032.8387096774193</v>
      </c>
      <c r="C50" s="21">
        <f t="shared" si="14"/>
        <v>1256.258064516129</v>
      </c>
      <c r="D50" s="21">
        <f t="shared" si="14"/>
        <v>474.09677419354841</v>
      </c>
      <c r="E50" s="21">
        <f t="shared" si="14"/>
        <v>492.77419354838707</v>
      </c>
      <c r="F50" s="21">
        <f t="shared" si="14"/>
        <v>993.41935483870964</v>
      </c>
      <c r="G50" s="21">
        <f t="shared" si="14"/>
        <v>919</v>
      </c>
      <c r="H50" s="21">
        <f t="shared" si="14"/>
        <v>1833.5483870967741</v>
      </c>
      <c r="I50" s="21">
        <f t="shared" si="14"/>
        <v>1917.2903225806451</v>
      </c>
      <c r="J50" s="21">
        <f t="shared" si="14"/>
        <v>261.09677419354841</v>
      </c>
      <c r="K50" s="21">
        <f t="shared" si="14"/>
        <v>214.09677419354838</v>
      </c>
      <c r="L50" s="21">
        <f t="shared" si="14"/>
        <v>836.25806451612902</v>
      </c>
      <c r="M50" s="21">
        <f t="shared" si="14"/>
        <v>831.70967741935488</v>
      </c>
      <c r="N50" s="21">
        <f t="shared" si="14"/>
        <v>1682.8709677419354</v>
      </c>
      <c r="O50" s="21">
        <f t="shared" si="14"/>
        <v>1529</v>
      </c>
      <c r="P50" s="21">
        <f t="shared" si="14"/>
        <v>999.93548387096769</v>
      </c>
      <c r="Q50" s="21">
        <f t="shared" si="14"/>
        <v>724.16129032258061</v>
      </c>
      <c r="R50" s="21">
        <f t="shared" si="14"/>
        <v>1141.8064516129032</v>
      </c>
      <c r="S50" s="21">
        <f t="shared" si="14"/>
        <v>1096.8387096774193</v>
      </c>
      <c r="T50" s="21">
        <f t="shared" si="14"/>
        <v>241.87096774193549</v>
      </c>
      <c r="U50" s="21">
        <f t="shared" si="14"/>
        <v>199.35483870967741</v>
      </c>
      <c r="V50" s="21">
        <f t="shared" si="14"/>
        <v>941.09677419354841</v>
      </c>
      <c r="W50" s="21">
        <f t="shared" si="14"/>
        <v>1153.4516129032259</v>
      </c>
      <c r="X50" s="21">
        <f t="shared" si="14"/>
        <v>761.70967741935488</v>
      </c>
      <c r="Y50" s="21">
        <f t="shared" si="14"/>
        <v>375.93548387096774</v>
      </c>
      <c r="Z50" s="21">
        <f t="shared" si="14"/>
        <v>2015.9677419354839</v>
      </c>
      <c r="AA50" s="21">
        <f t="shared" si="14"/>
        <v>2236.9032258064517</v>
      </c>
      <c r="AB50" s="4">
        <f t="shared" si="5"/>
        <v>13216.516129032258</v>
      </c>
      <c r="AC50" s="5">
        <f t="shared" si="3"/>
        <v>12946.774193548386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1054.0322580645161</v>
      </c>
      <c r="C51" s="21">
        <f t="shared" si="15"/>
        <v>1551.0645161290322</v>
      </c>
      <c r="D51" s="21">
        <f t="shared" si="15"/>
        <v>544.80645161290317</v>
      </c>
      <c r="E51" s="21">
        <f t="shared" si="15"/>
        <v>531.9677419354839</v>
      </c>
      <c r="F51" s="21">
        <f t="shared" si="15"/>
        <v>946.74193548387098</v>
      </c>
      <c r="G51" s="21">
        <f t="shared" si="15"/>
        <v>1328.258064516129</v>
      </c>
      <c r="H51" s="21">
        <f t="shared" si="15"/>
        <v>1964.0645161290322</v>
      </c>
      <c r="I51" s="21">
        <f t="shared" si="15"/>
        <v>2378.0967741935483</v>
      </c>
      <c r="J51" s="21">
        <f t="shared" si="15"/>
        <v>315.96774193548384</v>
      </c>
      <c r="K51" s="21">
        <f t="shared" si="15"/>
        <v>191</v>
      </c>
      <c r="L51" s="21">
        <f t="shared" si="15"/>
        <v>1373.6129032258063</v>
      </c>
      <c r="M51" s="21">
        <f t="shared" si="15"/>
        <v>768.29032258064512</v>
      </c>
      <c r="N51" s="21">
        <f t="shared" si="15"/>
        <v>2182.2580645161293</v>
      </c>
      <c r="O51" s="21">
        <f t="shared" si="15"/>
        <v>1603.3548387096773</v>
      </c>
      <c r="P51" s="21">
        <f t="shared" si="15"/>
        <v>1103.8709677419354</v>
      </c>
      <c r="Q51" s="21">
        <f t="shared" si="15"/>
        <v>813.06451612903231</v>
      </c>
      <c r="R51" s="21">
        <f t="shared" si="15"/>
        <v>1187.0967741935483</v>
      </c>
      <c r="S51" s="21">
        <f t="shared" si="15"/>
        <v>1332.9677419354839</v>
      </c>
      <c r="T51" s="21">
        <f t="shared" si="15"/>
        <v>367.51612903225805</v>
      </c>
      <c r="U51" s="21">
        <f t="shared" si="15"/>
        <v>164.25806451612902</v>
      </c>
      <c r="V51" s="21">
        <f t="shared" si="15"/>
        <v>1405.5806451612902</v>
      </c>
      <c r="W51" s="21">
        <f t="shared" si="15"/>
        <v>1128.9032258064517</v>
      </c>
      <c r="X51" s="21">
        <f t="shared" si="15"/>
        <v>1011.0645161290323</v>
      </c>
      <c r="Y51" s="21">
        <f t="shared" si="15"/>
        <v>379</v>
      </c>
      <c r="Z51" s="21">
        <f t="shared" si="15"/>
        <v>2111.516129032258</v>
      </c>
      <c r="AA51" s="21">
        <f t="shared" si="15"/>
        <v>2459.2580645161293</v>
      </c>
      <c r="AB51" s="6">
        <f t="shared" si="5"/>
        <v>15568.129032258061</v>
      </c>
      <c r="AC51" s="7">
        <f t="shared" si="3"/>
        <v>14629.483870967739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1231.5806451612902</v>
      </c>
      <c r="C52" s="21">
        <f t="shared" si="16"/>
        <v>2071.2580645161293</v>
      </c>
      <c r="D52" s="21">
        <f t="shared" si="16"/>
        <v>782.12903225806451</v>
      </c>
      <c r="E52" s="21">
        <f t="shared" si="16"/>
        <v>703.19354838709683</v>
      </c>
      <c r="F52" s="21">
        <f t="shared" si="16"/>
        <v>1184.1290322580646</v>
      </c>
      <c r="G52" s="21">
        <f t="shared" si="16"/>
        <v>1921.5806451612902</v>
      </c>
      <c r="H52" s="21">
        <f t="shared" si="16"/>
        <v>2118.8709677419356</v>
      </c>
      <c r="I52" s="21">
        <f t="shared" si="16"/>
        <v>3183.1290322580644</v>
      </c>
      <c r="J52" s="21">
        <f t="shared" si="16"/>
        <v>538.74193548387098</v>
      </c>
      <c r="K52" s="21">
        <f t="shared" si="16"/>
        <v>199.06451612903226</v>
      </c>
      <c r="L52" s="21">
        <f t="shared" si="16"/>
        <v>2002.1612903225807</v>
      </c>
      <c r="M52" s="21">
        <f t="shared" si="16"/>
        <v>703.83870967741939</v>
      </c>
      <c r="N52" s="21">
        <f t="shared" si="16"/>
        <v>2910.7096774193546</v>
      </c>
      <c r="O52" s="21">
        <f t="shared" si="16"/>
        <v>1926.6451612903227</v>
      </c>
      <c r="P52" s="21">
        <f t="shared" si="16"/>
        <v>1501.6129032258063</v>
      </c>
      <c r="Q52" s="21">
        <f t="shared" si="16"/>
        <v>1049.4193548387098</v>
      </c>
      <c r="R52" s="21">
        <f t="shared" si="16"/>
        <v>1538.483870967742</v>
      </c>
      <c r="S52" s="21">
        <f t="shared" si="16"/>
        <v>1789.0645161290322</v>
      </c>
      <c r="T52" s="21">
        <f t="shared" si="16"/>
        <v>824.09677419354841</v>
      </c>
      <c r="U52" s="21">
        <f t="shared" si="16"/>
        <v>174.38709677419354</v>
      </c>
      <c r="V52" s="21">
        <f t="shared" si="16"/>
        <v>2082</v>
      </c>
      <c r="W52" s="21">
        <f t="shared" si="16"/>
        <v>1308.8709677419354</v>
      </c>
      <c r="X52" s="21">
        <f t="shared" si="16"/>
        <v>1508.2903225806451</v>
      </c>
      <c r="Y52" s="21">
        <f t="shared" si="16"/>
        <v>494.29032258064518</v>
      </c>
      <c r="Z52" s="21">
        <f t="shared" si="16"/>
        <v>2363.0645161290322</v>
      </c>
      <c r="AA52" s="21">
        <f t="shared" si="16"/>
        <v>3204.9032258064517</v>
      </c>
      <c r="AB52" s="4">
        <f t="shared" si="5"/>
        <v>20585.870967741932</v>
      </c>
      <c r="AC52" s="5">
        <f t="shared" si="3"/>
        <v>18729.645161290322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1449.258064516129</v>
      </c>
      <c r="C53" s="21">
        <f t="shared" si="17"/>
        <v>2852.516129032258</v>
      </c>
      <c r="D53" s="21">
        <f t="shared" si="17"/>
        <v>932.61290322580646</v>
      </c>
      <c r="E53" s="21">
        <f t="shared" si="17"/>
        <v>987.25806451612902</v>
      </c>
      <c r="F53" s="21">
        <f t="shared" si="17"/>
        <v>1272.483870967742</v>
      </c>
      <c r="G53" s="21">
        <f t="shared" si="17"/>
        <v>2443.4193548387098</v>
      </c>
      <c r="H53" s="21">
        <f t="shared" si="17"/>
        <v>2411.8064516129034</v>
      </c>
      <c r="I53" s="21">
        <f t="shared" si="17"/>
        <v>4099.0645161290322</v>
      </c>
      <c r="J53" s="21">
        <f t="shared" si="17"/>
        <v>818.83870967741939</v>
      </c>
      <c r="K53" s="21">
        <f t="shared" si="17"/>
        <v>229.51612903225808</v>
      </c>
      <c r="L53" s="21">
        <f t="shared" si="17"/>
        <v>2477.4193548387098</v>
      </c>
      <c r="M53" s="21">
        <f t="shared" si="17"/>
        <v>804.32258064516134</v>
      </c>
      <c r="N53" s="21">
        <f t="shared" si="17"/>
        <v>3579.7419354838707</v>
      </c>
      <c r="O53" s="21">
        <f t="shared" si="17"/>
        <v>2337.1290322580644</v>
      </c>
      <c r="P53" s="21">
        <f t="shared" si="17"/>
        <v>1806.1290322580646</v>
      </c>
      <c r="Q53" s="21">
        <f t="shared" si="17"/>
        <v>1496.6774193548388</v>
      </c>
      <c r="R53" s="21">
        <f t="shared" si="17"/>
        <v>1695.6774193548388</v>
      </c>
      <c r="S53" s="21">
        <f t="shared" si="17"/>
        <v>2211.8064516129034</v>
      </c>
      <c r="T53" s="21">
        <f t="shared" si="17"/>
        <v>1030.741935483871</v>
      </c>
      <c r="U53" s="21">
        <f t="shared" si="17"/>
        <v>222.67741935483872</v>
      </c>
      <c r="V53" s="21">
        <f t="shared" si="17"/>
        <v>2573.5483870967741</v>
      </c>
      <c r="W53" s="21">
        <f t="shared" si="17"/>
        <v>1457.1612903225807</v>
      </c>
      <c r="X53" s="21">
        <f t="shared" si="17"/>
        <v>1974.7741935483871</v>
      </c>
      <c r="Y53" s="21">
        <f t="shared" si="17"/>
        <v>655.87096774193549</v>
      </c>
      <c r="Z53" s="21">
        <f t="shared" si="17"/>
        <v>2840.4516129032259</v>
      </c>
      <c r="AA53" s="21">
        <f t="shared" si="17"/>
        <v>3868.9677419354839</v>
      </c>
      <c r="AB53" s="6">
        <f t="shared" si="5"/>
        <v>24863.483870967742</v>
      </c>
      <c r="AC53" s="7">
        <f t="shared" si="3"/>
        <v>23666.387096774193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1552.7741935483871</v>
      </c>
      <c r="C54" s="21">
        <f t="shared" si="18"/>
        <v>3077.7741935483873</v>
      </c>
      <c r="D54" s="21">
        <f t="shared" si="18"/>
        <v>753.54838709677415</v>
      </c>
      <c r="E54" s="21">
        <f t="shared" si="18"/>
        <v>1134.3225806451612</v>
      </c>
      <c r="F54" s="21">
        <f t="shared" si="18"/>
        <v>1108.0645161290322</v>
      </c>
      <c r="G54" s="21">
        <f t="shared" si="18"/>
        <v>2456.2903225806454</v>
      </c>
      <c r="H54" s="21">
        <f t="shared" si="18"/>
        <v>2359.9354838709678</v>
      </c>
      <c r="I54" s="21">
        <f t="shared" si="18"/>
        <v>4378.9354838709678</v>
      </c>
      <c r="J54" s="21">
        <f t="shared" si="18"/>
        <v>560.83870967741939</v>
      </c>
      <c r="K54" s="21">
        <f t="shared" si="18"/>
        <v>260.29032258064518</v>
      </c>
      <c r="L54" s="21">
        <f t="shared" si="18"/>
        <v>2535.1935483870966</v>
      </c>
      <c r="M54" s="21">
        <f t="shared" si="18"/>
        <v>799.70967741935488</v>
      </c>
      <c r="N54" s="21">
        <f t="shared" si="18"/>
        <v>3625</v>
      </c>
      <c r="O54" s="21">
        <f t="shared" si="18"/>
        <v>2344.483870967742</v>
      </c>
      <c r="P54" s="21">
        <f t="shared" si="18"/>
        <v>1638.1290322580646</v>
      </c>
      <c r="Q54" s="21">
        <f t="shared" si="18"/>
        <v>1667.1612903225807</v>
      </c>
      <c r="R54" s="21">
        <f t="shared" si="18"/>
        <v>1654.0967741935483</v>
      </c>
      <c r="S54" s="21">
        <f t="shared" si="18"/>
        <v>2344.4193548387098</v>
      </c>
      <c r="T54" s="21">
        <f t="shared" si="18"/>
        <v>986.41935483870964</v>
      </c>
      <c r="U54" s="21">
        <f t="shared" si="18"/>
        <v>231.25806451612902</v>
      </c>
      <c r="V54" s="21">
        <f t="shared" si="18"/>
        <v>2920.8387096774195</v>
      </c>
      <c r="W54" s="21">
        <f t="shared" si="18"/>
        <v>1451.2903225806451</v>
      </c>
      <c r="X54" s="21">
        <f t="shared" si="18"/>
        <v>1801.0967741935483</v>
      </c>
      <c r="Y54" s="21">
        <f t="shared" si="18"/>
        <v>714.93548387096769</v>
      </c>
      <c r="Z54" s="21">
        <f t="shared" si="18"/>
        <v>2775.8709677419356</v>
      </c>
      <c r="AA54" s="21">
        <f t="shared" si="18"/>
        <v>3782.6129032258063</v>
      </c>
      <c r="AB54" s="4">
        <f t="shared" si="5"/>
        <v>24271.806451612905</v>
      </c>
      <c r="AC54" s="5">
        <f t="shared" si="3"/>
        <v>24643.483870967739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1607.2258064516129</v>
      </c>
      <c r="C55" s="21">
        <f t="shared" si="19"/>
        <v>2379.4516129032259</v>
      </c>
      <c r="D55" s="21">
        <f t="shared" si="19"/>
        <v>519.54838709677415</v>
      </c>
      <c r="E55" s="21">
        <f t="shared" si="19"/>
        <v>985.0322580645161</v>
      </c>
      <c r="F55" s="21">
        <f t="shared" si="19"/>
        <v>1031.7741935483871</v>
      </c>
      <c r="G55" s="21">
        <f t="shared" si="19"/>
        <v>2209.3548387096776</v>
      </c>
      <c r="H55" s="21">
        <f t="shared" si="19"/>
        <v>2148.3548387096776</v>
      </c>
      <c r="I55" s="21">
        <f t="shared" si="19"/>
        <v>3665.1935483870966</v>
      </c>
      <c r="J55" s="21">
        <f t="shared" si="19"/>
        <v>384.70967741935482</v>
      </c>
      <c r="K55" s="21">
        <f t="shared" si="19"/>
        <v>188.41935483870967</v>
      </c>
      <c r="L55" s="21">
        <f t="shared" si="19"/>
        <v>1850.2258064516129</v>
      </c>
      <c r="M55" s="21">
        <f t="shared" si="19"/>
        <v>828.22580645161293</v>
      </c>
      <c r="N55" s="21">
        <f t="shared" si="19"/>
        <v>2814.483870967742</v>
      </c>
      <c r="O55" s="21">
        <f t="shared" si="19"/>
        <v>2259.7419354838707</v>
      </c>
      <c r="P55" s="21">
        <f t="shared" si="19"/>
        <v>1122.7096774193549</v>
      </c>
      <c r="Q55" s="21">
        <f t="shared" si="19"/>
        <v>1557.741935483871</v>
      </c>
      <c r="R55" s="21">
        <f t="shared" si="19"/>
        <v>1384.741935483871</v>
      </c>
      <c r="S55" s="21">
        <f t="shared" si="19"/>
        <v>1964.9032258064517</v>
      </c>
      <c r="T55" s="21">
        <f t="shared" si="19"/>
        <v>475.41935483870969</v>
      </c>
      <c r="U55" s="21">
        <f t="shared" si="19"/>
        <v>298.61290322580646</v>
      </c>
      <c r="V55" s="21">
        <f t="shared" si="19"/>
        <v>2359.7741935483873</v>
      </c>
      <c r="W55" s="21">
        <f t="shared" si="19"/>
        <v>1487.516129032258</v>
      </c>
      <c r="X55" s="21">
        <f t="shared" si="19"/>
        <v>1205.4193548387098</v>
      </c>
      <c r="Y55" s="21">
        <f t="shared" si="19"/>
        <v>636.45161290322585</v>
      </c>
      <c r="Z55" s="21">
        <f t="shared" si="19"/>
        <v>2465.5483870967741</v>
      </c>
      <c r="AA55" s="21">
        <f t="shared" si="19"/>
        <v>3132.0322580645161</v>
      </c>
      <c r="AB55" s="6">
        <f t="shared" si="5"/>
        <v>19369.935483870966</v>
      </c>
      <c r="AC55" s="7">
        <f t="shared" si="3"/>
        <v>21592.677419354841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1365.8064516129032</v>
      </c>
      <c r="C56" s="21">
        <f t="shared" si="20"/>
        <v>1397.5806451612902</v>
      </c>
      <c r="D56" s="21">
        <f t="shared" si="20"/>
        <v>385.32258064516128</v>
      </c>
      <c r="E56" s="21">
        <f t="shared" si="20"/>
        <v>652</v>
      </c>
      <c r="F56" s="21">
        <f t="shared" si="20"/>
        <v>937.87096774193549</v>
      </c>
      <c r="G56" s="21">
        <f t="shared" si="20"/>
        <v>1511.8064516129032</v>
      </c>
      <c r="H56" s="21">
        <f t="shared" si="20"/>
        <v>1829.8709677419354</v>
      </c>
      <c r="I56" s="21">
        <f t="shared" si="20"/>
        <v>2525.2580645161293</v>
      </c>
      <c r="J56" s="21">
        <f t="shared" si="20"/>
        <v>326.45161290322579</v>
      </c>
      <c r="K56" s="21">
        <f t="shared" si="20"/>
        <v>109.38709677419355</v>
      </c>
      <c r="L56" s="21">
        <f t="shared" si="20"/>
        <v>1151.0967741935483</v>
      </c>
      <c r="M56" s="21">
        <f t="shared" si="20"/>
        <v>778.9677419354839</v>
      </c>
      <c r="N56" s="21">
        <f t="shared" si="20"/>
        <v>1946.9032258064517</v>
      </c>
      <c r="O56" s="21">
        <f t="shared" si="20"/>
        <v>1968.2903225806451</v>
      </c>
      <c r="P56" s="21">
        <f t="shared" si="20"/>
        <v>794.0322580645161</v>
      </c>
      <c r="Q56" s="21">
        <f t="shared" si="20"/>
        <v>1325.7096774193549</v>
      </c>
      <c r="R56" s="21">
        <f t="shared" si="20"/>
        <v>1054.6451612903227</v>
      </c>
      <c r="S56" s="21">
        <f t="shared" si="20"/>
        <v>1399.1290322580646</v>
      </c>
      <c r="T56" s="21">
        <f t="shared" si="20"/>
        <v>279.12903225806451</v>
      </c>
      <c r="U56" s="21">
        <f t="shared" si="20"/>
        <v>242.19354838709677</v>
      </c>
      <c r="V56" s="21">
        <f t="shared" si="20"/>
        <v>1725.0967741935483</v>
      </c>
      <c r="W56" s="21">
        <f t="shared" si="20"/>
        <v>1245.2258064516129</v>
      </c>
      <c r="X56" s="21">
        <f t="shared" si="20"/>
        <v>747.06451612903231</v>
      </c>
      <c r="Y56" s="21">
        <f t="shared" si="20"/>
        <v>545</v>
      </c>
      <c r="Z56" s="21">
        <f t="shared" si="20"/>
        <v>1895.4516129032259</v>
      </c>
      <c r="AA56" s="21">
        <f t="shared" si="20"/>
        <v>2071.0322580645161</v>
      </c>
      <c r="AB56" s="4">
        <f t="shared" si="5"/>
        <v>14438.741935483871</v>
      </c>
      <c r="AC56" s="5">
        <f t="shared" si="3"/>
        <v>15771.580645161288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466.09677419354841</v>
      </c>
      <c r="C57" s="21">
        <f t="shared" si="21"/>
        <v>897</v>
      </c>
      <c r="D57" s="21">
        <f t="shared" si="21"/>
        <v>170.29032258064515</v>
      </c>
      <c r="E57" s="21">
        <f t="shared" si="21"/>
        <v>509.61290322580646</v>
      </c>
      <c r="F57" s="21">
        <f t="shared" si="21"/>
        <v>434.87096774193549</v>
      </c>
      <c r="G57" s="21">
        <f t="shared" si="21"/>
        <v>1165.741935483871</v>
      </c>
      <c r="H57" s="21">
        <f t="shared" si="21"/>
        <v>936</v>
      </c>
      <c r="I57" s="21">
        <f t="shared" si="21"/>
        <v>1840.0967741935483</v>
      </c>
      <c r="J57" s="21">
        <f t="shared" si="21"/>
        <v>186.06451612903226</v>
      </c>
      <c r="K57" s="21">
        <f t="shared" si="21"/>
        <v>73.451612903225808</v>
      </c>
      <c r="L57" s="21">
        <f t="shared" si="21"/>
        <v>840.0322580645161</v>
      </c>
      <c r="M57" s="21">
        <f t="shared" si="21"/>
        <v>538.54838709677415</v>
      </c>
      <c r="N57" s="21">
        <f t="shared" si="21"/>
        <v>1703.6451612903227</v>
      </c>
      <c r="O57" s="21">
        <f t="shared" si="21"/>
        <v>1476</v>
      </c>
      <c r="P57" s="21">
        <f t="shared" si="21"/>
        <v>522.87096774193549</v>
      </c>
      <c r="Q57" s="21">
        <f t="shared" si="21"/>
        <v>981.06451612903231</v>
      </c>
      <c r="R57" s="21">
        <f t="shared" si="21"/>
        <v>755.16129032258061</v>
      </c>
      <c r="S57" s="21">
        <f t="shared" si="21"/>
        <v>1115.9354838709678</v>
      </c>
      <c r="T57" s="21">
        <f t="shared" si="21"/>
        <v>158.35483870967741</v>
      </c>
      <c r="U57" s="21">
        <f t="shared" si="21"/>
        <v>199.09677419354838</v>
      </c>
      <c r="V57" s="21">
        <f t="shared" si="21"/>
        <v>1333.1612903225807</v>
      </c>
      <c r="W57" s="21">
        <f t="shared" si="21"/>
        <v>806</v>
      </c>
      <c r="X57" s="21">
        <f t="shared" si="21"/>
        <v>449.51612903225805</v>
      </c>
      <c r="Y57" s="21">
        <f t="shared" si="21"/>
        <v>430.35483870967744</v>
      </c>
      <c r="Z57" s="21">
        <f t="shared" si="21"/>
        <v>1259.9032258064517</v>
      </c>
      <c r="AA57" s="21">
        <f t="shared" si="21"/>
        <v>1534.9677419354839</v>
      </c>
      <c r="AB57" s="6">
        <f t="shared" si="5"/>
        <v>9215.9677419354848</v>
      </c>
      <c r="AC57" s="7">
        <f t="shared" si="3"/>
        <v>11567.870967741936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412.09677419354841</v>
      </c>
      <c r="D58" s="21">
        <f t="shared" si="22"/>
        <v>5.870967741935484</v>
      </c>
      <c r="E58" s="21">
        <f t="shared" si="22"/>
        <v>287.19354838709677</v>
      </c>
      <c r="F58" s="21">
        <f t="shared" si="22"/>
        <v>15.096774193548388</v>
      </c>
      <c r="G58" s="21">
        <f t="shared" si="22"/>
        <v>704.61290322580646</v>
      </c>
      <c r="H58" s="21">
        <f t="shared" si="22"/>
        <v>96.41935483870968</v>
      </c>
      <c r="I58" s="21">
        <f t="shared" si="22"/>
        <v>810.25806451612902</v>
      </c>
      <c r="J58" s="21">
        <f t="shared" si="22"/>
        <v>45.903225806451616</v>
      </c>
      <c r="K58" s="21">
        <f t="shared" si="22"/>
        <v>38.161290322580648</v>
      </c>
      <c r="L58" s="21">
        <f t="shared" si="22"/>
        <v>571.9677419354839</v>
      </c>
      <c r="M58" s="21">
        <f t="shared" si="22"/>
        <v>101.7741935483871</v>
      </c>
      <c r="N58" s="21">
        <f t="shared" si="22"/>
        <v>444.83870967741933</v>
      </c>
      <c r="O58" s="21">
        <f t="shared" si="22"/>
        <v>240.48387096774192</v>
      </c>
      <c r="P58" s="21">
        <f t="shared" si="22"/>
        <v>91.129032258064512</v>
      </c>
      <c r="Q58" s="21">
        <f t="shared" si="22"/>
        <v>171.09677419354838</v>
      </c>
      <c r="R58" s="21">
        <f t="shared" si="22"/>
        <v>160.87096774193549</v>
      </c>
      <c r="S58" s="21">
        <f t="shared" si="22"/>
        <v>106.51612903225806</v>
      </c>
      <c r="T58" s="21">
        <f t="shared" si="22"/>
        <v>21.838709677419356</v>
      </c>
      <c r="U58" s="21">
        <f t="shared" si="22"/>
        <v>16.096774193548388</v>
      </c>
      <c r="V58" s="21">
        <f t="shared" si="22"/>
        <v>206.48387096774192</v>
      </c>
      <c r="W58" s="21">
        <f t="shared" si="22"/>
        <v>29.35483870967742</v>
      </c>
      <c r="X58" s="21">
        <f t="shared" si="22"/>
        <v>57.838709677419352</v>
      </c>
      <c r="Y58" s="21">
        <f t="shared" si="22"/>
        <v>11.774193548387096</v>
      </c>
      <c r="Z58" s="21">
        <f t="shared" si="22"/>
        <v>60.225806451612904</v>
      </c>
      <c r="AA58" s="21">
        <f t="shared" si="22"/>
        <v>83.322580645161295</v>
      </c>
      <c r="AB58" s="4">
        <f t="shared" si="5"/>
        <v>1778.4838709677417</v>
      </c>
      <c r="AC58" s="5">
        <f t="shared" si="3"/>
        <v>3012.7419354838712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3.2258064516129031E-2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3.2258064516129031E-2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24657.354838709678</v>
      </c>
      <c r="C63" s="45">
        <f t="shared" ref="C63:AA63" si="25">SUM(C39:C62)</f>
        <v>24638.225806451617</v>
      </c>
      <c r="D63" s="50">
        <f t="shared" si="25"/>
        <v>10985.677419354841</v>
      </c>
      <c r="E63" s="45">
        <f t="shared" si="25"/>
        <v>11069.16129032258</v>
      </c>
      <c r="F63" s="50">
        <f t="shared" si="25"/>
        <v>24952.419354838708</v>
      </c>
      <c r="G63" s="45">
        <f t="shared" si="25"/>
        <v>22184.516129032258</v>
      </c>
      <c r="H63" s="50">
        <f t="shared" si="25"/>
        <v>37188.258064516129</v>
      </c>
      <c r="I63" s="45">
        <f t="shared" si="25"/>
        <v>40069.903225806454</v>
      </c>
      <c r="J63" s="50">
        <f t="shared" si="25"/>
        <v>5147.9677419354839</v>
      </c>
      <c r="K63" s="50">
        <f t="shared" si="25"/>
        <v>5669.0645161290313</v>
      </c>
      <c r="L63" s="50">
        <f t="shared" si="25"/>
        <v>20042</v>
      </c>
      <c r="M63" s="45">
        <f t="shared" si="25"/>
        <v>20385.000000000004</v>
      </c>
      <c r="N63" s="50">
        <f t="shared" si="25"/>
        <v>37712.129032258068</v>
      </c>
      <c r="O63" s="45">
        <f t="shared" si="25"/>
        <v>37416.580645161288</v>
      </c>
      <c r="P63" s="50">
        <f t="shared" si="25"/>
        <v>19841.322580645163</v>
      </c>
      <c r="Q63" s="45">
        <f t="shared" si="25"/>
        <v>19341.129032258068</v>
      </c>
      <c r="R63" s="50">
        <f t="shared" si="25"/>
        <v>23660.774193548383</v>
      </c>
      <c r="S63" s="45">
        <f t="shared" si="25"/>
        <v>24258.870967741932</v>
      </c>
      <c r="T63" s="50">
        <f>SUM(T39:T62)</f>
        <v>6252.6774193548381</v>
      </c>
      <c r="U63" s="45">
        <f t="shared" si="25"/>
        <v>6599.6451612903211</v>
      </c>
      <c r="V63" s="50">
        <f t="shared" si="25"/>
        <v>22241.258064516129</v>
      </c>
      <c r="W63" s="45">
        <f t="shared" si="25"/>
        <v>25293.870967741936</v>
      </c>
      <c r="X63" s="50">
        <f t="shared" si="25"/>
        <v>18771.451612903227</v>
      </c>
      <c r="Y63" s="45">
        <f t="shared" si="25"/>
        <v>11140.870967741934</v>
      </c>
      <c r="Z63" s="50">
        <f t="shared" si="25"/>
        <v>38223.806451612916</v>
      </c>
      <c r="AA63" s="50">
        <f t="shared" si="25"/>
        <v>40545.322580645152</v>
      </c>
      <c r="AB63" s="50">
        <f>AB31/B65</f>
        <v>289677.09677419357</v>
      </c>
      <c r="AC63" s="46">
        <f>AC31/B65</f>
        <v>288612.16129032261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80" t="s">
        <v>0</v>
      </c>
      <c r="B69" s="271" t="s">
        <v>1</v>
      </c>
      <c r="C69" s="272"/>
      <c r="D69" s="271" t="s">
        <v>2</v>
      </c>
      <c r="E69" s="272"/>
      <c r="F69" s="271" t="s">
        <v>3</v>
      </c>
      <c r="G69" s="272"/>
      <c r="H69" s="271" t="s">
        <v>4</v>
      </c>
      <c r="I69" s="272"/>
      <c r="J69" s="271" t="s">
        <v>5</v>
      </c>
      <c r="K69" s="272"/>
      <c r="L69" s="271" t="s">
        <v>6</v>
      </c>
      <c r="M69" s="272"/>
      <c r="N69" s="271" t="s">
        <v>7</v>
      </c>
      <c r="O69" s="272"/>
      <c r="P69" s="271" t="s">
        <v>8</v>
      </c>
      <c r="Q69" s="272"/>
      <c r="R69" s="271" t="s">
        <v>9</v>
      </c>
      <c r="S69" s="272"/>
      <c r="T69" s="271" t="s">
        <v>10</v>
      </c>
      <c r="U69" s="272"/>
      <c r="V69" s="271" t="s">
        <v>11</v>
      </c>
      <c r="W69" s="272"/>
      <c r="X69" s="271" t="s">
        <v>12</v>
      </c>
      <c r="Y69" s="272"/>
      <c r="Z69" s="271" t="s">
        <v>40</v>
      </c>
      <c r="AA69" s="272"/>
      <c r="AB69" s="271" t="s">
        <v>51</v>
      </c>
      <c r="AC69" s="272"/>
    </row>
    <row r="70" spans="1:31" s="66" customFormat="1" ht="15" thickTop="1" thickBot="1" x14ac:dyDescent="0.3">
      <c r="A70" s="281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1.1825301094484666E-2</v>
      </c>
      <c r="C72" s="82">
        <f t="shared" ref="C72:AC72" si="27">C8/C31</f>
        <v>1.3092689696707843E-6</v>
      </c>
      <c r="D72" s="81">
        <f t="shared" si="27"/>
        <v>2.1056742503435557E-2</v>
      </c>
      <c r="E72" s="82">
        <f t="shared" si="27"/>
        <v>2.5645210174154293E-4</v>
      </c>
      <c r="F72" s="81">
        <f t="shared" si="27"/>
        <v>2.4507288064380597E-2</v>
      </c>
      <c r="G72" s="82">
        <f t="shared" si="27"/>
        <v>2.7336706799278778E-4</v>
      </c>
      <c r="H72" s="81">
        <f t="shared" si="27"/>
        <v>1.2532571848901318E-2</v>
      </c>
      <c r="I72" s="82">
        <f t="shared" si="27"/>
        <v>1.24218402195518E-3</v>
      </c>
      <c r="J72" s="81">
        <f t="shared" si="27"/>
        <v>1.9111832417427485E-3</v>
      </c>
      <c r="K72" s="82">
        <f t="shared" si="27"/>
        <v>4.2619536704582312E-3</v>
      </c>
      <c r="L72" s="81">
        <f t="shared" si="27"/>
        <v>3.1240845836646267E-3</v>
      </c>
      <c r="M72" s="82">
        <f t="shared" si="27"/>
        <v>3.9386962266688818E-3</v>
      </c>
      <c r="N72" s="81">
        <f t="shared" si="27"/>
        <v>5.4196647608880863E-3</v>
      </c>
      <c r="O72" s="82">
        <f t="shared" si="27"/>
        <v>4.3218721387964969E-3</v>
      </c>
      <c r="P72" s="81">
        <f t="shared" si="27"/>
        <v>3.2337204368205162E-3</v>
      </c>
      <c r="Q72" s="82">
        <f t="shared" si="27"/>
        <v>3.0821832131092859E-3</v>
      </c>
      <c r="R72" s="81">
        <f t="shared" si="27"/>
        <v>1.1234055548587291E-3</v>
      </c>
      <c r="S72" s="82">
        <f t="shared" si="27"/>
        <v>3.1594694325321631E-3</v>
      </c>
      <c r="T72" s="81">
        <f t="shared" si="27"/>
        <v>1.6509056765359872E-4</v>
      </c>
      <c r="U72" s="82">
        <f t="shared" si="27"/>
        <v>3.3726153410007379E-3</v>
      </c>
      <c r="V72" s="81">
        <f t="shared" si="27"/>
        <v>6.3381190725170743E-4</v>
      </c>
      <c r="W72" s="82">
        <f t="shared" si="27"/>
        <v>2.79680146918162E-3</v>
      </c>
      <c r="X72" s="81">
        <f t="shared" si="27"/>
        <v>2.3886650112129779E-4</v>
      </c>
      <c r="Y72" s="82">
        <f t="shared" si="27"/>
        <v>2.0210384894908894E-3</v>
      </c>
      <c r="Z72" s="81">
        <f t="shared" si="27"/>
        <v>0</v>
      </c>
      <c r="AA72" s="81">
        <f t="shared" si="27"/>
        <v>0</v>
      </c>
      <c r="AB72" s="100">
        <f t="shared" si="27"/>
        <v>6.8617002914257144E-3</v>
      </c>
      <c r="AC72" s="101">
        <f t="shared" si="27"/>
        <v>1.9979932886828701E-3</v>
      </c>
      <c r="AD72" s="18"/>
      <c r="AE72" s="18"/>
    </row>
    <row r="73" spans="1:31" x14ac:dyDescent="0.2">
      <c r="A73" s="87" t="s">
        <v>18</v>
      </c>
      <c r="B73" s="81">
        <f>B9/B31</f>
        <v>5.3944514363312393E-2</v>
      </c>
      <c r="C73" s="82">
        <f t="shared" ref="C73:AC73" si="28">C9/C31</f>
        <v>8.9737295181235559E-3</v>
      </c>
      <c r="D73" s="81">
        <f t="shared" si="28"/>
        <v>6.7786208435617043E-2</v>
      </c>
      <c r="E73" s="82">
        <f t="shared" si="28"/>
        <v>1.6794698435642179E-2</v>
      </c>
      <c r="F73" s="81">
        <f t="shared" si="28"/>
        <v>8.840826088361721E-2</v>
      </c>
      <c r="G73" s="82">
        <f t="shared" si="28"/>
        <v>1.6970569417786307E-2</v>
      </c>
      <c r="H73" s="81">
        <f t="shared" si="28"/>
        <v>4.8908084063995223E-2</v>
      </c>
      <c r="I73" s="82">
        <f t="shared" si="28"/>
        <v>1.8511198574748807E-2</v>
      </c>
      <c r="J73" s="81">
        <f t="shared" si="28"/>
        <v>1.3252959200937419E-2</v>
      </c>
      <c r="K73" s="82">
        <f t="shared" si="28"/>
        <v>4.6466106372445817E-2</v>
      </c>
      <c r="L73" s="81">
        <f t="shared" si="28"/>
        <v>2.3701839041239205E-2</v>
      </c>
      <c r="M73" s="82">
        <f t="shared" si="28"/>
        <v>4.1816009557945039E-2</v>
      </c>
      <c r="N73" s="81">
        <f t="shared" si="28"/>
        <v>3.8249865705907916E-2</v>
      </c>
      <c r="O73" s="82">
        <f t="shared" si="28"/>
        <v>4.4465365535720752E-2</v>
      </c>
      <c r="P73" s="81">
        <f t="shared" si="28"/>
        <v>3.6031026807851321E-2</v>
      </c>
      <c r="Q73" s="82">
        <f t="shared" si="28"/>
        <v>4.1761247550348164E-2</v>
      </c>
      <c r="R73" s="81">
        <f t="shared" si="28"/>
        <v>3.5545424303733961E-2</v>
      </c>
      <c r="S73" s="82">
        <f t="shared" si="28"/>
        <v>3.7559921545161398E-2</v>
      </c>
      <c r="T73" s="81">
        <f t="shared" si="28"/>
        <v>2.0295821660914291E-2</v>
      </c>
      <c r="U73" s="82">
        <f t="shared" si="28"/>
        <v>6.5091476081314242E-2</v>
      </c>
      <c r="V73" s="81">
        <f t="shared" si="28"/>
        <v>2.5606291127068411E-2</v>
      </c>
      <c r="W73" s="82">
        <f t="shared" si="28"/>
        <v>4.4465699965566055E-2</v>
      </c>
      <c r="X73" s="81">
        <f t="shared" si="28"/>
        <v>4.0650266791541718E-2</v>
      </c>
      <c r="Y73" s="82">
        <f t="shared" si="28"/>
        <v>5.1898415308932237E-2</v>
      </c>
      <c r="Z73" s="81">
        <f t="shared" si="28"/>
        <v>4.1749019779937856E-2</v>
      </c>
      <c r="AA73" s="81">
        <f t="shared" si="28"/>
        <v>2.7940854718534813E-2</v>
      </c>
      <c r="AB73" s="100">
        <f t="shared" si="28"/>
        <v>4.3830115623736773E-2</v>
      </c>
      <c r="AC73" s="101">
        <f t="shared" si="28"/>
        <v>3.2185172712526251E-2</v>
      </c>
      <c r="AD73" s="18"/>
      <c r="AE73" s="18"/>
    </row>
    <row r="74" spans="1:31" x14ac:dyDescent="0.2">
      <c r="A74" s="86" t="s">
        <v>19</v>
      </c>
      <c r="B74" s="81">
        <f>B10/B31</f>
        <v>9.0231534659553261E-2</v>
      </c>
      <c r="C74" s="82">
        <f t="shared" ref="C74:AC74" si="29">C10/C31</f>
        <v>3.790988301681756E-2</v>
      </c>
      <c r="D74" s="81">
        <f t="shared" si="29"/>
        <v>8.7295481506712555E-2</v>
      </c>
      <c r="E74" s="82">
        <f t="shared" si="29"/>
        <v>5.6104725712820276E-2</v>
      </c>
      <c r="F74" s="81">
        <f t="shared" si="29"/>
        <v>0.10113183155037006</v>
      </c>
      <c r="G74" s="82">
        <f t="shared" si="29"/>
        <v>5.0831733845169542E-2</v>
      </c>
      <c r="H74" s="81">
        <f t="shared" si="29"/>
        <v>7.4693191399297032E-2</v>
      </c>
      <c r="I74" s="82">
        <f t="shared" si="29"/>
        <v>4.2548224192077232E-2</v>
      </c>
      <c r="J74" s="81">
        <f t="shared" si="29"/>
        <v>3.072932005739816E-2</v>
      </c>
      <c r="K74" s="82">
        <f t="shared" si="29"/>
        <v>9.7142954689002567E-2</v>
      </c>
      <c r="L74" s="81">
        <f t="shared" si="29"/>
        <v>4.2993584440417058E-2</v>
      </c>
      <c r="M74" s="82">
        <f t="shared" si="29"/>
        <v>8.4956522427148365E-2</v>
      </c>
      <c r="N74" s="81">
        <f t="shared" si="29"/>
        <v>6.7302724544854226E-2</v>
      </c>
      <c r="O74" s="82">
        <f t="shared" si="29"/>
        <v>7.8001472522962911E-2</v>
      </c>
      <c r="P74" s="81">
        <f t="shared" si="29"/>
        <v>7.5687592365883516E-2</v>
      </c>
      <c r="Q74" s="82">
        <f t="shared" si="29"/>
        <v>7.8198724096234837E-2</v>
      </c>
      <c r="R74" s="81">
        <f t="shared" si="29"/>
        <v>7.0353272873027908E-2</v>
      </c>
      <c r="S74" s="82">
        <f t="shared" si="29"/>
        <v>6.2481965360194146E-2</v>
      </c>
      <c r="T74" s="81">
        <f t="shared" si="29"/>
        <v>4.1081755944550206E-2</v>
      </c>
      <c r="U74" s="82">
        <f t="shared" si="29"/>
        <v>0.13876112596473905</v>
      </c>
      <c r="V74" s="81">
        <f t="shared" si="29"/>
        <v>4.5080415792214119E-2</v>
      </c>
      <c r="W74" s="82">
        <f t="shared" si="29"/>
        <v>8.6739105482649112E-2</v>
      </c>
      <c r="X74" s="81">
        <f t="shared" si="29"/>
        <v>7.9867334576355656E-2</v>
      </c>
      <c r="Y74" s="82">
        <f t="shared" si="29"/>
        <v>9.6827432846797748E-2</v>
      </c>
      <c r="Z74" s="81">
        <f t="shared" si="29"/>
        <v>6.7689617515853145E-2</v>
      </c>
      <c r="AA74" s="81">
        <f t="shared" si="29"/>
        <v>4.7966234520508709E-2</v>
      </c>
      <c r="AB74" s="100">
        <f t="shared" si="29"/>
        <v>7.096010129187226E-2</v>
      </c>
      <c r="AC74" s="101">
        <f t="shared" si="29"/>
        <v>6.4966859756094147E-2</v>
      </c>
      <c r="AD74" s="18"/>
      <c r="AE74" s="18"/>
    </row>
    <row r="75" spans="1:31" x14ac:dyDescent="0.2">
      <c r="A75" s="87" t="s">
        <v>20</v>
      </c>
      <c r="B75" s="81">
        <f>B11/B31</f>
        <v>0.10411602636391942</v>
      </c>
      <c r="C75" s="82">
        <f t="shared" ref="C75:AC75" si="30">C11/C31</f>
        <v>4.1502517069594194E-2</v>
      </c>
      <c r="D75" s="81">
        <f t="shared" si="30"/>
        <v>8.7979656796532732E-2</v>
      </c>
      <c r="E75" s="82">
        <f t="shared" si="30"/>
        <v>7.7393164385797214E-2</v>
      </c>
      <c r="F75" s="81">
        <f t="shared" si="30"/>
        <v>9.5279402734236129E-2</v>
      </c>
      <c r="G75" s="82">
        <f t="shared" si="30"/>
        <v>5.6248182399813877E-2</v>
      </c>
      <c r="H75" s="81">
        <f t="shared" si="30"/>
        <v>8.6238632381362132E-2</v>
      </c>
      <c r="I75" s="82">
        <f t="shared" si="30"/>
        <v>5.2632214508999194E-2</v>
      </c>
      <c r="J75" s="81">
        <f t="shared" si="30"/>
        <v>3.945810122378389E-2</v>
      </c>
      <c r="K75" s="82">
        <f t="shared" si="30"/>
        <v>0.13892034300476269</v>
      </c>
      <c r="L75" s="81">
        <f t="shared" si="30"/>
        <v>4.4195898291008236E-2</v>
      </c>
      <c r="M75" s="82">
        <f t="shared" si="30"/>
        <v>0.12847682119205298</v>
      </c>
      <c r="N75" s="81">
        <f t="shared" si="30"/>
        <v>6.7504593371175189E-2</v>
      </c>
      <c r="O75" s="82">
        <f t="shared" si="30"/>
        <v>9.2974134289266278E-2</v>
      </c>
      <c r="P75" s="81">
        <f t="shared" si="30"/>
        <v>8.5398508489125821E-2</v>
      </c>
      <c r="Q75" s="82">
        <f t="shared" si="30"/>
        <v>8.7587040820581247E-2</v>
      </c>
      <c r="R75" s="81">
        <f t="shared" si="30"/>
        <v>8.8813116577866724E-2</v>
      </c>
      <c r="S75" s="82">
        <f t="shared" si="30"/>
        <v>6.6140088427911303E-2</v>
      </c>
      <c r="T75" s="81">
        <f t="shared" si="30"/>
        <v>4.7731810372846732E-2</v>
      </c>
      <c r="U75" s="82">
        <f t="shared" si="30"/>
        <v>0.17465259618063533</v>
      </c>
      <c r="V75" s="81">
        <f t="shared" si="30"/>
        <v>4.2669900025961632E-2</v>
      </c>
      <c r="W75" s="82">
        <f t="shared" si="30"/>
        <v>9.5785030161584475E-2</v>
      </c>
      <c r="X75" s="81">
        <f t="shared" si="30"/>
        <v>8.2120240928657967E-2</v>
      </c>
      <c r="Y75" s="82">
        <f t="shared" si="30"/>
        <v>0.13087816728291932</v>
      </c>
      <c r="Z75" s="81">
        <f t="shared" si="30"/>
        <v>8.194690355107187E-2</v>
      </c>
      <c r="AA75" s="81">
        <f t="shared" si="30"/>
        <v>5.7484058063258563E-2</v>
      </c>
      <c r="AB75" s="100">
        <f t="shared" si="30"/>
        <v>7.7569240054833025E-2</v>
      </c>
      <c r="AC75" s="101">
        <f t="shared" si="30"/>
        <v>7.8943647670045428E-2</v>
      </c>
      <c r="AD75" s="18"/>
      <c r="AE75" s="18"/>
    </row>
    <row r="76" spans="1:31" x14ac:dyDescent="0.2">
      <c r="A76" s="86" t="s">
        <v>21</v>
      </c>
      <c r="B76" s="81">
        <f>B12/B31</f>
        <v>8.5162053329635334E-2</v>
      </c>
      <c r="C76" s="82">
        <f t="shared" ref="C76:AC76" si="31">C12/C31</f>
        <v>4.0125166113500525E-2</v>
      </c>
      <c r="D76" s="81">
        <f t="shared" si="31"/>
        <v>7.1121930020319718E-2</v>
      </c>
      <c r="E76" s="82">
        <f t="shared" si="31"/>
        <v>6.4818268715174973E-2</v>
      </c>
      <c r="F76" s="81">
        <f t="shared" si="31"/>
        <v>8.461523544811092E-2</v>
      </c>
      <c r="G76" s="82">
        <f t="shared" si="31"/>
        <v>4.4968882684813589E-2</v>
      </c>
      <c r="H76" s="81">
        <f t="shared" si="31"/>
        <v>7.4673240599703691E-2</v>
      </c>
      <c r="I76" s="82">
        <f t="shared" si="31"/>
        <v>4.7614370692507527E-2</v>
      </c>
      <c r="J76" s="81">
        <f t="shared" si="31"/>
        <v>3.5961575817579125E-2</v>
      </c>
      <c r="K76" s="82">
        <f t="shared" si="31"/>
        <v>0.11722364160895864</v>
      </c>
      <c r="L76" s="81">
        <f t="shared" si="31"/>
        <v>3.7915538659138388E-2</v>
      </c>
      <c r="M76" s="82">
        <f t="shared" si="31"/>
        <v>0.11770197884276072</v>
      </c>
      <c r="N76" s="81">
        <f t="shared" si="31"/>
        <v>5.4990436892041236E-2</v>
      </c>
      <c r="O76" s="82">
        <f t="shared" si="31"/>
        <v>8.5933957172686939E-2</v>
      </c>
      <c r="P76" s="81">
        <f t="shared" si="31"/>
        <v>7.0167994134105918E-2</v>
      </c>
      <c r="Q76" s="82">
        <f t="shared" si="31"/>
        <v>7.3919025976733513E-2</v>
      </c>
      <c r="R76" s="81">
        <f t="shared" si="31"/>
        <v>7.5967573934809754E-2</v>
      </c>
      <c r="S76" s="82">
        <f t="shared" si="31"/>
        <v>5.6886406701904854E-2</v>
      </c>
      <c r="T76" s="81">
        <f t="shared" si="31"/>
        <v>3.3575294196550642E-2</v>
      </c>
      <c r="U76" s="82">
        <f t="shared" si="31"/>
        <v>0.12675168264178427</v>
      </c>
      <c r="V76" s="81">
        <f t="shared" si="31"/>
        <v>3.2966921400071646E-2</v>
      </c>
      <c r="W76" s="82">
        <f t="shared" si="31"/>
        <v>7.874022777416434E-2</v>
      </c>
      <c r="X76" s="81">
        <f t="shared" si="31"/>
        <v>6.6609384532105201E-2</v>
      </c>
      <c r="Y76" s="82">
        <f t="shared" si="31"/>
        <v>0.10826454177729777</v>
      </c>
      <c r="Z76" s="81">
        <f t="shared" si="31"/>
        <v>7.0748005380872253E-2</v>
      </c>
      <c r="AA76" s="81">
        <f t="shared" si="31"/>
        <v>5.1711943225621664E-2</v>
      </c>
      <c r="AB76" s="100">
        <f t="shared" si="31"/>
        <v>6.5161542496149777E-2</v>
      </c>
      <c r="AC76" s="101">
        <f t="shared" si="31"/>
        <v>6.8713488365958697E-2</v>
      </c>
      <c r="AD76" s="18"/>
      <c r="AE76" s="18"/>
    </row>
    <row r="77" spans="1:31" x14ac:dyDescent="0.2">
      <c r="A77" s="87" t="s">
        <v>22</v>
      </c>
      <c r="B77" s="81">
        <f>B13/B31</f>
        <v>6.5688703756518377E-2</v>
      </c>
      <c r="C77" s="82">
        <f t="shared" ref="C77:AC77" si="32">C13/C31</f>
        <v>4.2460901955393204E-2</v>
      </c>
      <c r="D77" s="81">
        <f t="shared" si="32"/>
        <v>5.9696496317786209E-2</v>
      </c>
      <c r="E77" s="82">
        <f t="shared" si="32"/>
        <v>5.0652204322383605E-2</v>
      </c>
      <c r="F77" s="81">
        <f t="shared" si="32"/>
        <v>7.4911605959729802E-2</v>
      </c>
      <c r="G77" s="82">
        <f t="shared" si="32"/>
        <v>3.5619147327400687E-2</v>
      </c>
      <c r="H77" s="81">
        <f t="shared" si="32"/>
        <v>6.6234919797785632E-2</v>
      </c>
      <c r="I77" s="82">
        <f t="shared" si="32"/>
        <v>4.5255589626837615E-2</v>
      </c>
      <c r="J77" s="81">
        <f t="shared" si="32"/>
        <v>3.9984459887083532E-2</v>
      </c>
      <c r="K77" s="82">
        <f t="shared" si="32"/>
        <v>0.11151068902532704</v>
      </c>
      <c r="L77" s="81">
        <f t="shared" si="32"/>
        <v>3.3433016471860706E-2</v>
      </c>
      <c r="M77" s="82">
        <f t="shared" si="32"/>
        <v>9.0477659885905989E-2</v>
      </c>
      <c r="N77" s="81">
        <f t="shared" si="32"/>
        <v>4.6979837067906621E-2</v>
      </c>
      <c r="O77" s="82">
        <f t="shared" si="32"/>
        <v>7.5071082856142779E-2</v>
      </c>
      <c r="P77" s="81">
        <f t="shared" si="32"/>
        <v>5.4948860393996886E-2</v>
      </c>
      <c r="Q77" s="82">
        <f t="shared" si="32"/>
        <v>5.4311804194637867E-2</v>
      </c>
      <c r="R77" s="81">
        <f t="shared" si="32"/>
        <v>6.7449324047968329E-2</v>
      </c>
      <c r="S77" s="82">
        <f t="shared" si="32"/>
        <v>5.008876034706293E-2</v>
      </c>
      <c r="T77" s="81">
        <f t="shared" si="32"/>
        <v>3.1403321415857978E-2</v>
      </c>
      <c r="U77" s="82">
        <f t="shared" si="32"/>
        <v>7.0321473784025534E-2</v>
      </c>
      <c r="V77" s="81">
        <f t="shared" si="32"/>
        <v>2.9251072186390014E-2</v>
      </c>
      <c r="W77" s="82">
        <f t="shared" si="32"/>
        <v>7.3373633801379914E-2</v>
      </c>
      <c r="X77" s="81">
        <f t="shared" si="32"/>
        <v>5.4707302612924565E-2</v>
      </c>
      <c r="Y77" s="82">
        <f t="shared" si="32"/>
        <v>6.8298360874084668E-2</v>
      </c>
      <c r="Z77" s="81">
        <f t="shared" si="32"/>
        <v>6.0679124139828414E-2</v>
      </c>
      <c r="AA77" s="81">
        <f t="shared" si="32"/>
        <v>5.3993738588039672E-2</v>
      </c>
      <c r="AB77" s="100">
        <f t="shared" si="32"/>
        <v>5.5699727950699274E-2</v>
      </c>
      <c r="AC77" s="101">
        <f t="shared" si="32"/>
        <v>5.9011775709270291E-2</v>
      </c>
      <c r="AD77" s="18"/>
      <c r="AE77" s="18"/>
    </row>
    <row r="78" spans="1:31" x14ac:dyDescent="0.2">
      <c r="A78" s="86" t="s">
        <v>23</v>
      </c>
      <c r="B78" s="81">
        <f>B14/B31</f>
        <v>5.1079439753629746E-2</v>
      </c>
      <c r="C78" s="82">
        <f t="shared" ref="C78:AC78" si="33">C14/C31</f>
        <v>4.2916527556838641E-2</v>
      </c>
      <c r="D78" s="81">
        <f t="shared" si="33"/>
        <v>4.8773182677738759E-2</v>
      </c>
      <c r="E78" s="82">
        <f t="shared" si="33"/>
        <v>4.2617676543958219E-2</v>
      </c>
      <c r="F78" s="81">
        <f t="shared" si="33"/>
        <v>5.9630910442454992E-2</v>
      </c>
      <c r="G78" s="82">
        <f t="shared" si="33"/>
        <v>3.2391089396847553E-2</v>
      </c>
      <c r="H78" s="81">
        <f t="shared" si="33"/>
        <v>5.4474357150540061E-2</v>
      </c>
      <c r="I78" s="82">
        <f t="shared" si="33"/>
        <v>4.1322141064768267E-2</v>
      </c>
      <c r="J78" s="81">
        <f t="shared" si="33"/>
        <v>3.9777676126501529E-2</v>
      </c>
      <c r="K78" s="82">
        <f t="shared" si="33"/>
        <v>8.04877632424989E-2</v>
      </c>
      <c r="L78" s="81">
        <f t="shared" si="33"/>
        <v>3.0395846142455683E-2</v>
      </c>
      <c r="M78" s="82">
        <f t="shared" si="33"/>
        <v>6.2821334472691018E-2</v>
      </c>
      <c r="N78" s="81">
        <f t="shared" si="33"/>
        <v>4.202720781198143E-2</v>
      </c>
      <c r="O78" s="82">
        <f t="shared" si="33"/>
        <v>5.3479826952687874E-2</v>
      </c>
      <c r="P78" s="81">
        <f t="shared" si="33"/>
        <v>4.9079714704242203E-2</v>
      </c>
      <c r="Q78" s="82">
        <f t="shared" si="33"/>
        <v>4.122586832339574E-2</v>
      </c>
      <c r="R78" s="81">
        <f t="shared" si="33"/>
        <v>5.7040099034198426E-2</v>
      </c>
      <c r="S78" s="82">
        <f t="shared" si="33"/>
        <v>4.3477278016023406E-2</v>
      </c>
      <c r="T78" s="81">
        <f t="shared" si="33"/>
        <v>3.5804016859874221E-2</v>
      </c>
      <c r="U78" s="82">
        <f t="shared" si="33"/>
        <v>4.4410989838163342E-2</v>
      </c>
      <c r="V78" s="81">
        <f t="shared" si="33"/>
        <v>2.7710778718423621E-2</v>
      </c>
      <c r="W78" s="82">
        <f t="shared" si="33"/>
        <v>5.8912652561502847E-2</v>
      </c>
      <c r="X78" s="81">
        <f t="shared" si="33"/>
        <v>4.3772715946487031E-2</v>
      </c>
      <c r="Y78" s="82">
        <f t="shared" si="33"/>
        <v>4.8108244273482988E-2</v>
      </c>
      <c r="Z78" s="81">
        <f t="shared" si="33"/>
        <v>5.3194344345442547E-2</v>
      </c>
      <c r="AA78" s="81">
        <f t="shared" si="33"/>
        <v>5.1628404692478751E-2</v>
      </c>
      <c r="AB78" s="100">
        <f t="shared" si="33"/>
        <v>4.7385576153202845E-2</v>
      </c>
      <c r="AC78" s="101">
        <f t="shared" si="33"/>
        <v>4.8182196064659608E-2</v>
      </c>
      <c r="AD78" s="18"/>
      <c r="AE78" s="18"/>
    </row>
    <row r="79" spans="1:31" x14ac:dyDescent="0.2">
      <c r="A79" s="87" t="s">
        <v>24</v>
      </c>
      <c r="B79" s="81">
        <f>B15/B31</f>
        <v>4.9037256435951845E-2</v>
      </c>
      <c r="C79" s="82">
        <f t="shared" ref="C79:AC79" si="34">C15/C31</f>
        <v>4.7187362935904739E-2</v>
      </c>
      <c r="D79" s="81">
        <f t="shared" si="34"/>
        <v>4.9069756515815313E-2</v>
      </c>
      <c r="E79" s="82">
        <f t="shared" si="34"/>
        <v>4.0461147506586158E-2</v>
      </c>
      <c r="F79" s="81">
        <f t="shared" si="34"/>
        <v>5.7138424743867364E-2</v>
      </c>
      <c r="G79" s="82">
        <f t="shared" si="34"/>
        <v>3.1694585005525508E-2</v>
      </c>
      <c r="H79" s="81">
        <f t="shared" si="34"/>
        <v>5.6262989705387408E-2</v>
      </c>
      <c r="I79" s="82">
        <f t="shared" si="34"/>
        <v>4.2878292532324558E-2</v>
      </c>
      <c r="J79" s="81">
        <f t="shared" si="34"/>
        <v>4.4408379128625768E-2</v>
      </c>
      <c r="K79" s="82">
        <f t="shared" si="34"/>
        <v>5.4329951462663804E-2</v>
      </c>
      <c r="L79" s="81">
        <f t="shared" si="34"/>
        <v>3.376779730308288E-2</v>
      </c>
      <c r="M79" s="82">
        <f t="shared" si="34"/>
        <v>5.9732409187653795E-2</v>
      </c>
      <c r="N79" s="81">
        <f t="shared" si="34"/>
        <v>4.1141037879487731E-2</v>
      </c>
      <c r="O79" s="82">
        <f t="shared" si="34"/>
        <v>5.4072974375686471E-2</v>
      </c>
      <c r="P79" s="81">
        <f t="shared" si="34"/>
        <v>4.838224559041817E-2</v>
      </c>
      <c r="Q79" s="82">
        <f t="shared" si="34"/>
        <v>3.8103656756869449E-2</v>
      </c>
      <c r="R79" s="81">
        <f t="shared" si="34"/>
        <v>5.486281909353169E-2</v>
      </c>
      <c r="S79" s="82">
        <f t="shared" si="34"/>
        <v>4.3127555599880324E-2</v>
      </c>
      <c r="T79" s="81">
        <f t="shared" si="34"/>
        <v>3.0629459379981738E-2</v>
      </c>
      <c r="U79" s="82">
        <f t="shared" si="34"/>
        <v>3.8183871078112705E-2</v>
      </c>
      <c r="V79" s="81">
        <f t="shared" si="34"/>
        <v>3.0034272254847501E-2</v>
      </c>
      <c r="W79" s="82">
        <f t="shared" si="34"/>
        <v>5.7809491015291224E-2</v>
      </c>
      <c r="X79" s="81">
        <f t="shared" si="34"/>
        <v>4.3544160229586792E-2</v>
      </c>
      <c r="Y79" s="82">
        <f t="shared" si="34"/>
        <v>3.8816679068932471E-2</v>
      </c>
      <c r="Z79" s="81">
        <f t="shared" si="34"/>
        <v>5.3390135180068493E-2</v>
      </c>
      <c r="AA79" s="81">
        <f t="shared" si="34"/>
        <v>5.2342858052120092E-2</v>
      </c>
      <c r="AB79" s="100">
        <f t="shared" si="34"/>
        <v>4.7290253107186091E-2</v>
      </c>
      <c r="AC79" s="101">
        <f t="shared" si="34"/>
        <v>4.7235507590999731E-2</v>
      </c>
      <c r="AD79" s="18"/>
      <c r="AE79" s="18"/>
    </row>
    <row r="80" spans="1:31" x14ac:dyDescent="0.2">
      <c r="A80" s="86" t="s">
        <v>25</v>
      </c>
      <c r="B80" s="81">
        <f>B16/B31</f>
        <v>4.9131450669694834E-2</v>
      </c>
      <c r="C80" s="82">
        <f t="shared" ref="C80:AC80" si="35">C16/C31</f>
        <v>4.8436405532970662E-2</v>
      </c>
      <c r="D80" s="81">
        <f t="shared" si="35"/>
        <v>4.8867146666040237E-2</v>
      </c>
      <c r="E80" s="82">
        <f t="shared" si="35"/>
        <v>4.1204275755950856E-2</v>
      </c>
      <c r="F80" s="81">
        <f t="shared" si="35"/>
        <v>5.3526388933777189E-2</v>
      </c>
      <c r="G80" s="82">
        <f t="shared" si="35"/>
        <v>3.4272669109521314E-2</v>
      </c>
      <c r="H80" s="81">
        <f t="shared" si="35"/>
        <v>5.490373305483174E-2</v>
      </c>
      <c r="I80" s="82">
        <f t="shared" si="35"/>
        <v>4.5300672131847006E-2</v>
      </c>
      <c r="J80" s="81">
        <f t="shared" si="35"/>
        <v>4.2415735617562837E-2</v>
      </c>
      <c r="K80" s="82">
        <f t="shared" si="35"/>
        <v>4.4588343073044989E-2</v>
      </c>
      <c r="L80" s="81">
        <f t="shared" si="35"/>
        <v>3.459187319532208E-2</v>
      </c>
      <c r="M80" s="82">
        <f t="shared" si="35"/>
        <v>6.0276768971492319E-2</v>
      </c>
      <c r="N80" s="81">
        <f t="shared" si="35"/>
        <v>4.2325734169549288E-2</v>
      </c>
      <c r="O80" s="82">
        <f t="shared" si="35"/>
        <v>4.9500221568150739E-2</v>
      </c>
      <c r="P80" s="81">
        <f t="shared" si="35"/>
        <v>4.8187149334803059E-2</v>
      </c>
      <c r="Q80" s="82">
        <f t="shared" si="35"/>
        <v>3.7818454738773301E-2</v>
      </c>
      <c r="R80" s="81">
        <f t="shared" si="35"/>
        <v>5.3119086442240046E-2</v>
      </c>
      <c r="S80" s="82">
        <f t="shared" si="35"/>
        <v>4.4313686380107041E-2</v>
      </c>
      <c r="T80" s="81">
        <f t="shared" si="35"/>
        <v>2.9654393214777669E-2</v>
      </c>
      <c r="U80" s="82">
        <f t="shared" si="35"/>
        <v>3.8095889808347466E-2</v>
      </c>
      <c r="V80" s="81">
        <f t="shared" si="35"/>
        <v>3.2817533238865867E-2</v>
      </c>
      <c r="W80" s="82">
        <f t="shared" si="35"/>
        <v>5.4937445001339097E-2</v>
      </c>
      <c r="X80" s="81">
        <f t="shared" si="35"/>
        <v>4.2861930006959779E-2</v>
      </c>
      <c r="Y80" s="82">
        <f t="shared" si="35"/>
        <v>3.6983846169437153E-2</v>
      </c>
      <c r="Z80" s="81">
        <f t="shared" si="35"/>
        <v>5.328548835466497E-2</v>
      </c>
      <c r="AA80" s="81">
        <f t="shared" si="35"/>
        <v>5.3166309307386E-2</v>
      </c>
      <c r="AB80" s="100">
        <f t="shared" si="35"/>
        <v>4.6959629130990124E-2</v>
      </c>
      <c r="AC80" s="101">
        <f t="shared" si="35"/>
        <v>4.7031192770474316E-2</v>
      </c>
      <c r="AD80" s="18"/>
      <c r="AE80" s="18"/>
    </row>
    <row r="81" spans="1:31" x14ac:dyDescent="0.2">
      <c r="A81" s="87" t="s">
        <v>26</v>
      </c>
      <c r="B81" s="81">
        <f>B17/B31</f>
        <v>4.3974316372266078E-2</v>
      </c>
      <c r="C81" s="82">
        <f t="shared" ref="C81:AC81" si="36">C17/C31</f>
        <v>4.5350458571456628E-2</v>
      </c>
      <c r="D81" s="81">
        <f t="shared" si="36"/>
        <v>4.2518704706421266E-2</v>
      </c>
      <c r="E81" s="82">
        <f t="shared" si="36"/>
        <v>4.2049402000326391E-2</v>
      </c>
      <c r="F81" s="81">
        <f t="shared" si="36"/>
        <v>4.3268155521799551E-2</v>
      </c>
      <c r="G81" s="82">
        <f t="shared" si="36"/>
        <v>3.5905601116733556E-2</v>
      </c>
      <c r="H81" s="81">
        <f t="shared" si="36"/>
        <v>4.8932371993934957E-2</v>
      </c>
      <c r="I81" s="82">
        <f t="shared" si="36"/>
        <v>4.3843541166364908E-2</v>
      </c>
      <c r="J81" s="81">
        <f t="shared" si="36"/>
        <v>4.4145199796975947E-2</v>
      </c>
      <c r="K81" s="82">
        <f t="shared" si="36"/>
        <v>3.9876864249093834E-2</v>
      </c>
      <c r="L81" s="81">
        <f t="shared" si="36"/>
        <v>3.5411120517880194E-2</v>
      </c>
      <c r="M81" s="82">
        <f t="shared" si="36"/>
        <v>4.7845110652203156E-2</v>
      </c>
      <c r="N81" s="81">
        <f t="shared" si="36"/>
        <v>4.011373084384591E-2</v>
      </c>
      <c r="O81" s="82">
        <f t="shared" si="36"/>
        <v>4.2976462048048392E-2</v>
      </c>
      <c r="P81" s="81">
        <f t="shared" si="36"/>
        <v>4.6031335710256048E-2</v>
      </c>
      <c r="Q81" s="82">
        <f t="shared" si="36"/>
        <v>3.8018596505858315E-2</v>
      </c>
      <c r="R81" s="81">
        <f t="shared" si="36"/>
        <v>4.8885865267681371E-2</v>
      </c>
      <c r="S81" s="82">
        <f t="shared" si="36"/>
        <v>4.1973338652305445E-2</v>
      </c>
      <c r="T81" s="81">
        <f t="shared" si="36"/>
        <v>2.8297555111874654E-2</v>
      </c>
      <c r="U81" s="82">
        <f t="shared" si="36"/>
        <v>3.5505330198593275E-2</v>
      </c>
      <c r="V81" s="81">
        <f t="shared" si="36"/>
        <v>3.4186682988169327E-2</v>
      </c>
      <c r="W81" s="82">
        <f t="shared" si="36"/>
        <v>4.8407748912780095E-2</v>
      </c>
      <c r="X81" s="81">
        <f t="shared" si="36"/>
        <v>3.8646537724581771E-2</v>
      </c>
      <c r="Y81" s="82">
        <f t="shared" si="36"/>
        <v>3.6998323522513733E-2</v>
      </c>
      <c r="Z81" s="81">
        <f t="shared" si="36"/>
        <v>5.1952929182792686E-2</v>
      </c>
      <c r="AA81" s="81">
        <f t="shared" si="36"/>
        <v>5.1938690672723872E-2</v>
      </c>
      <c r="AB81" s="100">
        <f t="shared" si="36"/>
        <v>4.3562520670958428E-2</v>
      </c>
      <c r="AC81" s="101">
        <f t="shared" si="36"/>
        <v>4.3920309619662597E-2</v>
      </c>
      <c r="AD81" s="18"/>
      <c r="AE81" s="18"/>
    </row>
    <row r="82" spans="1:31" x14ac:dyDescent="0.2">
      <c r="A82" s="86" t="s">
        <v>27</v>
      </c>
      <c r="B82" s="81">
        <f>B18/B31</f>
        <v>4.1887652444209542E-2</v>
      </c>
      <c r="C82" s="82">
        <f t="shared" ref="C82:AC82" si="37">C18/C31</f>
        <v>5.0988170754859022E-2</v>
      </c>
      <c r="D82" s="81">
        <f t="shared" si="37"/>
        <v>4.3155898002090701E-2</v>
      </c>
      <c r="E82" s="82">
        <f t="shared" si="37"/>
        <v>4.4517753479588744E-2</v>
      </c>
      <c r="F82" s="81">
        <f t="shared" si="37"/>
        <v>3.9812546459390454E-2</v>
      </c>
      <c r="G82" s="82">
        <f t="shared" si="37"/>
        <v>4.1425289361949634E-2</v>
      </c>
      <c r="H82" s="81">
        <f t="shared" si="37"/>
        <v>4.9304497777654409E-2</v>
      </c>
      <c r="I82" s="82">
        <f t="shared" si="37"/>
        <v>4.7848638709609898E-2</v>
      </c>
      <c r="J82" s="81">
        <f t="shared" si="37"/>
        <v>5.071841691365838E-2</v>
      </c>
      <c r="K82" s="82">
        <f t="shared" si="37"/>
        <v>3.7765803085222004E-2</v>
      </c>
      <c r="L82" s="81">
        <f t="shared" si="37"/>
        <v>4.1725280137517667E-2</v>
      </c>
      <c r="M82" s="82">
        <f t="shared" si="37"/>
        <v>4.0800082286944067E-2</v>
      </c>
      <c r="N82" s="81">
        <f t="shared" si="37"/>
        <v>4.4624130509906969E-2</v>
      </c>
      <c r="O82" s="82">
        <f t="shared" si="37"/>
        <v>4.0864236486498139E-2</v>
      </c>
      <c r="P82" s="81">
        <f t="shared" si="37"/>
        <v>5.0396614429644222E-2</v>
      </c>
      <c r="Q82" s="82">
        <f t="shared" si="37"/>
        <v>3.7441521077429846E-2</v>
      </c>
      <c r="R82" s="81">
        <f t="shared" si="37"/>
        <v>4.8257358033713074E-2</v>
      </c>
      <c r="S82" s="82">
        <f t="shared" si="37"/>
        <v>4.5213922409494366E-2</v>
      </c>
      <c r="T82" s="81">
        <f t="shared" si="37"/>
        <v>3.8682783633333849E-2</v>
      </c>
      <c r="U82" s="82">
        <f t="shared" si="37"/>
        <v>3.0206902619397916E-2</v>
      </c>
      <c r="V82" s="81">
        <f t="shared" si="37"/>
        <v>4.2313108883664331E-2</v>
      </c>
      <c r="W82" s="82">
        <f t="shared" si="37"/>
        <v>4.5602020124727395E-2</v>
      </c>
      <c r="X82" s="81">
        <f t="shared" si="37"/>
        <v>4.057809130199428E-2</v>
      </c>
      <c r="Y82" s="82">
        <f t="shared" si="37"/>
        <v>3.3743814550898033E-2</v>
      </c>
      <c r="Z82" s="81">
        <f t="shared" si="37"/>
        <v>5.2741156077364383E-2</v>
      </c>
      <c r="AA82" s="81">
        <f t="shared" si="37"/>
        <v>5.5170438497738492E-2</v>
      </c>
      <c r="AB82" s="100">
        <f t="shared" si="37"/>
        <v>4.5624995128056935E-2</v>
      </c>
      <c r="AC82" s="101">
        <f t="shared" si="37"/>
        <v>4.4858727143257435E-2</v>
      </c>
      <c r="AD82" s="18"/>
      <c r="AE82" s="18"/>
    </row>
    <row r="83" spans="1:31" x14ac:dyDescent="0.2">
      <c r="A83" s="87" t="s">
        <v>28</v>
      </c>
      <c r="B83" s="81">
        <f>B19/B31</f>
        <v>4.2747174827114334E-2</v>
      </c>
      <c r="C83" s="82">
        <f t="shared" ref="C83:AC83" si="38">C19/C31</f>
        <v>6.2953579868680318E-2</v>
      </c>
      <c r="D83" s="81">
        <f t="shared" si="38"/>
        <v>4.9592431200742318E-2</v>
      </c>
      <c r="E83" s="82">
        <f t="shared" si="38"/>
        <v>4.8058541020679364E-2</v>
      </c>
      <c r="F83" s="81">
        <f t="shared" si="38"/>
        <v>3.7941889402411041E-2</v>
      </c>
      <c r="G83" s="82">
        <f t="shared" si="38"/>
        <v>5.9873204211016114E-2</v>
      </c>
      <c r="H83" s="81">
        <f t="shared" si="38"/>
        <v>5.2814103653945572E-2</v>
      </c>
      <c r="I83" s="82">
        <f t="shared" si="38"/>
        <v>5.9348702710666119E-2</v>
      </c>
      <c r="J83" s="81">
        <f t="shared" si="38"/>
        <v>6.1377179845476137E-2</v>
      </c>
      <c r="K83" s="82">
        <f t="shared" si="38"/>
        <v>3.3691625744703857E-2</v>
      </c>
      <c r="L83" s="81">
        <f t="shared" si="38"/>
        <v>6.8536718053378229E-2</v>
      </c>
      <c r="M83" s="82">
        <f t="shared" si="38"/>
        <v>3.7689002824657598E-2</v>
      </c>
      <c r="N83" s="81">
        <f t="shared" si="38"/>
        <v>5.7866212290732168E-2</v>
      </c>
      <c r="O83" s="82">
        <f t="shared" si="38"/>
        <v>4.2851452780119904E-2</v>
      </c>
      <c r="P83" s="81">
        <f t="shared" si="38"/>
        <v>5.5634948892910041E-2</v>
      </c>
      <c r="Q83" s="82">
        <f t="shared" si="38"/>
        <v>4.2038110328149109E-2</v>
      </c>
      <c r="R83" s="81">
        <f t="shared" si="38"/>
        <v>5.0171510216991781E-2</v>
      </c>
      <c r="S83" s="82">
        <f t="shared" si="38"/>
        <v>5.4947641368305572E-2</v>
      </c>
      <c r="T83" s="81">
        <f t="shared" si="38"/>
        <v>5.877740116492032E-2</v>
      </c>
      <c r="U83" s="82">
        <f t="shared" si="38"/>
        <v>2.4888923646921388E-2</v>
      </c>
      <c r="V83" s="81">
        <f t="shared" si="38"/>
        <v>6.3196993672033519E-2</v>
      </c>
      <c r="W83" s="82">
        <f t="shared" si="38"/>
        <v>4.4631493030314627E-2</v>
      </c>
      <c r="X83" s="81">
        <f t="shared" si="38"/>
        <v>5.3861818306797385E-2</v>
      </c>
      <c r="Y83" s="82">
        <f t="shared" si="38"/>
        <v>3.4018884259353094E-2</v>
      </c>
      <c r="Z83" s="81">
        <f t="shared" si="38"/>
        <v>5.524086492289048E-2</v>
      </c>
      <c r="AA83" s="81">
        <f t="shared" si="38"/>
        <v>6.0654544297301709E-2</v>
      </c>
      <c r="AB83" s="100">
        <f t="shared" si="38"/>
        <v>5.3743044257287591E-2</v>
      </c>
      <c r="AC83" s="101">
        <f t="shared" si="38"/>
        <v>5.068907632153296E-2</v>
      </c>
      <c r="AD83" s="18"/>
      <c r="AE83" s="18"/>
    </row>
    <row r="84" spans="1:31" x14ac:dyDescent="0.2">
      <c r="A84" s="86" t="s">
        <v>29</v>
      </c>
      <c r="B84" s="81">
        <f>B20/B31</f>
        <v>4.9947800695467427E-2</v>
      </c>
      <c r="C84" s="82">
        <f t="shared" ref="C84:AC84" si="39">C20/C31</f>
        <v>8.4066851273591384E-2</v>
      </c>
      <c r="D84" s="81">
        <f t="shared" si="39"/>
        <v>7.1195339386180251E-2</v>
      </c>
      <c r="E84" s="82">
        <f t="shared" si="39"/>
        <v>6.3527265521180612E-2</v>
      </c>
      <c r="F84" s="81">
        <f t="shared" si="39"/>
        <v>4.7455479784105234E-2</v>
      </c>
      <c r="G84" s="82">
        <f t="shared" si="39"/>
        <v>8.6618100389693475E-2</v>
      </c>
      <c r="H84" s="81">
        <f t="shared" si="39"/>
        <v>5.6976881360401653E-2</v>
      </c>
      <c r="I84" s="82">
        <f t="shared" si="39"/>
        <v>7.943939905020822E-2</v>
      </c>
      <c r="J84" s="81">
        <f t="shared" si="39"/>
        <v>0.10465138137818243</v>
      </c>
      <c r="K84" s="82">
        <f t="shared" si="39"/>
        <v>3.5114173698795388E-2</v>
      </c>
      <c r="L84" s="81">
        <f t="shared" si="39"/>
        <v>9.9898278132051724E-2</v>
      </c>
      <c r="M84" s="82">
        <f t="shared" si="39"/>
        <v>3.4527285242944288E-2</v>
      </c>
      <c r="N84" s="81">
        <f t="shared" si="39"/>
        <v>7.7182321765223133E-2</v>
      </c>
      <c r="O84" s="82">
        <f t="shared" si="39"/>
        <v>5.1491748526183836E-2</v>
      </c>
      <c r="P84" s="81">
        <f t="shared" si="39"/>
        <v>7.5681089157363018E-2</v>
      </c>
      <c r="Q84" s="82">
        <f t="shared" si="39"/>
        <v>5.4258433056748531E-2</v>
      </c>
      <c r="R84" s="81">
        <f t="shared" si="39"/>
        <v>6.5022549912472527E-2</v>
      </c>
      <c r="S84" s="82">
        <f t="shared" si="39"/>
        <v>7.3748878029320827E-2</v>
      </c>
      <c r="T84" s="81">
        <f t="shared" si="39"/>
        <v>0.1317990228702027</v>
      </c>
      <c r="U84" s="82">
        <f t="shared" si="39"/>
        <v>2.6423708019492738E-2</v>
      </c>
      <c r="V84" s="81">
        <f t="shared" si="39"/>
        <v>9.360981262663548E-2</v>
      </c>
      <c r="W84" s="82">
        <f t="shared" si="39"/>
        <v>5.1746566170562801E-2</v>
      </c>
      <c r="X84" s="81">
        <f t="shared" si="39"/>
        <v>8.0350222970708776E-2</v>
      </c>
      <c r="Y84" s="82">
        <f t="shared" si="39"/>
        <v>4.4367296238494121E-2</v>
      </c>
      <c r="Z84" s="81">
        <f t="shared" si="39"/>
        <v>6.1821799959153982E-2</v>
      </c>
      <c r="AA84" s="81">
        <f t="shared" si="39"/>
        <v>7.904495566490706E-2</v>
      </c>
      <c r="AB84" s="100">
        <f t="shared" si="39"/>
        <v>7.1064889827271521E-2</v>
      </c>
      <c r="AC84" s="101">
        <f t="shared" si="39"/>
        <v>6.4895550754182116E-2</v>
      </c>
      <c r="AD84" s="18"/>
      <c r="AE84" s="18"/>
    </row>
    <row r="85" spans="1:31" x14ac:dyDescent="0.2">
      <c r="A85" s="87" t="s">
        <v>30</v>
      </c>
      <c r="B85" s="81">
        <f>B21/B31</f>
        <v>5.8775893602379975E-2</v>
      </c>
      <c r="C85" s="82">
        <f t="shared" ref="C85:AC85" si="40">C21/C31</f>
        <v>0.11577603645004811</v>
      </c>
      <c r="D85" s="81">
        <f t="shared" si="40"/>
        <v>8.4893527055755882E-2</v>
      </c>
      <c r="E85" s="82">
        <f t="shared" si="40"/>
        <v>8.9189961065908194E-2</v>
      </c>
      <c r="F85" s="81">
        <f t="shared" si="40"/>
        <v>5.0996412527067644E-2</v>
      </c>
      <c r="G85" s="82">
        <f t="shared" si="40"/>
        <v>0.11014075495841331</v>
      </c>
      <c r="H85" s="81">
        <f t="shared" si="40"/>
        <v>6.4853977495498052E-2</v>
      </c>
      <c r="I85" s="82">
        <f t="shared" si="40"/>
        <v>0.10229783917943401</v>
      </c>
      <c r="J85" s="81">
        <f t="shared" si="40"/>
        <v>0.15906057510950139</v>
      </c>
      <c r="K85" s="82">
        <f t="shared" si="40"/>
        <v>4.0485714773445015E-2</v>
      </c>
      <c r="L85" s="81">
        <f t="shared" si="40"/>
        <v>0.12361138383588013</v>
      </c>
      <c r="M85" s="82">
        <f t="shared" si="40"/>
        <v>3.9456589680900725E-2</v>
      </c>
      <c r="N85" s="81">
        <f t="shared" si="40"/>
        <v>9.4922827942751364E-2</v>
      </c>
      <c r="O85" s="82">
        <f t="shared" si="40"/>
        <v>6.246238945301117E-2</v>
      </c>
      <c r="P85" s="81">
        <f t="shared" si="40"/>
        <v>9.1028661265751987E-2</v>
      </c>
      <c r="Q85" s="82">
        <f t="shared" si="40"/>
        <v>7.7383146395363381E-2</v>
      </c>
      <c r="R85" s="81">
        <f t="shared" si="40"/>
        <v>7.1666184947456246E-2</v>
      </c>
      <c r="S85" s="82">
        <f t="shared" si="40"/>
        <v>9.1175160400252656E-2</v>
      </c>
      <c r="T85" s="81">
        <f t="shared" si="40"/>
        <v>0.1648480908823575</v>
      </c>
      <c r="U85" s="82">
        <f t="shared" si="40"/>
        <v>3.374081695496825E-2</v>
      </c>
      <c r="V85" s="81">
        <f t="shared" si="40"/>
        <v>0.11571055826210805</v>
      </c>
      <c r="W85" s="82">
        <f t="shared" si="40"/>
        <v>5.7609264006325642E-2</v>
      </c>
      <c r="X85" s="81">
        <f t="shared" si="40"/>
        <v>0.10520093140750797</v>
      </c>
      <c r="Y85" s="82">
        <f t="shared" si="40"/>
        <v>5.8870708550614277E-2</v>
      </c>
      <c r="Z85" s="81">
        <f t="shared" si="40"/>
        <v>7.4311061000659956E-2</v>
      </c>
      <c r="AA85" s="81">
        <f t="shared" si="40"/>
        <v>9.5423281791384387E-2</v>
      </c>
      <c r="AB85" s="100">
        <f t="shared" si="40"/>
        <v>8.5831721416170847E-2</v>
      </c>
      <c r="AC85" s="101">
        <f t="shared" si="40"/>
        <v>8.2000657875838961E-2</v>
      </c>
      <c r="AD85" s="18"/>
      <c r="AE85" s="18"/>
    </row>
    <row r="86" spans="1:31" x14ac:dyDescent="0.2">
      <c r="A86" s="86" t="s">
        <v>31</v>
      </c>
      <c r="B86" s="81">
        <f>B22/B31</f>
        <v>6.2974078270175232E-2</v>
      </c>
      <c r="C86" s="82">
        <f t="shared" ref="C86:AC86" si="41">C22/C31</f>
        <v>0.12491866166525921</v>
      </c>
      <c r="D86" s="81">
        <f t="shared" si="41"/>
        <v>6.8593711460082918E-2</v>
      </c>
      <c r="E86" s="82">
        <f t="shared" si="41"/>
        <v>0.10247592847317744</v>
      </c>
      <c r="F86" s="81">
        <f t="shared" si="41"/>
        <v>4.440709737888239E-2</v>
      </c>
      <c r="G86" s="82">
        <f t="shared" si="41"/>
        <v>0.11072093293782354</v>
      </c>
      <c r="H86" s="81">
        <f t="shared" si="41"/>
        <v>6.3459156376102069E-2</v>
      </c>
      <c r="I86" s="82">
        <f t="shared" si="41"/>
        <v>0.10928240727696034</v>
      </c>
      <c r="J86" s="81">
        <f t="shared" si="41"/>
        <v>0.10894371095389975</v>
      </c>
      <c r="K86" s="82">
        <f t="shared" si="41"/>
        <v>4.5914157766258304E-2</v>
      </c>
      <c r="L86" s="81">
        <f t="shared" si="41"/>
        <v>0.1264940399354903</v>
      </c>
      <c r="M86" s="82">
        <f t="shared" si="41"/>
        <v>3.9230300584712038E-2</v>
      </c>
      <c r="N86" s="81">
        <f t="shared" si="41"/>
        <v>9.6122921007701811E-2</v>
      </c>
      <c r="O86" s="82">
        <f t="shared" si="41"/>
        <v>6.265895575016768E-2</v>
      </c>
      <c r="P86" s="81">
        <f t="shared" si="41"/>
        <v>8.2561483772056035E-2</v>
      </c>
      <c r="Q86" s="82">
        <f t="shared" si="41"/>
        <v>8.6197723387399408E-2</v>
      </c>
      <c r="R86" s="81">
        <f t="shared" si="41"/>
        <v>6.9908818733605646E-2</v>
      </c>
      <c r="S86" s="82">
        <f t="shared" si="41"/>
        <v>9.6641733984907413E-2</v>
      </c>
      <c r="T86" s="81">
        <f t="shared" si="41"/>
        <v>0.15775951463373108</v>
      </c>
      <c r="U86" s="82">
        <f t="shared" si="41"/>
        <v>3.504098460816564E-2</v>
      </c>
      <c r="V86" s="81">
        <f t="shared" si="41"/>
        <v>0.13132524703435491</v>
      </c>
      <c r="W86" s="82">
        <f t="shared" si="41"/>
        <v>5.7377153715677649E-2</v>
      </c>
      <c r="X86" s="81">
        <f t="shared" si="41"/>
        <v>9.5948721033140574E-2</v>
      </c>
      <c r="Y86" s="82">
        <f t="shared" si="41"/>
        <v>6.4172315247258707E-2</v>
      </c>
      <c r="Z86" s="81">
        <f t="shared" si="41"/>
        <v>7.2621521125999844E-2</v>
      </c>
      <c r="AA86" s="81">
        <f t="shared" si="41"/>
        <v>9.3293446998778742E-2</v>
      </c>
      <c r="AB86" s="100">
        <f t="shared" si="41"/>
        <v>8.378918016612491E-2</v>
      </c>
      <c r="AC86" s="101">
        <f t="shared" si="41"/>
        <v>8.5386158922728869E-2</v>
      </c>
      <c r="AD86" s="18"/>
      <c r="AE86" s="18"/>
    </row>
    <row r="87" spans="1:31" x14ac:dyDescent="0.2">
      <c r="A87" s="87" t="s">
        <v>32</v>
      </c>
      <c r="B87" s="81">
        <f>B23/B31</f>
        <v>6.51824097501498E-2</v>
      </c>
      <c r="C87" s="82">
        <f t="shared" ref="C87:AC87" si="42">C23/C31</f>
        <v>9.6575607009826064E-2</v>
      </c>
      <c r="D87" s="81">
        <f t="shared" si="42"/>
        <v>4.7293249861990391E-2</v>
      </c>
      <c r="E87" s="82">
        <f t="shared" si="42"/>
        <v>8.8988879304315385E-2</v>
      </c>
      <c r="F87" s="81">
        <f t="shared" si="42"/>
        <v>4.1349665492388742E-2</v>
      </c>
      <c r="G87" s="82">
        <f t="shared" si="42"/>
        <v>9.9589949398010816E-2</v>
      </c>
      <c r="H87" s="81">
        <f t="shared" si="42"/>
        <v>5.7769708787720024E-2</v>
      </c>
      <c r="I87" s="82">
        <f t="shared" si="42"/>
        <v>9.1469987529857091E-2</v>
      </c>
      <c r="J87" s="81">
        <f t="shared" si="42"/>
        <v>7.4730397839423007E-2</v>
      </c>
      <c r="K87" s="82">
        <f t="shared" si="42"/>
        <v>3.3236410399394567E-2</v>
      </c>
      <c r="L87" s="81">
        <f t="shared" si="42"/>
        <v>9.2317423732741891E-2</v>
      </c>
      <c r="M87" s="82">
        <f t="shared" si="42"/>
        <v>4.0629178633878486E-2</v>
      </c>
      <c r="N87" s="81">
        <f t="shared" si="42"/>
        <v>7.463073401558154E-2</v>
      </c>
      <c r="O87" s="82">
        <f t="shared" si="42"/>
        <v>6.0394132668456453E-2</v>
      </c>
      <c r="P87" s="81">
        <f t="shared" si="42"/>
        <v>5.6584417336903593E-2</v>
      </c>
      <c r="Q87" s="82">
        <f t="shared" si="42"/>
        <v>8.0540382771129557E-2</v>
      </c>
      <c r="R87" s="81">
        <f t="shared" si="42"/>
        <v>5.8524793996869731E-2</v>
      </c>
      <c r="S87" s="82">
        <f t="shared" si="42"/>
        <v>8.0997307270369995E-2</v>
      </c>
      <c r="T87" s="81">
        <f t="shared" si="42"/>
        <v>7.6034524564960557E-2</v>
      </c>
      <c r="U87" s="82">
        <f t="shared" si="42"/>
        <v>4.524681190093309E-2</v>
      </c>
      <c r="V87" s="81">
        <f t="shared" si="42"/>
        <v>0.10609895297753812</v>
      </c>
      <c r="W87" s="82">
        <f t="shared" si="42"/>
        <v>5.8809350728851822E-2</v>
      </c>
      <c r="X87" s="81">
        <f t="shared" si="42"/>
        <v>6.4215564128781696E-2</v>
      </c>
      <c r="Y87" s="82">
        <f t="shared" si="42"/>
        <v>5.7127635240193764E-2</v>
      </c>
      <c r="Z87" s="81">
        <f t="shared" si="42"/>
        <v>6.4502952897113608E-2</v>
      </c>
      <c r="AA87" s="81">
        <f t="shared" si="42"/>
        <v>7.7247683794717983E-2</v>
      </c>
      <c r="AB87" s="100">
        <f t="shared" si="42"/>
        <v>6.6867335041575771E-2</v>
      </c>
      <c r="AC87" s="101">
        <f t="shared" si="42"/>
        <v>7.4815549430830103E-2</v>
      </c>
      <c r="AD87" s="18"/>
      <c r="AE87" s="18"/>
    </row>
    <row r="88" spans="1:31" x14ac:dyDescent="0.2">
      <c r="A88" s="86" t="s">
        <v>33</v>
      </c>
      <c r="B88" s="81">
        <f>B24/B31</f>
        <v>5.5391442453864452E-2</v>
      </c>
      <c r="C88" s="82">
        <f t="shared" ref="C88:AC88" si="43">C24/C31</f>
        <v>5.6724078110986731E-2</v>
      </c>
      <c r="D88" s="81">
        <f t="shared" si="43"/>
        <v>3.5074995008163121E-2</v>
      </c>
      <c r="E88" s="82">
        <f t="shared" si="43"/>
        <v>5.8902385004546198E-2</v>
      </c>
      <c r="F88" s="81">
        <f t="shared" si="43"/>
        <v>3.7586374066772246E-2</v>
      </c>
      <c r="G88" s="82">
        <f t="shared" si="43"/>
        <v>6.8146920258244634E-2</v>
      </c>
      <c r="H88" s="81">
        <f t="shared" si="43"/>
        <v>4.9205611205756936E-2</v>
      </c>
      <c r="I88" s="82">
        <f t="shared" si="43"/>
        <v>6.3021316779466846E-2</v>
      </c>
      <c r="J88" s="81">
        <f t="shared" si="43"/>
        <v>6.3413686578480705E-2</v>
      </c>
      <c r="K88" s="82">
        <f t="shared" si="43"/>
        <v>1.9295440449297544E-2</v>
      </c>
      <c r="L88" s="81">
        <f t="shared" si="43"/>
        <v>5.7434226833327433E-2</v>
      </c>
      <c r="M88" s="82">
        <f t="shared" si="43"/>
        <v>3.8212790872478974E-2</v>
      </c>
      <c r="N88" s="81">
        <f t="shared" si="43"/>
        <v>5.1625386202436799E-2</v>
      </c>
      <c r="O88" s="82">
        <f t="shared" si="43"/>
        <v>5.2604762077188484E-2</v>
      </c>
      <c r="P88" s="81">
        <f t="shared" si="43"/>
        <v>4.0019119433050282E-2</v>
      </c>
      <c r="Q88" s="82">
        <f t="shared" si="43"/>
        <v>6.8543551682441736E-2</v>
      </c>
      <c r="R88" s="81">
        <f t="shared" si="43"/>
        <v>4.4573569430280686E-2</v>
      </c>
      <c r="S88" s="82">
        <f t="shared" si="43"/>
        <v>5.7674944317010736E-2</v>
      </c>
      <c r="T88" s="81">
        <f t="shared" si="43"/>
        <v>4.4641521309580927E-2</v>
      </c>
      <c r="U88" s="82">
        <f t="shared" si="43"/>
        <v>3.6697965188744262E-2</v>
      </c>
      <c r="V88" s="81">
        <f t="shared" si="43"/>
        <v>7.7562913446239848E-2</v>
      </c>
      <c r="W88" s="82">
        <f t="shared" si="43"/>
        <v>4.9230337580186453E-2</v>
      </c>
      <c r="X88" s="81">
        <f t="shared" si="43"/>
        <v>3.9797908629267159E-2</v>
      </c>
      <c r="Y88" s="82">
        <f t="shared" si="43"/>
        <v>4.8918976045771598E-2</v>
      </c>
      <c r="Z88" s="81">
        <f t="shared" si="43"/>
        <v>4.9588248499077586E-2</v>
      </c>
      <c r="AA88" s="81">
        <f t="shared" si="43"/>
        <v>5.1079437188968138E-2</v>
      </c>
      <c r="AB88" s="100">
        <f t="shared" si="43"/>
        <v>4.9844264859983139E-2</v>
      </c>
      <c r="AC88" s="101">
        <f t="shared" si="43"/>
        <v>5.4646278849269425E-2</v>
      </c>
      <c r="AD88" s="18"/>
      <c r="AE88" s="18"/>
    </row>
    <row r="89" spans="1:31" x14ac:dyDescent="0.2">
      <c r="A89" s="87" t="s">
        <v>34</v>
      </c>
      <c r="B89" s="81">
        <f>B25/B31</f>
        <v>1.8902951157673299E-2</v>
      </c>
      <c r="C89" s="82">
        <f t="shared" ref="C89:AC89" si="44">C25/C31</f>
        <v>3.6406842239635501E-2</v>
      </c>
      <c r="D89" s="81">
        <f t="shared" si="44"/>
        <v>1.5501121695110349E-2</v>
      </c>
      <c r="E89" s="82">
        <f t="shared" si="44"/>
        <v>4.6038980719464717E-2</v>
      </c>
      <c r="F89" s="81">
        <f t="shared" si="44"/>
        <v>1.7428008144533144E-2</v>
      </c>
      <c r="G89" s="82">
        <f t="shared" si="44"/>
        <v>5.2547548420868957E-2</v>
      </c>
      <c r="H89" s="81">
        <f t="shared" si="44"/>
        <v>2.5169234826115772E-2</v>
      </c>
      <c r="I89" s="82">
        <f t="shared" si="44"/>
        <v>4.592216666519075E-2</v>
      </c>
      <c r="J89" s="81">
        <f t="shared" si="44"/>
        <v>3.6143294879908763E-2</v>
      </c>
      <c r="K89" s="82">
        <f t="shared" si="44"/>
        <v>1.2956566765865677E-2</v>
      </c>
      <c r="L89" s="81">
        <f t="shared" si="44"/>
        <v>4.1913594355080137E-2</v>
      </c>
      <c r="M89" s="82">
        <f t="shared" si="44"/>
        <v>2.641885636972157E-2</v>
      </c>
      <c r="N89" s="81">
        <f t="shared" si="44"/>
        <v>4.5174992900376021E-2</v>
      </c>
      <c r="O89" s="82">
        <f t="shared" si="44"/>
        <v>3.9447752160936073E-2</v>
      </c>
      <c r="P89" s="81">
        <f t="shared" si="44"/>
        <v>2.6352626727211538E-2</v>
      </c>
      <c r="Q89" s="82">
        <f t="shared" si="44"/>
        <v>5.0724263019638914E-2</v>
      </c>
      <c r="R89" s="81">
        <f t="shared" si="44"/>
        <v>3.1916169950537435E-2</v>
      </c>
      <c r="S89" s="82">
        <f t="shared" si="44"/>
        <v>4.6001130281573085E-2</v>
      </c>
      <c r="T89" s="81">
        <f t="shared" si="44"/>
        <v>2.532592489410988E-2</v>
      </c>
      <c r="U89" s="82">
        <f t="shared" si="44"/>
        <v>3.0167799832835587E-2</v>
      </c>
      <c r="V89" s="81">
        <f t="shared" si="44"/>
        <v>5.9940911905946373E-2</v>
      </c>
      <c r="W89" s="82">
        <f t="shared" si="44"/>
        <v>3.1865427044674856E-2</v>
      </c>
      <c r="X89" s="81">
        <f t="shared" si="44"/>
        <v>2.3946796353419314E-2</v>
      </c>
      <c r="Y89" s="82">
        <f t="shared" si="44"/>
        <v>3.8628473478936901E-2</v>
      </c>
      <c r="Z89" s="81">
        <f t="shared" si="44"/>
        <v>3.2961218224075856E-2</v>
      </c>
      <c r="AA89" s="81">
        <f t="shared" si="44"/>
        <v>3.7858072010215571E-2</v>
      </c>
      <c r="AB89" s="100">
        <f t="shared" si="44"/>
        <v>3.1814623401585078E-2</v>
      </c>
      <c r="AC89" s="101">
        <f t="shared" si="44"/>
        <v>4.0081024015150589E-2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1.672591108754427E-2</v>
      </c>
      <c r="D90" s="81">
        <f t="shared" si="45"/>
        <v>5.344201834646872E-4</v>
      </c>
      <c r="E90" s="82">
        <f t="shared" si="45"/>
        <v>2.5945375702329052E-2</v>
      </c>
      <c r="F90" s="81">
        <f t="shared" si="45"/>
        <v>6.0502246210529715E-4</v>
      </c>
      <c r="G90" s="82">
        <f t="shared" si="45"/>
        <v>3.1761472692374802E-2</v>
      </c>
      <c r="H90" s="81">
        <f t="shared" si="45"/>
        <v>2.5927365210663095E-3</v>
      </c>
      <c r="I90" s="82">
        <f t="shared" si="45"/>
        <v>2.0221113586176415E-2</v>
      </c>
      <c r="J90" s="81">
        <f t="shared" si="45"/>
        <v>8.9167664032784623E-3</v>
      </c>
      <c r="K90" s="82">
        <f t="shared" si="45"/>
        <v>6.7314969187611314E-3</v>
      </c>
      <c r="L90" s="81">
        <f t="shared" si="45"/>
        <v>2.8538456338463421E-2</v>
      </c>
      <c r="M90" s="82">
        <f t="shared" si="45"/>
        <v>4.9926020872399848E-3</v>
      </c>
      <c r="N90" s="81">
        <f t="shared" si="45"/>
        <v>1.1795640317652574E-2</v>
      </c>
      <c r="O90" s="82">
        <f t="shared" si="45"/>
        <v>6.4272006372886265E-3</v>
      </c>
      <c r="P90" s="81">
        <f t="shared" si="45"/>
        <v>4.5928910176058109E-3</v>
      </c>
      <c r="Q90" s="82">
        <f t="shared" si="45"/>
        <v>8.8462661051578202E-3</v>
      </c>
      <c r="R90" s="81">
        <f t="shared" si="45"/>
        <v>6.7990576481559246E-3</v>
      </c>
      <c r="S90" s="82">
        <f t="shared" si="45"/>
        <v>4.3908114756823248E-3</v>
      </c>
      <c r="T90" s="81">
        <f t="shared" si="45"/>
        <v>3.4926973219214477E-3</v>
      </c>
      <c r="U90" s="82">
        <f t="shared" si="45"/>
        <v>2.4390363118251715E-3</v>
      </c>
      <c r="V90" s="81">
        <f t="shared" si="45"/>
        <v>9.283821552215514E-3</v>
      </c>
      <c r="W90" s="82">
        <f t="shared" si="45"/>
        <v>1.1605514532399791E-3</v>
      </c>
      <c r="X90" s="81">
        <f t="shared" si="45"/>
        <v>3.081206018061057E-3</v>
      </c>
      <c r="Y90" s="82">
        <f t="shared" si="45"/>
        <v>1.056846774590508E-3</v>
      </c>
      <c r="Z90" s="81">
        <f t="shared" si="45"/>
        <v>1.5756098631320794E-3</v>
      </c>
      <c r="AA90" s="81">
        <f t="shared" si="45"/>
        <v>2.0550479153157953E-3</v>
      </c>
      <c r="AB90" s="100">
        <f t="shared" si="45"/>
        <v>6.1395391308899008E-3</v>
      </c>
      <c r="AC90" s="101">
        <f t="shared" si="45"/>
        <v>1.0438721369240135E-2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0</v>
      </c>
      <c r="D91" s="81">
        <f t="shared" si="46"/>
        <v>0</v>
      </c>
      <c r="E91" s="82">
        <f t="shared" si="46"/>
        <v>2.9142284288811694E-6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0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0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0</v>
      </c>
      <c r="AC91" s="101">
        <f t="shared" si="46"/>
        <v>1.117695954734208E-7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0.99999999999999989</v>
      </c>
      <c r="C95" s="78">
        <f t="shared" ref="C95:AC95" si="50">SUM(C71:C94)</f>
        <v>1</v>
      </c>
      <c r="D95" s="77">
        <f t="shared" si="50"/>
        <v>1</v>
      </c>
      <c r="E95" s="78">
        <f t="shared" si="50"/>
        <v>1</v>
      </c>
      <c r="F95" s="77">
        <f t="shared" si="50"/>
        <v>0.99999999999999978</v>
      </c>
      <c r="G95" s="78">
        <f t="shared" si="50"/>
        <v>1</v>
      </c>
      <c r="H95" s="77">
        <f t="shared" si="50"/>
        <v>1.0000000000000002</v>
      </c>
      <c r="I95" s="78">
        <f t="shared" si="50"/>
        <v>1.0000000000000002</v>
      </c>
      <c r="J95" s="77">
        <f t="shared" si="50"/>
        <v>1</v>
      </c>
      <c r="K95" s="77">
        <f t="shared" si="50"/>
        <v>1</v>
      </c>
      <c r="L95" s="77">
        <f t="shared" si="50"/>
        <v>0.99999999999999989</v>
      </c>
      <c r="M95" s="78">
        <f t="shared" si="50"/>
        <v>0.99999999999999989</v>
      </c>
      <c r="N95" s="77">
        <f t="shared" si="50"/>
        <v>1.0000000000000002</v>
      </c>
      <c r="O95" s="78">
        <f t="shared" si="50"/>
        <v>1</v>
      </c>
      <c r="P95" s="77">
        <f t="shared" si="50"/>
        <v>0.99999999999999989</v>
      </c>
      <c r="Q95" s="78">
        <f t="shared" si="50"/>
        <v>1</v>
      </c>
      <c r="R95" s="77">
        <f t="shared" si="50"/>
        <v>1</v>
      </c>
      <c r="S95" s="78">
        <f t="shared" si="50"/>
        <v>0.99999999999999989</v>
      </c>
      <c r="T95" s="77">
        <f t="shared" si="50"/>
        <v>0.99999999999999989</v>
      </c>
      <c r="U95" s="78">
        <f t="shared" si="50"/>
        <v>1</v>
      </c>
      <c r="V95" s="77">
        <f t="shared" si="50"/>
        <v>1</v>
      </c>
      <c r="W95" s="78">
        <f t="shared" si="50"/>
        <v>1</v>
      </c>
      <c r="X95" s="77">
        <f t="shared" si="50"/>
        <v>1</v>
      </c>
      <c r="Y95" s="78">
        <f t="shared" si="50"/>
        <v>1</v>
      </c>
      <c r="Z95" s="77">
        <f t="shared" si="50"/>
        <v>1</v>
      </c>
      <c r="AA95" s="77">
        <f t="shared" si="50"/>
        <v>0.99999999999999989</v>
      </c>
      <c r="AB95" s="77">
        <f t="shared" si="50"/>
        <v>1</v>
      </c>
      <c r="AC95" s="79">
        <f t="shared" si="50"/>
        <v>1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79" t="s">
        <v>45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45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5" t="s">
        <v>0</v>
      </c>
      <c r="B5" s="271" t="s">
        <v>1</v>
      </c>
      <c r="C5" s="272"/>
      <c r="D5" s="269" t="s">
        <v>2</v>
      </c>
      <c r="E5" s="270"/>
      <c r="F5" s="269" t="s">
        <v>3</v>
      </c>
      <c r="G5" s="270"/>
      <c r="H5" s="269" t="s">
        <v>4</v>
      </c>
      <c r="I5" s="270"/>
      <c r="J5" s="269" t="s">
        <v>5</v>
      </c>
      <c r="K5" s="270"/>
      <c r="L5" s="269" t="s">
        <v>6</v>
      </c>
      <c r="M5" s="270"/>
      <c r="N5" s="269" t="s">
        <v>7</v>
      </c>
      <c r="O5" s="270"/>
      <c r="P5" s="283" t="s">
        <v>8</v>
      </c>
      <c r="Q5" s="270"/>
      <c r="R5" s="269" t="s">
        <v>9</v>
      </c>
      <c r="S5" s="270"/>
      <c r="T5" s="269" t="s">
        <v>10</v>
      </c>
      <c r="U5" s="270"/>
      <c r="V5" s="284" t="s">
        <v>11</v>
      </c>
      <c r="W5" s="285"/>
      <c r="X5" s="269" t="s">
        <v>12</v>
      </c>
      <c r="Y5" s="270"/>
      <c r="Z5" s="269" t="s">
        <v>40</v>
      </c>
      <c r="AA5" s="270"/>
      <c r="AB5" s="269" t="s">
        <v>41</v>
      </c>
      <c r="AC5" s="270"/>
    </row>
    <row r="6" spans="1:29" ht="15" thickTop="1" thickBot="1" x14ac:dyDescent="0.3">
      <c r="A6" s="276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7829</v>
      </c>
      <c r="C8" s="168">
        <f>Monthly!C8-(Saturdays!C8+'Sundays &amp; Holidays'!C8)</f>
        <v>1</v>
      </c>
      <c r="D8" s="169">
        <f>Monthly!D8-(Saturdays!D8+'Sundays &amp; Holidays'!D8)</f>
        <v>6206</v>
      </c>
      <c r="E8" s="170">
        <f>Monthly!E8-(Saturdays!E8+'Sundays &amp; Holidays'!E8)</f>
        <v>77</v>
      </c>
      <c r="F8" s="167">
        <f>Monthly!F8-(Saturdays!F8+'Sundays &amp; Holidays'!F8)</f>
        <v>16005</v>
      </c>
      <c r="G8" s="171">
        <f>Monthly!G8-(Saturdays!G8+'Sundays &amp; Holidays'!G8)</f>
        <v>158</v>
      </c>
      <c r="H8" s="169">
        <f>Monthly!H8-(Saturdays!H8+'Sundays &amp; Holidays'!H8)</f>
        <v>11908</v>
      </c>
      <c r="I8" s="170">
        <f>Monthly!I8-(Saturdays!I8+'Sundays &amp; Holidays'!I8)</f>
        <v>1213</v>
      </c>
      <c r="J8" s="167">
        <f>Monthly!J8-(Saturdays!J8+'Sundays &amp; Holidays'!J8)</f>
        <v>241</v>
      </c>
      <c r="K8" s="171">
        <f>Monthly!K8-(Saturdays!K8+'Sundays &amp; Holidays'!K8)</f>
        <v>622</v>
      </c>
      <c r="L8" s="169">
        <f>Monthly!L8-(Saturdays!L8+'Sundays &amp; Holidays'!L8)</f>
        <v>1527</v>
      </c>
      <c r="M8" s="167">
        <f>Monthly!M8-(Saturdays!M8+'Sundays &amp; Holidays'!M8)</f>
        <v>2227</v>
      </c>
      <c r="N8" s="172">
        <f>Monthly!N8-(Saturdays!N8+'Sundays &amp; Holidays'!N8)</f>
        <v>5079</v>
      </c>
      <c r="O8" s="173">
        <f>Monthly!O8-(Saturdays!O8+'Sundays &amp; Holidays'!O8)</f>
        <v>4085</v>
      </c>
      <c r="P8" s="167">
        <f>Monthly!P8-(Saturdays!P8+'Sundays &amp; Holidays'!P8)</f>
        <v>1609</v>
      </c>
      <c r="Q8" s="171">
        <f>Monthly!Q8-(Saturdays!Q8+'Sundays &amp; Holidays'!Q8)</f>
        <v>1465</v>
      </c>
      <c r="R8" s="169">
        <f>Monthly!R8-(Saturdays!R8+'Sundays &amp; Holidays'!R8)</f>
        <v>637</v>
      </c>
      <c r="S8" s="170">
        <f>Monthly!S8-(Saturdays!S8+'Sundays &amp; Holidays'!S8)</f>
        <v>1899</v>
      </c>
      <c r="T8" s="167">
        <f>Monthly!T8-(Saturdays!T8+'Sundays &amp; Holidays'!T8)</f>
        <v>25</v>
      </c>
      <c r="U8" s="171">
        <f>Monthly!U8-(Saturdays!U8+'Sundays &amp; Holidays'!U8)</f>
        <v>595</v>
      </c>
      <c r="V8" s="169">
        <f>Monthly!V8-(Saturdays!V8+'Sundays &amp; Holidays'!V8)</f>
        <v>353</v>
      </c>
      <c r="W8" s="170">
        <f>Monthly!W8-(Saturdays!W8+'Sundays &amp; Holidays'!W8)</f>
        <v>1947</v>
      </c>
      <c r="X8" s="167">
        <f>Monthly!X8-(Saturdays!X8+'Sundays &amp; Holidays'!X8)</f>
        <v>113</v>
      </c>
      <c r="Y8" s="171">
        <f>Monthly!Y8-(Saturdays!Y8+'Sundays &amp; Holidays'!Y8)</f>
        <v>586</v>
      </c>
      <c r="Z8" s="169">
        <f>Monthly!Z8-(Saturdays!Z8+'Sundays &amp; Holidays'!Z8)</f>
        <v>0</v>
      </c>
      <c r="AA8" s="167">
        <f>Monthly!AA8-(Saturdays!AA8+'Sundays &amp; Holidays'!AA8)</f>
        <v>0</v>
      </c>
      <c r="AB8" s="151">
        <f>+B8+D8+F8+H8+J8+L8+N8+P8+R8+T8+V8+X8+Z8</f>
        <v>51532</v>
      </c>
      <c r="AC8" s="152">
        <f>+C8+E8+G8+I8+K8+M8+O8+Q8+S8+U8+W8+Y8+AA8</f>
        <v>14875</v>
      </c>
    </row>
    <row r="9" spans="1:29" x14ac:dyDescent="0.2">
      <c r="A9" s="139" t="s">
        <v>18</v>
      </c>
      <c r="B9" s="174">
        <f>Monthly!B9-(Saturdays!B9+'Sundays &amp; Holidays'!B9)</f>
        <v>36500</v>
      </c>
      <c r="C9" s="175">
        <f>Monthly!C9-(Saturdays!C9+'Sundays &amp; Holidays'!C9)</f>
        <v>5056</v>
      </c>
      <c r="D9" s="176">
        <f>Monthly!D9-(Saturdays!D9+'Sundays &amp; Holidays'!D9)</f>
        <v>19940</v>
      </c>
      <c r="E9" s="177">
        <f>Monthly!E9-(Saturdays!E9+'Sundays &amp; Holidays'!E9)</f>
        <v>4652</v>
      </c>
      <c r="F9" s="174">
        <f>Monthly!F9-(Saturdays!F9+'Sundays &amp; Holidays'!F9)</f>
        <v>56858</v>
      </c>
      <c r="G9" s="178">
        <f>Monthly!G9-(Saturdays!G9+'Sundays &amp; Holidays'!G9)</f>
        <v>9029</v>
      </c>
      <c r="H9" s="176">
        <f>Monthly!H9-(Saturdays!H9+'Sundays &amp; Holidays'!H9)</f>
        <v>46465</v>
      </c>
      <c r="I9" s="177">
        <f>Monthly!I9-(Saturdays!I9+'Sundays &amp; Holidays'!I9)</f>
        <v>17922</v>
      </c>
      <c r="J9" s="174">
        <f>Monthly!J9-(Saturdays!J9+'Sundays &amp; Holidays'!J9)</f>
        <v>1755</v>
      </c>
      <c r="K9" s="178">
        <f>Monthly!K9-(Saturdays!K9+'Sundays &amp; Holidays'!K9)</f>
        <v>6843</v>
      </c>
      <c r="L9" s="176">
        <f>Monthly!L9-(Saturdays!L9+'Sundays &amp; Holidays'!L9)</f>
        <v>11937</v>
      </c>
      <c r="M9" s="174">
        <f>Monthly!M9-(Saturdays!M9+'Sundays &amp; Holidays'!M9)</f>
        <v>22687</v>
      </c>
      <c r="N9" s="179">
        <f>Monthly!N9-(Saturdays!N9+'Sundays &amp; Holidays'!N9)</f>
        <v>35613</v>
      </c>
      <c r="O9" s="180">
        <f>Monthly!O9-(Saturdays!O9+'Sundays &amp; Holidays'!O9)</f>
        <v>42586</v>
      </c>
      <c r="P9" s="174">
        <f>Monthly!P9-(Saturdays!P9+'Sundays &amp; Holidays'!P9)</f>
        <v>17834</v>
      </c>
      <c r="Q9" s="178">
        <f>Monthly!Q9-(Saturdays!Q9+'Sundays &amp; Holidays'!Q9)</f>
        <v>20590</v>
      </c>
      <c r="R9" s="176">
        <f>Monthly!R9-(Saturdays!R9+'Sundays &amp; Holidays'!R9)</f>
        <v>20712</v>
      </c>
      <c r="S9" s="177">
        <f>Monthly!S9-(Saturdays!S9+'Sundays &amp; Holidays'!S9)</f>
        <v>23435</v>
      </c>
      <c r="T9" s="174">
        <f>Monthly!T9-(Saturdays!T9+'Sundays &amp; Holidays'!T9)</f>
        <v>3053</v>
      </c>
      <c r="U9" s="178">
        <f>Monthly!U9-(Saturdays!U9+'Sundays &amp; Holidays'!U9)</f>
        <v>11367</v>
      </c>
      <c r="V9" s="176">
        <f>Monthly!V9-(Saturdays!V9+'Sundays &amp; Holidays'!V9)</f>
        <v>14380</v>
      </c>
      <c r="W9" s="177">
        <f>Monthly!W9-(Saturdays!W9+'Sundays &amp; Holidays'!W9)</f>
        <v>29407</v>
      </c>
      <c r="X9" s="174">
        <f>Monthly!X9-(Saturdays!X9+'Sundays &amp; Holidays'!X9)</f>
        <v>19490</v>
      </c>
      <c r="Y9" s="178">
        <f>Monthly!Y9-(Saturdays!Y9+'Sundays &amp; Holidays'!Y9)</f>
        <v>14906</v>
      </c>
      <c r="Z9" s="176">
        <f>Monthly!Z9-(Saturdays!Z9+'Sundays &amp; Holidays'!Z9)</f>
        <v>41247</v>
      </c>
      <c r="AA9" s="174">
        <f>Monthly!AA9-(Saturdays!AA9+'Sundays &amp; Holidays'!AA9)</f>
        <v>27129</v>
      </c>
      <c r="AB9" s="151">
        <f t="shared" ref="AB9:AC30" si="0">+B9+D9+F9+H9+J9+L9+N9+P9+R9+T9+V9+X9+Z9</f>
        <v>325784</v>
      </c>
      <c r="AC9" s="152">
        <f t="shared" si="0"/>
        <v>235609</v>
      </c>
    </row>
    <row r="10" spans="1:29" x14ac:dyDescent="0.2">
      <c r="A10" s="131" t="s">
        <v>19</v>
      </c>
      <c r="B10" s="167">
        <f>Monthly!B10-(Saturdays!B10+'Sundays &amp; Holidays'!B10)</f>
        <v>61975</v>
      </c>
      <c r="C10" s="168">
        <f>Monthly!C10-(Saturdays!C10+'Sundays &amp; Holidays'!C10)</f>
        <v>22913</v>
      </c>
      <c r="D10" s="169">
        <f>Monthly!D10-(Saturdays!D10+'Sundays &amp; Holidays'!D10)</f>
        <v>26192</v>
      </c>
      <c r="E10" s="170">
        <f>Monthly!E10-(Saturdays!E10+'Sundays &amp; Holidays'!E10)</f>
        <v>15992</v>
      </c>
      <c r="F10" s="167">
        <f>Monthly!F10-(Saturdays!F10+'Sundays &amp; Holidays'!F10)</f>
        <v>65384</v>
      </c>
      <c r="G10" s="171">
        <f>Monthly!G10-(Saturdays!G10+'Sundays &amp; Holidays'!G10)</f>
        <v>27381</v>
      </c>
      <c r="H10" s="169">
        <f>Monthly!H10-(Saturdays!H10+'Sundays &amp; Holidays'!H10)</f>
        <v>72111</v>
      </c>
      <c r="I10" s="170">
        <f>Monthly!I10-(Saturdays!I10+'Sundays &amp; Holidays'!I10)</f>
        <v>40973</v>
      </c>
      <c r="J10" s="167">
        <f>Monthly!J10-(Saturdays!J10+'Sundays &amp; Holidays'!J10)</f>
        <v>4132</v>
      </c>
      <c r="K10" s="171">
        <f>Monthly!K10-(Saturdays!K10+'Sundays &amp; Holidays'!K10)</f>
        <v>14737</v>
      </c>
      <c r="L10" s="169">
        <f>Monthly!L10-(Saturdays!L10+'Sundays &amp; Holidays'!L10)</f>
        <v>21710</v>
      </c>
      <c r="M10" s="167">
        <f>Monthly!M10-(Saturdays!M10+'Sundays &amp; Holidays'!M10)</f>
        <v>47510</v>
      </c>
      <c r="N10" s="172">
        <f>Monthly!N10-(Saturdays!N10+'Sundays &amp; Holidays'!N10)</f>
        <v>63077</v>
      </c>
      <c r="O10" s="173">
        <f>Monthly!O10-(Saturdays!O10+'Sundays &amp; Holidays'!O10)</f>
        <v>75876</v>
      </c>
      <c r="P10" s="167">
        <f>Monthly!P10-(Saturdays!P10+'Sundays &amp; Holidays'!P10)</f>
        <v>38479</v>
      </c>
      <c r="Q10" s="171">
        <f>Monthly!Q10-(Saturdays!Q10+'Sundays &amp; Holidays'!Q10)</f>
        <v>39506</v>
      </c>
      <c r="R10" s="169">
        <f>Monthly!R10-(Saturdays!R10+'Sundays &amp; Holidays'!R10)</f>
        <v>42089</v>
      </c>
      <c r="S10" s="170">
        <f>Monthly!S10-(Saturdays!S10+'Sundays &amp; Holidays'!S10)</f>
        <v>38798</v>
      </c>
      <c r="T10" s="167">
        <f>Monthly!T10-(Saturdays!T10+'Sundays &amp; Holidays'!T10)</f>
        <v>6352</v>
      </c>
      <c r="U10" s="171">
        <f>Monthly!U10-(Saturdays!U10+'Sundays &amp; Holidays'!U10)</f>
        <v>25263</v>
      </c>
      <c r="V10" s="169">
        <f>Monthly!V10-(Saturdays!V10+'Sundays &amp; Holidays'!V10)</f>
        <v>25183</v>
      </c>
      <c r="W10" s="170">
        <f>Monthly!W10-(Saturdays!W10+'Sundays &amp; Holidays'!W10)</f>
        <v>59010</v>
      </c>
      <c r="X10" s="167">
        <f>Monthly!X10-(Saturdays!X10+'Sundays &amp; Holidays'!X10)</f>
        <v>38972</v>
      </c>
      <c r="Y10" s="171">
        <f>Monthly!Y10-(Saturdays!Y10+'Sundays &amp; Holidays'!Y10)</f>
        <v>29086</v>
      </c>
      <c r="Z10" s="169">
        <f>Monthly!Z10-(Saturdays!Z10+'Sundays &amp; Holidays'!Z10)</f>
        <v>67824</v>
      </c>
      <c r="AA10" s="167">
        <f>Monthly!AA10-(Saturdays!AA10+'Sundays &amp; Holidays'!AA10)</f>
        <v>47532</v>
      </c>
      <c r="AB10" s="151">
        <f t="shared" si="0"/>
        <v>533480</v>
      </c>
      <c r="AC10" s="152">
        <f t="shared" si="0"/>
        <v>484577</v>
      </c>
    </row>
    <row r="11" spans="1:29" x14ac:dyDescent="0.2">
      <c r="A11" s="139" t="s">
        <v>20</v>
      </c>
      <c r="B11" s="174">
        <f>Monthly!B11-(Saturdays!B11+'Sundays &amp; Holidays'!B11)</f>
        <v>71395</v>
      </c>
      <c r="C11" s="175">
        <f>Monthly!C11-(Saturdays!C11+'Sundays &amp; Holidays'!C11)</f>
        <v>24492</v>
      </c>
      <c r="D11" s="176">
        <f>Monthly!D11-(Saturdays!D11+'Sundays &amp; Holidays'!D11)</f>
        <v>26183</v>
      </c>
      <c r="E11" s="177">
        <f>Monthly!E11-(Saturdays!E11+'Sundays &amp; Holidays'!E11)</f>
        <v>23066</v>
      </c>
      <c r="F11" s="174">
        <f>Monthly!F11-(Saturdays!F11+'Sundays &amp; Holidays'!F11)</f>
        <v>62035</v>
      </c>
      <c r="G11" s="178">
        <f>Monthly!G11-(Saturdays!G11+'Sundays &amp; Holidays'!G11)</f>
        <v>30296</v>
      </c>
      <c r="H11" s="176">
        <f>Monthly!H11-(Saturdays!H11+'Sundays &amp; Holidays'!H11)</f>
        <v>84239</v>
      </c>
      <c r="I11" s="177">
        <f>Monthly!I11-(Saturdays!I11+'Sundays &amp; Holidays'!I11)</f>
        <v>50724</v>
      </c>
      <c r="J11" s="174">
        <f>Monthly!J11-(Saturdays!J11+'Sundays &amp; Holidays'!J11)</f>
        <v>5285</v>
      </c>
      <c r="K11" s="178">
        <f>Monthly!K11-(Saturdays!K11+'Sundays &amp; Holidays'!K11)</f>
        <v>21782</v>
      </c>
      <c r="L11" s="176">
        <f>Monthly!L11-(Saturdays!L11+'Sundays &amp; Holidays'!L11)</f>
        <v>22566</v>
      </c>
      <c r="M11" s="174">
        <f>Monthly!M11-(Saturdays!M11+'Sundays &amp; Holidays'!M11)</f>
        <v>73122</v>
      </c>
      <c r="N11" s="179">
        <f>Monthly!N11-(Saturdays!N11+'Sundays &amp; Holidays'!N11)</f>
        <v>63579</v>
      </c>
      <c r="O11" s="180">
        <f>Monthly!O11-(Saturdays!O11+'Sundays &amp; Holidays'!O11)</f>
        <v>92352</v>
      </c>
      <c r="P11" s="174">
        <f>Monthly!P11-(Saturdays!P11+'Sundays &amp; Holidays'!P11)</f>
        <v>44739</v>
      </c>
      <c r="Q11" s="178">
        <f>Monthly!Q11-(Saturdays!Q11+'Sundays &amp; Holidays'!Q11)</f>
        <v>45605</v>
      </c>
      <c r="R11" s="176">
        <f>Monthly!R11-(Saturdays!R11+'Sundays &amp; Holidays'!R11)</f>
        <v>54188</v>
      </c>
      <c r="S11" s="177">
        <f>Monthly!S11-(Saturdays!S11+'Sundays &amp; Holidays'!S11)</f>
        <v>41505</v>
      </c>
      <c r="T11" s="174">
        <f>Monthly!T11-(Saturdays!T11+'Sundays &amp; Holidays'!T11)</f>
        <v>7212</v>
      </c>
      <c r="U11" s="178">
        <f>Monthly!U11-(Saturdays!U11+'Sundays &amp; Holidays'!U11)</f>
        <v>32720</v>
      </c>
      <c r="V11" s="176">
        <f>Monthly!V11-(Saturdays!V11+'Sundays &amp; Holidays'!V11)</f>
        <v>23242</v>
      </c>
      <c r="W11" s="177">
        <f>Monthly!W11-(Saturdays!W11+'Sundays &amp; Holidays'!W11)</f>
        <v>65749</v>
      </c>
      <c r="X11" s="174">
        <f>Monthly!X11-(Saturdays!X11+'Sundays &amp; Holidays'!X11)</f>
        <v>40353</v>
      </c>
      <c r="Y11" s="178">
        <f>Monthly!Y11-(Saturdays!Y11+'Sundays &amp; Holidays'!Y11)</f>
        <v>40027</v>
      </c>
      <c r="Z11" s="176">
        <f>Monthly!Z11-(Saturdays!Z11+'Sundays &amp; Holidays'!Z11)</f>
        <v>83003</v>
      </c>
      <c r="AA11" s="174">
        <f>Monthly!AA11-(Saturdays!AA11+'Sundays &amp; Holidays'!AA11)</f>
        <v>57421</v>
      </c>
      <c r="AB11" s="151">
        <f t="shared" si="0"/>
        <v>588019</v>
      </c>
      <c r="AC11" s="152">
        <f t="shared" si="0"/>
        <v>598861</v>
      </c>
    </row>
    <row r="12" spans="1:29" x14ac:dyDescent="0.2">
      <c r="A12" s="131" t="s">
        <v>21</v>
      </c>
      <c r="B12" s="167">
        <f>Monthly!B12-(Saturdays!B12+'Sundays &amp; Holidays'!B12)</f>
        <v>56133</v>
      </c>
      <c r="C12" s="168">
        <f>Monthly!C12-(Saturdays!C12+'Sundays &amp; Holidays'!C12)</f>
        <v>22755</v>
      </c>
      <c r="D12" s="169">
        <f>Monthly!D12-(Saturdays!D12+'Sundays &amp; Holidays'!D12)</f>
        <v>20435</v>
      </c>
      <c r="E12" s="170">
        <f>Monthly!E12-(Saturdays!E12+'Sundays &amp; Holidays'!E12)</f>
        <v>18638</v>
      </c>
      <c r="F12" s="167">
        <f>Monthly!F12-(Saturdays!F12+'Sundays &amp; Holidays'!F12)</f>
        <v>53438</v>
      </c>
      <c r="G12" s="171">
        <f>Monthly!G12-(Saturdays!G12+'Sundays &amp; Holidays'!G12)</f>
        <v>23627</v>
      </c>
      <c r="H12" s="169">
        <f>Monthly!H12-(Saturdays!H12+'Sundays &amp; Holidays'!H12)</f>
        <v>69822</v>
      </c>
      <c r="I12" s="170">
        <f>Monthly!I12-(Saturdays!I12+'Sundays &amp; Holidays'!I12)</f>
        <v>45066</v>
      </c>
      <c r="J12" s="167">
        <f>Monthly!J12-(Saturdays!J12+'Sundays &amp; Holidays'!J12)</f>
        <v>4743</v>
      </c>
      <c r="K12" s="171">
        <f>Monthly!K12-(Saturdays!K12+'Sundays &amp; Holidays'!K12)</f>
        <v>17886</v>
      </c>
      <c r="L12" s="169">
        <f>Monthly!L12-(Saturdays!L12+'Sundays &amp; Holidays'!L12)</f>
        <v>19200</v>
      </c>
      <c r="M12" s="167">
        <f>Monthly!M12-(Saturdays!M12+'Sundays &amp; Holidays'!M12)</f>
        <v>65981</v>
      </c>
      <c r="N12" s="172">
        <f>Monthly!N12-(Saturdays!N12+'Sundays &amp; Holidays'!N12)</f>
        <v>50162</v>
      </c>
      <c r="O12" s="173">
        <f>Monthly!O12-(Saturdays!O12+'Sundays &amp; Holidays'!O12)</f>
        <v>83613</v>
      </c>
      <c r="P12" s="167">
        <f>Monthly!P12-(Saturdays!P12+'Sundays &amp; Holidays'!P12)</f>
        <v>35130</v>
      </c>
      <c r="Q12" s="171">
        <f>Monthly!Q12-(Saturdays!Q12+'Sundays &amp; Holidays'!Q12)</f>
        <v>38086</v>
      </c>
      <c r="R12" s="169">
        <f>Monthly!R12-(Saturdays!R12+'Sundays &amp; Holidays'!R12)</f>
        <v>44583</v>
      </c>
      <c r="S12" s="170">
        <f>Monthly!S12-(Saturdays!S12+'Sundays &amp; Holidays'!S12)</f>
        <v>34492</v>
      </c>
      <c r="T12" s="167">
        <f>Monthly!T12-(Saturdays!T12+'Sundays &amp; Holidays'!T12)</f>
        <v>5157</v>
      </c>
      <c r="U12" s="171">
        <f>Monthly!U12-(Saturdays!U12+'Sundays &amp; Holidays'!U12)</f>
        <v>23687</v>
      </c>
      <c r="V12" s="169">
        <f>Monthly!V12-(Saturdays!V12+'Sundays &amp; Holidays'!V12)</f>
        <v>17524</v>
      </c>
      <c r="W12" s="170">
        <f>Monthly!W12-(Saturdays!W12+'Sundays &amp; Holidays'!W12)</f>
        <v>52013</v>
      </c>
      <c r="X12" s="167">
        <f>Monthly!X12-(Saturdays!X12+'Sundays &amp; Holidays'!X12)</f>
        <v>31897</v>
      </c>
      <c r="Y12" s="171">
        <f>Monthly!Y12-(Saturdays!Y12+'Sundays &amp; Holidays'!Y12)</f>
        <v>33065</v>
      </c>
      <c r="Z12" s="169">
        <f>Monthly!Z12-(Saturdays!Z12+'Sundays &amp; Holidays'!Z12)</f>
        <v>68697</v>
      </c>
      <c r="AA12" s="167">
        <f>Monthly!AA12-(Saturdays!AA12+'Sundays &amp; Holidays'!AA12)</f>
        <v>49177</v>
      </c>
      <c r="AB12" s="151">
        <f t="shared" si="0"/>
        <v>476921</v>
      </c>
      <c r="AC12" s="152">
        <f t="shared" si="0"/>
        <v>508086</v>
      </c>
    </row>
    <row r="13" spans="1:29" x14ac:dyDescent="0.2">
      <c r="A13" s="139" t="s">
        <v>22</v>
      </c>
      <c r="B13" s="174">
        <f>Monthly!B13-(Saturdays!B13+'Sundays &amp; Holidays'!B13)</f>
        <v>39931</v>
      </c>
      <c r="C13" s="175">
        <f>Monthly!C13-(Saturdays!C13+'Sundays &amp; Holidays'!C13)</f>
        <v>23202</v>
      </c>
      <c r="D13" s="176">
        <f>Monthly!D13-(Saturdays!D13+'Sundays &amp; Holidays'!D13)</f>
        <v>16062</v>
      </c>
      <c r="E13" s="177">
        <f>Monthly!E13-(Saturdays!E13+'Sundays &amp; Holidays'!E13)</f>
        <v>13918</v>
      </c>
      <c r="F13" s="174">
        <f>Monthly!F13-(Saturdays!F13+'Sundays &amp; Holidays'!F13)</f>
        <v>45651</v>
      </c>
      <c r="G13" s="178">
        <f>Monthly!G13-(Saturdays!G13+'Sundays &amp; Holidays'!G13)</f>
        <v>18579</v>
      </c>
      <c r="H13" s="176">
        <f>Monthly!H13-(Saturdays!H13+'Sundays &amp; Holidays'!H13)</f>
        <v>58379</v>
      </c>
      <c r="I13" s="177">
        <f>Monthly!I13-(Saturdays!I13+'Sundays &amp; Holidays'!I13)</f>
        <v>41072</v>
      </c>
      <c r="J13" s="174">
        <f>Monthly!J13-(Saturdays!J13+'Sundays &amp; Holidays'!J13)</f>
        <v>5077</v>
      </c>
      <c r="K13" s="178">
        <f>Monthly!K13-(Saturdays!K13+'Sundays &amp; Holidays'!K13)</f>
        <v>15769</v>
      </c>
      <c r="L13" s="176">
        <f>Monthly!L13-(Saturdays!L13+'Sundays &amp; Holidays'!L13)</f>
        <v>16997</v>
      </c>
      <c r="M13" s="174">
        <f>Monthly!M13-(Saturdays!M13+'Sundays &amp; Holidays'!M13)</f>
        <v>46790</v>
      </c>
      <c r="N13" s="179">
        <f>Monthly!N13-(Saturdays!N13+'Sundays &amp; Holidays'!N13)</f>
        <v>41557</v>
      </c>
      <c r="O13" s="180">
        <f>Monthly!O13-(Saturdays!O13+'Sundays &amp; Holidays'!O13)</f>
        <v>68542</v>
      </c>
      <c r="P13" s="174">
        <f>Monthly!P13-(Saturdays!P13+'Sundays &amp; Holidays'!P13)</f>
        <v>25293</v>
      </c>
      <c r="Q13" s="178">
        <f>Monthly!Q13-(Saturdays!Q13+'Sundays &amp; Holidays'!Q13)</f>
        <v>27428</v>
      </c>
      <c r="R13" s="176">
        <f>Monthly!R13-(Saturdays!R13+'Sundays &amp; Holidays'!R13)</f>
        <v>36968</v>
      </c>
      <c r="S13" s="177">
        <f>Monthly!S13-(Saturdays!S13+'Sundays &amp; Holidays'!S13)</f>
        <v>29319</v>
      </c>
      <c r="T13" s="174">
        <f>Monthly!T13-(Saturdays!T13+'Sundays &amp; Holidays'!T13)</f>
        <v>4903</v>
      </c>
      <c r="U13" s="178">
        <f>Monthly!U13-(Saturdays!U13+'Sundays &amp; Holidays'!U13)</f>
        <v>12560</v>
      </c>
      <c r="V13" s="176">
        <f>Monthly!V13-(Saturdays!V13+'Sundays &amp; Holidays'!V13)</f>
        <v>15187</v>
      </c>
      <c r="W13" s="177">
        <f>Monthly!W13-(Saturdays!W13+'Sundays &amp; Holidays'!W13)</f>
        <v>44849</v>
      </c>
      <c r="X13" s="174">
        <f>Monthly!X13-(Saturdays!X13+'Sundays &amp; Holidays'!X13)</f>
        <v>24391</v>
      </c>
      <c r="Y13" s="178">
        <f>Monthly!Y13-(Saturdays!Y13+'Sundays &amp; Holidays'!Y13)</f>
        <v>20137</v>
      </c>
      <c r="Z13" s="176">
        <f>Monthly!Z13-(Saturdays!Z13+'Sundays &amp; Holidays'!Z13)</f>
        <v>55437</v>
      </c>
      <c r="AA13" s="174">
        <f>Monthly!AA13-(Saturdays!AA13+'Sundays &amp; Holidays'!AA13)</f>
        <v>51344</v>
      </c>
      <c r="AB13" s="151">
        <f t="shared" si="0"/>
        <v>385833</v>
      </c>
      <c r="AC13" s="152">
        <f t="shared" si="0"/>
        <v>413509</v>
      </c>
    </row>
    <row r="14" spans="1:29" x14ac:dyDescent="0.2">
      <c r="A14" s="131" t="s">
        <v>23</v>
      </c>
      <c r="B14" s="167">
        <f>Monthly!B14-(Saturdays!B14+'Sundays &amp; Holidays'!B14)</f>
        <v>29493</v>
      </c>
      <c r="C14" s="168">
        <f>Monthly!C14-(Saturdays!C14+'Sundays &amp; Holidays'!C14)</f>
        <v>22217</v>
      </c>
      <c r="D14" s="169">
        <f>Monthly!D14-(Saturdays!D14+'Sundays &amp; Holidays'!D14)</f>
        <v>12669</v>
      </c>
      <c r="E14" s="170">
        <f>Monthly!E14-(Saturdays!E14+'Sundays &amp; Holidays'!E14)</f>
        <v>11339</v>
      </c>
      <c r="F14" s="167">
        <f>Monthly!F14-(Saturdays!F14+'Sundays &amp; Holidays'!F14)</f>
        <v>35172</v>
      </c>
      <c r="G14" s="171">
        <f>Monthly!G14-(Saturdays!G14+'Sundays &amp; Holidays'!G14)</f>
        <v>16676</v>
      </c>
      <c r="H14" s="169">
        <f>Monthly!H14-(Saturdays!H14+'Sundays &amp; Holidays'!H14)</f>
        <v>46205</v>
      </c>
      <c r="I14" s="170">
        <f>Monthly!I14-(Saturdays!I14+'Sundays &amp; Holidays'!I14)</f>
        <v>37166</v>
      </c>
      <c r="J14" s="167">
        <f>Monthly!J14-(Saturdays!J14+'Sundays &amp; Holidays'!J14)</f>
        <v>5165</v>
      </c>
      <c r="K14" s="171">
        <f>Monthly!K14-(Saturdays!K14+'Sundays &amp; Holidays'!K14)</f>
        <v>11271</v>
      </c>
      <c r="L14" s="169">
        <f>Monthly!L14-(Saturdays!L14+'Sundays &amp; Holidays'!L14)</f>
        <v>15556</v>
      </c>
      <c r="M14" s="167">
        <f>Monthly!M14-(Saturdays!M14+'Sundays &amp; Holidays'!M14)</f>
        <v>30843</v>
      </c>
      <c r="N14" s="172">
        <f>Monthly!N14-(Saturdays!N14+'Sundays &amp; Holidays'!N14)</f>
        <v>36236</v>
      </c>
      <c r="O14" s="173">
        <f>Monthly!O14-(Saturdays!O14+'Sundays &amp; Holidays'!O14)</f>
        <v>46336</v>
      </c>
      <c r="P14" s="167">
        <f>Monthly!P14-(Saturdays!P14+'Sundays &amp; Holidays'!P14)</f>
        <v>21631</v>
      </c>
      <c r="Q14" s="171">
        <f>Monthly!Q14-(Saturdays!Q14+'Sundays &amp; Holidays'!Q14)</f>
        <v>19930</v>
      </c>
      <c r="R14" s="169">
        <f>Monthly!R14-(Saturdays!R14+'Sundays &amp; Holidays'!R14)</f>
        <v>29878</v>
      </c>
      <c r="S14" s="170">
        <f>Monthly!S14-(Saturdays!S14+'Sundays &amp; Holidays'!S14)</f>
        <v>24976</v>
      </c>
      <c r="T14" s="167">
        <f>Monthly!T14-(Saturdays!T14+'Sundays &amp; Holidays'!T14)</f>
        <v>5562</v>
      </c>
      <c r="U14" s="171">
        <f>Monthly!U14-(Saturdays!U14+'Sundays &amp; Holidays'!U14)</f>
        <v>7733</v>
      </c>
      <c r="V14" s="169">
        <f>Monthly!V14-(Saturdays!V14+'Sundays &amp; Holidays'!V14)</f>
        <v>14190</v>
      </c>
      <c r="W14" s="170">
        <f>Monthly!W14-(Saturdays!W14+'Sundays &amp; Holidays'!W14)</f>
        <v>34522</v>
      </c>
      <c r="X14" s="167">
        <f>Monthly!X14-(Saturdays!X14+'Sundays &amp; Holidays'!X14)</f>
        <v>19200</v>
      </c>
      <c r="Y14" s="171">
        <f>Monthly!Y14-(Saturdays!Y14+'Sundays &amp; Holidays'!Y14)</f>
        <v>13768</v>
      </c>
      <c r="Z14" s="169">
        <f>Monthly!Z14-(Saturdays!Z14+'Sundays &amp; Holidays'!Z14)</f>
        <v>46705</v>
      </c>
      <c r="AA14" s="167">
        <f>Monthly!AA14-(Saturdays!AA14+'Sundays &amp; Holidays'!AA14)</f>
        <v>47457</v>
      </c>
      <c r="AB14" s="151">
        <f t="shared" si="0"/>
        <v>317662</v>
      </c>
      <c r="AC14" s="152">
        <f t="shared" si="0"/>
        <v>324234</v>
      </c>
    </row>
    <row r="15" spans="1:29" x14ac:dyDescent="0.2">
      <c r="A15" s="139" t="s">
        <v>24</v>
      </c>
      <c r="B15" s="181">
        <f>Monthly!B15-(Saturdays!B15+'Sundays &amp; Holidays'!B15)</f>
        <v>27323</v>
      </c>
      <c r="C15" s="175">
        <f>Monthly!C15-(Saturdays!C15+'Sundays &amp; Holidays'!C15)</f>
        <v>24815</v>
      </c>
      <c r="D15" s="176">
        <f>Monthly!D15-(Saturdays!D15+'Sundays &amp; Holidays'!D15)</f>
        <v>12414</v>
      </c>
      <c r="E15" s="177">
        <f>Monthly!E15-(Saturdays!E15+'Sundays &amp; Holidays'!E15)</f>
        <v>10676</v>
      </c>
      <c r="F15" s="174">
        <f>Monthly!F15-(Saturdays!F15+'Sundays &amp; Holidays'!F15)</f>
        <v>33089</v>
      </c>
      <c r="G15" s="178">
        <f>Monthly!G15-(Saturdays!G15+'Sundays &amp; Holidays'!G15)</f>
        <v>16015</v>
      </c>
      <c r="H15" s="176">
        <f>Monthly!H15-(Saturdays!H15+'Sundays &amp; Holidays'!H15)</f>
        <v>46582</v>
      </c>
      <c r="I15" s="177">
        <f>Monthly!I15-(Saturdays!I15+'Sundays &amp; Holidays'!I15)</f>
        <v>38049</v>
      </c>
      <c r="J15" s="174">
        <f>Monthly!J15-(Saturdays!J15+'Sundays &amp; Holidays'!J15)</f>
        <v>5751</v>
      </c>
      <c r="K15" s="178">
        <f>Monthly!K15-(Saturdays!K15+'Sundays &amp; Holidays'!K15)</f>
        <v>7511</v>
      </c>
      <c r="L15" s="176">
        <f>Monthly!L15-(Saturdays!L15+'Sundays &amp; Holidays'!L15)</f>
        <v>17214</v>
      </c>
      <c r="M15" s="174">
        <f>Monthly!M15-(Saturdays!M15+'Sundays &amp; Holidays'!M15)</f>
        <v>28348</v>
      </c>
      <c r="N15" s="179">
        <f>Monthly!N15-(Saturdays!N15+'Sundays &amp; Holidays'!N15)</f>
        <v>35125</v>
      </c>
      <c r="O15" s="182">
        <f>Monthly!O15-(Saturdays!O15+'Sundays &amp; Holidays'!O15)</f>
        <v>45898</v>
      </c>
      <c r="P15" s="174">
        <f>Monthly!P15-(Saturdays!P15+'Sundays &amp; Holidays'!P15)</f>
        <v>21091</v>
      </c>
      <c r="Q15" s="178">
        <f>Monthly!Q15-(Saturdays!Q15+'Sundays &amp; Holidays'!Q15)</f>
        <v>18065</v>
      </c>
      <c r="R15" s="176">
        <f>Monthly!R15-(Saturdays!R15+'Sundays &amp; Holidays'!R15)</f>
        <v>28314</v>
      </c>
      <c r="S15" s="177">
        <f>Monthly!S15-(Saturdays!S15+'Sundays &amp; Holidays'!S15)</f>
        <v>24298</v>
      </c>
      <c r="T15" s="174">
        <f>Monthly!T15-(Saturdays!T15+'Sundays &amp; Holidays'!T15)</f>
        <v>4842</v>
      </c>
      <c r="U15" s="178">
        <f>Monthly!U15-(Saturdays!U15+'Sundays &amp; Holidays'!U15)</f>
        <v>6590</v>
      </c>
      <c r="V15" s="176">
        <f>Monthly!V15-(Saturdays!V15+'Sundays &amp; Holidays'!V15)</f>
        <v>15277</v>
      </c>
      <c r="W15" s="183">
        <f>Monthly!W15-(Saturdays!W15+'Sundays &amp; Holidays'!W15)</f>
        <v>33247</v>
      </c>
      <c r="X15" s="174">
        <f>Monthly!X15-(Saturdays!X15+'Sundays &amp; Holidays'!X15)</f>
        <v>18725</v>
      </c>
      <c r="Y15" s="178">
        <f>Monthly!Y15-(Saturdays!Y15+'Sundays &amp; Holidays'!Y15)</f>
        <v>10808</v>
      </c>
      <c r="Z15" s="176">
        <f>Monthly!Z15-(Saturdays!Z15+'Sundays &amp; Holidays'!Z15)</f>
        <v>46169</v>
      </c>
      <c r="AA15" s="174">
        <f>Monthly!AA15-(Saturdays!AA15+'Sundays &amp; Holidays'!AA15)</f>
        <v>47109</v>
      </c>
      <c r="AB15" s="151">
        <f t="shared" si="0"/>
        <v>311916</v>
      </c>
      <c r="AC15" s="152">
        <f t="shared" si="0"/>
        <v>311429</v>
      </c>
    </row>
    <row r="16" spans="1:29" x14ac:dyDescent="0.2">
      <c r="A16" s="131" t="s">
        <v>25</v>
      </c>
      <c r="B16" s="184">
        <f>Monthly!B16-(Saturdays!B16+'Sundays &amp; Holidays'!B16)</f>
        <v>26649</v>
      </c>
      <c r="C16" s="168">
        <f>Monthly!C16-(Saturdays!C16+'Sundays &amp; Holidays'!C16)</f>
        <v>24866</v>
      </c>
      <c r="D16" s="169">
        <f>Monthly!D16-(Saturdays!D16+'Sundays &amp; Holidays'!D16)</f>
        <v>12381</v>
      </c>
      <c r="E16" s="170">
        <f>Monthly!E16-(Saturdays!E16+'Sundays &amp; Holidays'!E16)</f>
        <v>10717</v>
      </c>
      <c r="F16" s="167">
        <f>Monthly!F16-(Saturdays!F16+'Sundays &amp; Holidays'!F16)</f>
        <v>30414</v>
      </c>
      <c r="G16" s="171">
        <f>Monthly!G16-(Saturdays!G16+'Sundays &amp; Holidays'!G16)</f>
        <v>17033</v>
      </c>
      <c r="H16" s="169">
        <f>Monthly!H16-(Saturdays!H16+'Sundays &amp; Holidays'!H16)</f>
        <v>44869</v>
      </c>
      <c r="I16" s="170">
        <f>Monthly!I16-(Saturdays!I16+'Sundays &amp; Holidays'!I16)</f>
        <v>39657</v>
      </c>
      <c r="J16" s="167">
        <f>Monthly!J16-(Saturdays!J16+'Sundays &amp; Holidays'!J16)</f>
        <v>5342</v>
      </c>
      <c r="K16" s="168">
        <f>Monthly!K16-(Saturdays!K16+'Sundays &amp; Holidays'!K16)</f>
        <v>6149</v>
      </c>
      <c r="L16" s="169">
        <f>Monthly!L16-(Saturdays!L16+'Sundays &amp; Holidays'!L16)</f>
        <v>17076</v>
      </c>
      <c r="M16" s="167">
        <f>Monthly!M16-(Saturdays!M16+'Sundays &amp; Holidays'!M16)</f>
        <v>27979</v>
      </c>
      <c r="N16" s="172">
        <f>Monthly!N16-(Saturdays!N16+'Sundays &amp; Holidays'!N16)</f>
        <v>35460</v>
      </c>
      <c r="O16" s="185">
        <f>Monthly!O16-(Saturdays!O16+'Sundays &amp; Holidays'!O16)</f>
        <v>41363</v>
      </c>
      <c r="P16" s="167">
        <f>Monthly!P16-(Saturdays!P16+'Sundays &amp; Holidays'!P16)</f>
        <v>20973</v>
      </c>
      <c r="Q16" s="168">
        <f>Monthly!Q16-(Saturdays!Q16+'Sundays &amp; Holidays'!Q16)</f>
        <v>17369</v>
      </c>
      <c r="R16" s="169">
        <f>Monthly!R16-(Saturdays!R16+'Sundays &amp; Holidays'!R16)</f>
        <v>27179</v>
      </c>
      <c r="S16" s="170">
        <f>Monthly!S16-(Saturdays!S16+'Sundays &amp; Holidays'!S16)</f>
        <v>24273</v>
      </c>
      <c r="T16" s="176">
        <f>Monthly!T16-(Saturdays!T16+'Sundays &amp; Holidays'!T16)</f>
        <v>4599</v>
      </c>
      <c r="U16" s="167">
        <f>Monthly!U16-(Saturdays!U16+'Sundays &amp; Holidays'!U16)</f>
        <v>6408</v>
      </c>
      <c r="V16" s="169">
        <f>Monthly!V16-(Saturdays!V16+'Sundays &amp; Holidays'!V16)</f>
        <v>16388</v>
      </c>
      <c r="W16" s="186">
        <f>Monthly!W16-(Saturdays!W16+'Sundays &amp; Holidays'!W16)</f>
        <v>31144</v>
      </c>
      <c r="X16" s="167">
        <f>Monthly!X16-(Saturdays!X16+'Sundays &amp; Holidays'!X16)</f>
        <v>17534</v>
      </c>
      <c r="Y16" s="171">
        <f>Monthly!Y16-(Saturdays!Y16+'Sundays &amp; Holidays'!Y16)</f>
        <v>10136</v>
      </c>
      <c r="Z16" s="169">
        <f>Monthly!Z16-(Saturdays!Z16+'Sundays &amp; Holidays'!Z16)</f>
        <v>45424</v>
      </c>
      <c r="AA16" s="167">
        <f>Monthly!AA16-(Saturdays!AA16+'Sundays &amp; Holidays'!AA16)</f>
        <v>48049</v>
      </c>
      <c r="AB16" s="151">
        <f t="shared" si="0"/>
        <v>304288</v>
      </c>
      <c r="AC16" s="152">
        <f t="shared" si="0"/>
        <v>305143</v>
      </c>
    </row>
    <row r="17" spans="1:29" x14ac:dyDescent="0.2">
      <c r="A17" s="139" t="s">
        <v>26</v>
      </c>
      <c r="B17" s="181">
        <f>Monthly!B17-(Saturdays!B17+'Sundays &amp; Holidays'!B17)</f>
        <v>23584</v>
      </c>
      <c r="C17" s="175">
        <f>Monthly!C17-(Saturdays!C17+'Sundays &amp; Holidays'!C17)</f>
        <v>23099</v>
      </c>
      <c r="D17" s="176">
        <f>Monthly!D17-(Saturdays!D17+'Sundays &amp; Holidays'!D17)</f>
        <v>10809</v>
      </c>
      <c r="E17" s="177">
        <f>Monthly!E17-(Saturdays!E17+'Sundays &amp; Holidays'!E17)</f>
        <v>10841</v>
      </c>
      <c r="F17" s="174">
        <f>Monthly!F17-(Saturdays!F17+'Sundays &amp; Holidays'!F17)</f>
        <v>24996</v>
      </c>
      <c r="G17" s="178">
        <f>Monthly!G17-(Saturdays!G17+'Sundays &amp; Holidays'!G17)</f>
        <v>17660</v>
      </c>
      <c r="H17" s="176">
        <f>Monthly!H17-(Saturdays!H17+'Sundays &amp; Holidays'!H17)</f>
        <v>39194</v>
      </c>
      <c r="I17" s="177">
        <f>Monthly!I17-(Saturdays!I17+'Sundays &amp; Holidays'!I17)</f>
        <v>38237</v>
      </c>
      <c r="J17" s="174">
        <f>Monthly!J17-(Saturdays!J17+'Sundays &amp; Holidays'!J17)</f>
        <v>5635</v>
      </c>
      <c r="K17" s="175">
        <f>Monthly!K17-(Saturdays!K17+'Sundays &amp; Holidays'!K17)</f>
        <v>5532</v>
      </c>
      <c r="L17" s="176">
        <f>Monthly!L17-(Saturdays!L17+'Sundays &amp; Holidays'!L17)</f>
        <v>17275</v>
      </c>
      <c r="M17" s="174">
        <f>Monthly!M17-(Saturdays!M17+'Sundays &amp; Holidays'!M17)</f>
        <v>22443</v>
      </c>
      <c r="N17" s="179">
        <f>Monthly!N17-(Saturdays!N17+'Sundays &amp; Holidays'!N17)</f>
        <v>33347</v>
      </c>
      <c r="O17" s="182">
        <f>Monthly!O17-(Saturdays!O17+'Sundays &amp; Holidays'!O17)</f>
        <v>35801</v>
      </c>
      <c r="P17" s="174">
        <f>Monthly!P17-(Saturdays!P17+'Sundays &amp; Holidays'!P17)</f>
        <v>19938</v>
      </c>
      <c r="Q17" s="175">
        <f>Monthly!Q17-(Saturdays!Q17+'Sundays &amp; Holidays'!Q17)</f>
        <v>17238</v>
      </c>
      <c r="R17" s="176">
        <f>Monthly!R17-(Saturdays!R17+'Sundays &amp; Holidays'!R17)</f>
        <v>24799</v>
      </c>
      <c r="S17" s="177">
        <f>Monthly!S17-(Saturdays!S17+'Sundays &amp; Holidays'!S17)</f>
        <v>22647</v>
      </c>
      <c r="T17" s="174">
        <f>Monthly!T17-(Saturdays!T17+'Sundays &amp; Holidays'!T17)</f>
        <v>4391</v>
      </c>
      <c r="U17" s="178">
        <f>Monthly!U17-(Saturdays!U17+'Sundays &amp; Holidays'!U17)</f>
        <v>5975</v>
      </c>
      <c r="V17" s="176">
        <f>Monthly!V17-(Saturdays!V17+'Sundays &amp; Holidays'!V17)</f>
        <v>16756</v>
      </c>
      <c r="W17" s="183">
        <f>Monthly!W17-(Saturdays!W17+'Sundays &amp; Holidays'!W17)</f>
        <v>27445</v>
      </c>
      <c r="X17" s="174">
        <f>Monthly!X17-(Saturdays!X17+'Sundays &amp; Holidays'!X17)</f>
        <v>15670</v>
      </c>
      <c r="Y17" s="178">
        <f>Monthly!Y17-(Saturdays!Y17+'Sundays &amp; Holidays'!Y17)</f>
        <v>9894</v>
      </c>
      <c r="Z17" s="176">
        <f>Monthly!Z17-(Saturdays!Z17+'Sundays &amp; Holidays'!Z17)</f>
        <v>43885</v>
      </c>
      <c r="AA17" s="174">
        <f>Monthly!AA17-(Saturdays!AA17+'Sundays &amp; Holidays'!AA17)</f>
        <v>45830</v>
      </c>
      <c r="AB17" s="151">
        <f t="shared" si="0"/>
        <v>280279</v>
      </c>
      <c r="AC17" s="152">
        <f t="shared" si="0"/>
        <v>282642</v>
      </c>
    </row>
    <row r="18" spans="1:29" x14ac:dyDescent="0.2">
      <c r="A18" s="131" t="s">
        <v>27</v>
      </c>
      <c r="B18" s="184">
        <f>Monthly!B18-(Saturdays!B18+'Sundays &amp; Holidays'!B18)</f>
        <v>21764</v>
      </c>
      <c r="C18" s="168">
        <f>Monthly!C18-(Saturdays!C18+'Sundays &amp; Holidays'!C18)</f>
        <v>27118</v>
      </c>
      <c r="D18" s="169">
        <f>Monthly!D18-(Saturdays!D18+'Sundays &amp; Holidays'!D18)</f>
        <v>10783</v>
      </c>
      <c r="E18" s="170">
        <f>Monthly!E18-(Saturdays!E18+'Sundays &amp; Holidays'!E18)</f>
        <v>11379</v>
      </c>
      <c r="F18" s="167">
        <f>Monthly!F18-(Saturdays!F18+'Sundays &amp; Holidays'!F18)</f>
        <v>22138</v>
      </c>
      <c r="G18" s="171">
        <f>Monthly!G18-(Saturdays!G18+'Sundays &amp; Holidays'!G18)</f>
        <v>20670</v>
      </c>
      <c r="H18" s="169">
        <f>Monthly!H18-(Saturdays!H18+'Sundays &amp; Holidays'!H18)</f>
        <v>39412</v>
      </c>
      <c r="I18" s="170">
        <f>Monthly!I18-(Saturdays!I18+'Sundays &amp; Holidays'!I18)</f>
        <v>41978</v>
      </c>
      <c r="J18" s="167">
        <f>Monthly!J18-(Saturdays!J18+'Sundays &amp; Holidays'!J18)</f>
        <v>6432</v>
      </c>
      <c r="K18" s="168">
        <f>Monthly!K18-(Saturdays!K18+'Sundays &amp; Holidays'!K18)</f>
        <v>5090</v>
      </c>
      <c r="L18" s="169">
        <f>Monthly!L18-(Saturdays!L18+'Sundays &amp; Holidays'!L18)</f>
        <v>20498</v>
      </c>
      <c r="M18" s="167">
        <f>Monthly!M18-(Saturdays!M18+'Sundays &amp; Holidays'!M18)</f>
        <v>18817</v>
      </c>
      <c r="N18" s="172">
        <f>Monthly!N18-(Saturdays!N18+'Sundays &amp; Holidays'!N18)</f>
        <v>37718</v>
      </c>
      <c r="O18" s="185">
        <f>Monthly!O18-(Saturdays!O18+'Sundays &amp; Holidays'!O18)</f>
        <v>33710</v>
      </c>
      <c r="P18" s="167">
        <f>Monthly!P18-(Saturdays!P18+'Sundays &amp; Holidays'!P18)</f>
        <v>21866</v>
      </c>
      <c r="Q18" s="168">
        <f>Monthly!Q18-(Saturdays!Q18+'Sundays &amp; Holidays'!Q18)</f>
        <v>16669</v>
      </c>
      <c r="R18" s="169">
        <f>Monthly!R18-(Saturdays!R18+'Sundays &amp; Holidays'!R18)</f>
        <v>24262</v>
      </c>
      <c r="S18" s="170">
        <f>Monthly!S18-(Saturdays!S18+'Sundays &amp; Holidays'!S18)</f>
        <v>24600</v>
      </c>
      <c r="T18" s="167">
        <f>Monthly!T18-(Saturdays!T18+'Sundays &amp; Holidays'!T18)</f>
        <v>6100</v>
      </c>
      <c r="U18" s="171">
        <f>Monthly!U18-(Saturdays!U18+'Sundays &amp; Holidays'!U18)</f>
        <v>4982</v>
      </c>
      <c r="V18" s="169">
        <f>Monthly!V18-(Saturdays!V18+'Sundays &amp; Holidays'!V18)</f>
        <v>21023</v>
      </c>
      <c r="W18" s="186">
        <f>Monthly!W18-(Saturdays!W18+'Sundays &amp; Holidays'!W18)</f>
        <v>25490</v>
      </c>
      <c r="X18" s="167">
        <f>Monthly!X18-(Saturdays!X18+'Sundays &amp; Holidays'!X18)</f>
        <v>16881</v>
      </c>
      <c r="Y18" s="171">
        <f>Monthly!Y18-(Saturdays!Y18+'Sundays &amp; Holidays'!Y18)</f>
        <v>8937</v>
      </c>
      <c r="Z18" s="169">
        <f>Monthly!Z18-(Saturdays!Z18+'Sundays &amp; Holidays'!Z18)</f>
        <v>43958</v>
      </c>
      <c r="AA18" s="167">
        <f>Monthly!AA18-(Saturdays!AA18+'Sundays &amp; Holidays'!AA18)</f>
        <v>48516</v>
      </c>
      <c r="AB18" s="151">
        <f t="shared" si="0"/>
        <v>292835</v>
      </c>
      <c r="AC18" s="152">
        <f t="shared" si="0"/>
        <v>287956</v>
      </c>
    </row>
    <row r="19" spans="1:29" x14ac:dyDescent="0.2">
      <c r="A19" s="139" t="s">
        <v>28</v>
      </c>
      <c r="B19" s="181">
        <f>Monthly!B19-(Saturdays!B19+'Sundays &amp; Holidays'!B19)</f>
        <v>21897</v>
      </c>
      <c r="C19" s="175">
        <f>Monthly!C19-(Saturdays!C19+'Sundays &amp; Holidays'!C19)</f>
        <v>33623</v>
      </c>
      <c r="D19" s="176">
        <f>Monthly!D19-(Saturdays!D19+'Sundays &amp; Holidays'!D19)</f>
        <v>12611</v>
      </c>
      <c r="E19" s="177">
        <f>Monthly!E19-(Saturdays!E19+'Sundays &amp; Holidays'!E19)</f>
        <v>12224</v>
      </c>
      <c r="F19" s="174">
        <f>Monthly!F19-(Saturdays!F19+'Sundays &amp; Holidays'!F19)</f>
        <v>21272</v>
      </c>
      <c r="G19" s="178">
        <f>Monthly!G19-(Saturdays!G19+'Sundays &amp; Holidays'!G19)</f>
        <v>30348</v>
      </c>
      <c r="H19" s="176">
        <f>Monthly!H19-(Saturdays!H19+'Sundays &amp; Holidays'!H19)</f>
        <v>42366</v>
      </c>
      <c r="I19" s="177">
        <f>Monthly!I19-(Saturdays!I19+'Sundays &amp; Holidays'!I19)</f>
        <v>53478</v>
      </c>
      <c r="J19" s="174">
        <f>Monthly!J19-(Saturdays!J19+'Sundays &amp; Holidays'!J19)</f>
        <v>7865</v>
      </c>
      <c r="K19" s="175">
        <f>Monthly!K19-(Saturdays!K19+'Sundays &amp; Holidays'!K19)</f>
        <v>4549</v>
      </c>
      <c r="L19" s="176">
        <f>Monthly!L19-(Saturdays!L19+'Sundays &amp; Holidays'!L19)</f>
        <v>34461</v>
      </c>
      <c r="M19" s="174">
        <f>Monthly!M19-(Saturdays!M19+'Sundays &amp; Holidays'!M19)</f>
        <v>17215</v>
      </c>
      <c r="N19" s="179">
        <f>Monthly!N19-(Saturdays!N19+'Sundays &amp; Holidays'!N19)</f>
        <v>49626</v>
      </c>
      <c r="O19" s="182">
        <f>Monthly!O19-(Saturdays!O19+'Sundays &amp; Holidays'!O19)</f>
        <v>35806</v>
      </c>
      <c r="P19" s="174">
        <f>Monthly!P19-(Saturdays!P19+'Sundays &amp; Holidays'!P19)</f>
        <v>24586</v>
      </c>
      <c r="Q19" s="175">
        <f>Monthly!Q19-(Saturdays!Q19+'Sundays &amp; Holidays'!Q19)</f>
        <v>18480</v>
      </c>
      <c r="R19" s="176">
        <f>Monthly!R19-(Saturdays!R19+'Sundays &amp; Holidays'!R19)</f>
        <v>25931</v>
      </c>
      <c r="S19" s="177">
        <f>Monthly!S19-(Saturdays!S19+'Sundays &amp; Holidays'!S19)</f>
        <v>29982</v>
      </c>
      <c r="T19" s="174">
        <f>Monthly!T19-(Saturdays!T19+'Sundays &amp; Holidays'!T19)</f>
        <v>9365</v>
      </c>
      <c r="U19" s="178">
        <f>Monthly!U19-(Saturdays!U19+'Sundays &amp; Holidays'!U19)</f>
        <v>4100</v>
      </c>
      <c r="V19" s="176">
        <f>Monthly!V19-(Saturdays!V19+'Sundays &amp; Holidays'!V19)</f>
        <v>32887</v>
      </c>
      <c r="W19" s="183">
        <f>Monthly!W19-(Saturdays!W19+'Sundays &amp; Holidays'!W19)</f>
        <v>24591</v>
      </c>
      <c r="X19" s="174">
        <f>Monthly!X19-(Saturdays!X19+'Sundays &amp; Holidays'!X19)</f>
        <v>23325</v>
      </c>
      <c r="Y19" s="178">
        <f>Monthly!Y19-(Saturdays!Y19+'Sundays &amp; Holidays'!Y19)</f>
        <v>8866</v>
      </c>
      <c r="Z19" s="176">
        <f>Monthly!Z19-(Saturdays!Z19+'Sundays &amp; Holidays'!Z19)</f>
        <v>46339</v>
      </c>
      <c r="AA19" s="174">
        <f>Monthly!AA19-(Saturdays!AA19+'Sundays &amp; Holidays'!AA19)</f>
        <v>54640</v>
      </c>
      <c r="AB19" s="151">
        <f t="shared" si="0"/>
        <v>352531</v>
      </c>
      <c r="AC19" s="152">
        <f t="shared" si="0"/>
        <v>327902</v>
      </c>
    </row>
    <row r="20" spans="1:29" x14ac:dyDescent="0.2">
      <c r="A20" s="131" t="s">
        <v>29</v>
      </c>
      <c r="B20" s="184">
        <f>Monthly!B20-(Saturdays!B20+'Sundays &amp; Holidays'!B20)</f>
        <v>25503</v>
      </c>
      <c r="C20" s="168">
        <f>Monthly!C20-(Saturdays!C20+'Sundays &amp; Holidays'!C20)</f>
        <v>50017</v>
      </c>
      <c r="D20" s="169">
        <f>Monthly!D20-(Saturdays!D20+'Sundays &amp; Holidays'!D20)</f>
        <v>19285</v>
      </c>
      <c r="E20" s="170">
        <f>Monthly!E20-(Saturdays!E20+'Sundays &amp; Holidays'!E20)</f>
        <v>16762</v>
      </c>
      <c r="F20" s="167">
        <f>Monthly!F20-(Saturdays!F20+'Sundays &amp; Holidays'!F20)</f>
        <v>27394</v>
      </c>
      <c r="G20" s="171">
        <f>Monthly!G20-(Saturdays!G20+'Sundays &amp; Holidays'!G20)</f>
        <v>44384</v>
      </c>
      <c r="H20" s="169">
        <f>Monthly!H20-(Saturdays!H20+'Sundays &amp; Holidays'!H20)</f>
        <v>46456</v>
      </c>
      <c r="I20" s="170">
        <f>Monthly!I20-(Saturdays!I20+'Sundays &amp; Holidays'!I20)</f>
        <v>73835</v>
      </c>
      <c r="J20" s="167">
        <f>Monthly!J20-(Saturdays!J20+'Sundays &amp; Holidays'!J20)</f>
        <v>13481</v>
      </c>
      <c r="K20" s="168">
        <f>Monthly!K20-(Saturdays!K20+'Sundays &amp; Holidays'!K20)</f>
        <v>4797</v>
      </c>
      <c r="L20" s="169">
        <f>Monthly!L20-(Saturdays!L20+'Sundays &amp; Holidays'!L20)</f>
        <v>51107</v>
      </c>
      <c r="M20" s="167">
        <f>Monthly!M20-(Saturdays!M20+'Sundays &amp; Holidays'!M20)</f>
        <v>16127</v>
      </c>
      <c r="N20" s="172">
        <f>Monthly!N20-(Saturdays!N20+'Sundays &amp; Holidays'!N20)</f>
        <v>69151</v>
      </c>
      <c r="O20" s="185">
        <f>Monthly!O20-(Saturdays!O20+'Sundays &amp; Holidays'!O20)</f>
        <v>43656</v>
      </c>
      <c r="P20" s="167">
        <f>Monthly!P20-(Saturdays!P20+'Sundays &amp; Holidays'!P20)</f>
        <v>35213</v>
      </c>
      <c r="Q20" s="168">
        <f>Monthly!Q20-(Saturdays!Q20+'Sundays &amp; Holidays'!Q20)</f>
        <v>24530</v>
      </c>
      <c r="R20" s="169">
        <f>Monthly!R20-(Saturdays!R20+'Sundays &amp; Holidays'!R20)</f>
        <v>34165</v>
      </c>
      <c r="S20" s="170">
        <f>Monthly!S20-(Saturdays!S20+'Sundays &amp; Holidays'!S20)</f>
        <v>41253</v>
      </c>
      <c r="T20" s="167">
        <f>Monthly!T20-(Saturdays!T20+'Sundays &amp; Holidays'!T20)</f>
        <v>21757</v>
      </c>
      <c r="U20" s="171">
        <f>Monthly!U20-(Saturdays!U20+'Sundays &amp; Holidays'!U20)</f>
        <v>4232</v>
      </c>
      <c r="V20" s="169">
        <f>Monthly!V20-(Saturdays!V20+'Sundays &amp; Holidays'!V20)</f>
        <v>50328</v>
      </c>
      <c r="W20" s="186">
        <f>Monthly!W20-(Saturdays!W20+'Sundays &amp; Holidays'!W20)</f>
        <v>29494</v>
      </c>
      <c r="X20" s="167">
        <f>Monthly!X20-(Saturdays!X20+'Sundays &amp; Holidays'!X20)</f>
        <v>36420</v>
      </c>
      <c r="Y20" s="171">
        <f>Monthly!Y20-(Saturdays!Y20+'Sundays &amp; Holidays'!Y20)</f>
        <v>11607</v>
      </c>
      <c r="Z20" s="169">
        <f>Monthly!Z20-(Saturdays!Z20+'Sundays &amp; Holidays'!Z20)</f>
        <v>51907</v>
      </c>
      <c r="AA20" s="167">
        <f>Monthly!AA20-(Saturdays!AA20+'Sundays &amp; Holidays'!AA20)</f>
        <v>73591</v>
      </c>
      <c r="AB20" s="151">
        <f t="shared" si="0"/>
        <v>482167</v>
      </c>
      <c r="AC20" s="152">
        <f t="shared" si="0"/>
        <v>434285</v>
      </c>
    </row>
    <row r="21" spans="1:29" x14ac:dyDescent="0.2">
      <c r="A21" s="139" t="s">
        <v>30</v>
      </c>
      <c r="B21" s="181">
        <f>Monthly!B21-(Saturdays!B21+'Sundays &amp; Holidays'!B21)</f>
        <v>31352</v>
      </c>
      <c r="C21" s="175">
        <f>Monthly!C21-(Saturdays!C21+'Sundays &amp; Holidays'!C21)</f>
        <v>71745</v>
      </c>
      <c r="D21" s="176">
        <f>Monthly!D21-(Saturdays!D21+'Sundays &amp; Holidays'!D21)</f>
        <v>24442</v>
      </c>
      <c r="E21" s="177">
        <f>Monthly!E21-(Saturdays!E21+'Sundays &amp; Holidays'!E21)</f>
        <v>24782</v>
      </c>
      <c r="F21" s="174">
        <f>Monthly!F21-(Saturdays!F21+'Sundays &amp; Holidays'!F21)</f>
        <v>30308</v>
      </c>
      <c r="G21" s="178">
        <f>Monthly!G21-(Saturdays!G21+'Sundays &amp; Holidays'!G21)</f>
        <v>58492</v>
      </c>
      <c r="H21" s="176">
        <f>Monthly!H21-(Saturdays!H21+'Sundays &amp; Holidays'!H21)</f>
        <v>54604</v>
      </c>
      <c r="I21" s="177">
        <f>Monthly!I21-(Saturdays!I21+'Sundays &amp; Holidays'!I21)</f>
        <v>99497</v>
      </c>
      <c r="J21" s="174">
        <f>Monthly!J21-(Saturdays!J21+'Sundays &amp; Holidays'!J21)</f>
        <v>21941</v>
      </c>
      <c r="K21" s="175">
        <f>Monthly!K21-(Saturdays!K21+'Sundays &amp; Holidays'!K21)</f>
        <v>5651</v>
      </c>
      <c r="L21" s="176">
        <f>Monthly!L21-(Saturdays!L21+'Sundays &amp; Holidays'!L21)</f>
        <v>66024</v>
      </c>
      <c r="M21" s="174">
        <f>Monthly!M21-(Saturdays!M21+'Sundays &amp; Holidays'!M21)</f>
        <v>18854</v>
      </c>
      <c r="N21" s="179">
        <f>Monthly!N21-(Saturdays!N21+'Sundays &amp; Holidays'!N21)</f>
        <v>89497</v>
      </c>
      <c r="O21" s="182">
        <f>Monthly!O21-(Saturdays!O21+'Sundays &amp; Holidays'!O21)</f>
        <v>54584</v>
      </c>
      <c r="P21" s="174">
        <f>Monthly!P21-(Saturdays!P21+'Sundays &amp; Holidays'!P21)</f>
        <v>45459</v>
      </c>
      <c r="Q21" s="175">
        <f>Monthly!Q21-(Saturdays!Q21+'Sundays &amp; Holidays'!Q21)</f>
        <v>36901</v>
      </c>
      <c r="R21" s="176">
        <f>Monthly!R21-(Saturdays!R21+'Sundays &amp; Holidays'!R21)</f>
        <v>39064</v>
      </c>
      <c r="S21" s="177">
        <f>Monthly!S21-(Saturdays!S21+'Sundays &amp; Holidays'!S21)</f>
        <v>53318</v>
      </c>
      <c r="T21" s="174">
        <f>Monthly!T21-(Saturdays!T21+'Sundays &amp; Holidays'!T21)</f>
        <v>28713</v>
      </c>
      <c r="U21" s="178">
        <f>Monthly!U21-(Saturdays!U21+'Sundays &amp; Holidays'!U21)</f>
        <v>5391</v>
      </c>
      <c r="V21" s="176">
        <f>Monthly!V21-(Saturdays!V21+'Sundays &amp; Holidays'!V21)</f>
        <v>65783</v>
      </c>
      <c r="W21" s="183">
        <f>Monthly!W21-(Saturdays!W21+'Sundays &amp; Holidays'!W21)</f>
        <v>33886</v>
      </c>
      <c r="X21" s="174">
        <f>Monthly!X21-(Saturdays!X21+'Sundays &amp; Holidays'!X21)</f>
        <v>50236</v>
      </c>
      <c r="Y21" s="178">
        <f>Monthly!Y21-(Saturdays!Y21+'Sundays &amp; Holidays'!Y21)</f>
        <v>15927</v>
      </c>
      <c r="Z21" s="176">
        <f>Monthly!Z21-(Saturdays!Z21+'Sundays &amp; Holidays'!Z21)</f>
        <v>65063</v>
      </c>
      <c r="AA21" s="174">
        <f>Monthly!AA21-(Saturdays!AA21+'Sundays &amp; Holidays'!AA21)</f>
        <v>94491</v>
      </c>
      <c r="AB21" s="151">
        <f t="shared" si="0"/>
        <v>612486</v>
      </c>
      <c r="AC21" s="152">
        <f t="shared" si="0"/>
        <v>573519</v>
      </c>
    </row>
    <row r="22" spans="1:29" x14ac:dyDescent="0.2">
      <c r="A22" s="131" t="s">
        <v>31</v>
      </c>
      <c r="B22" s="184">
        <f>Monthly!B22-(Saturdays!B22+'Sundays &amp; Holidays'!B22)</f>
        <v>34618</v>
      </c>
      <c r="C22" s="168">
        <f>Monthly!C22-(Saturdays!C22+'Sundays &amp; Holidays'!C22)</f>
        <v>80497</v>
      </c>
      <c r="D22" s="169">
        <f>Monthly!D22-(Saturdays!D22+'Sundays &amp; Holidays'!D22)</f>
        <v>19265</v>
      </c>
      <c r="E22" s="170">
        <f>Monthly!E22-(Saturdays!E22+'Sundays &amp; Holidays'!E22)</f>
        <v>29191</v>
      </c>
      <c r="F22" s="167">
        <f>Monthly!F22-(Saturdays!F22+'Sundays &amp; Holidays'!F22)</f>
        <v>26233</v>
      </c>
      <c r="G22" s="171">
        <f>Monthly!G22-(Saturdays!G22+'Sundays &amp; Holidays'!G22)</f>
        <v>59644</v>
      </c>
      <c r="H22" s="169">
        <f>Monthly!H22-(Saturdays!H22+'Sundays &amp; Holidays'!H22)</f>
        <v>54612</v>
      </c>
      <c r="I22" s="170">
        <f>Monthly!I22-(Saturdays!I22+'Sundays &amp; Holidays'!I22)</f>
        <v>110108</v>
      </c>
      <c r="J22" s="167">
        <f>Monthly!J22-(Saturdays!J22+'Sundays &amp; Holidays'!J22)</f>
        <v>14479</v>
      </c>
      <c r="K22" s="168">
        <f>Monthly!K22-(Saturdays!K22+'Sundays &amp; Holidays'!K22)</f>
        <v>6654</v>
      </c>
      <c r="L22" s="169">
        <f>Monthly!L22-(Saturdays!L22+'Sundays &amp; Holidays'!L22)</f>
        <v>67100</v>
      </c>
      <c r="M22" s="167">
        <f>Monthly!M22-(Saturdays!M22+'Sundays &amp; Holidays'!M22)</f>
        <v>19486</v>
      </c>
      <c r="N22" s="172">
        <f>Monthly!N22-(Saturdays!N22+'Sundays &amp; Holidays'!N22)</f>
        <v>90453</v>
      </c>
      <c r="O22" s="185">
        <f>Monthly!O22-(Saturdays!O22+'Sundays &amp; Holidays'!O22)</f>
        <v>56087</v>
      </c>
      <c r="P22" s="167">
        <f>Monthly!P22-(Saturdays!P22+'Sundays &amp; Holidays'!P22)</f>
        <v>42135</v>
      </c>
      <c r="Q22" s="168">
        <f>Monthly!Q22-(Saturdays!Q22+'Sundays &amp; Holidays'!Q22)</f>
        <v>42086</v>
      </c>
      <c r="R22" s="169">
        <f>Monthly!R22-(Saturdays!R22+'Sundays &amp; Holidays'!R22)</f>
        <v>39421</v>
      </c>
      <c r="S22" s="170">
        <f>Monthly!S22-(Saturdays!S22+'Sundays &amp; Holidays'!S22)</f>
        <v>58069</v>
      </c>
      <c r="T22" s="167">
        <f>Monthly!T22-(Saturdays!T22+'Sundays &amp; Holidays'!T22)</f>
        <v>27823</v>
      </c>
      <c r="U22" s="171">
        <f>Monthly!U22-(Saturdays!U22+'Sundays &amp; Holidays'!U22)</f>
        <v>5641</v>
      </c>
      <c r="V22" s="169">
        <f>Monthly!V22-(Saturdays!V22+'Sundays &amp; Holidays'!V22)</f>
        <v>75737</v>
      </c>
      <c r="W22" s="186">
        <f>Monthly!W22-(Saturdays!W22+'Sundays &amp; Holidays'!W22)</f>
        <v>35029</v>
      </c>
      <c r="X22" s="167">
        <f>Monthly!X22-(Saturdays!X22+'Sundays &amp; Holidays'!X22)</f>
        <v>45638</v>
      </c>
      <c r="Y22" s="171">
        <f>Monthly!Y22-(Saturdays!Y22+'Sundays &amp; Holidays'!Y22)</f>
        <v>18184</v>
      </c>
      <c r="Z22" s="169">
        <f>Monthly!Z22-(Saturdays!Z22+'Sundays &amp; Holidays'!Z22)</f>
        <v>62614</v>
      </c>
      <c r="AA22" s="167">
        <f>Monthly!AA22-(Saturdays!AA22+'Sundays &amp; Holidays'!AA22)</f>
        <v>95464</v>
      </c>
      <c r="AB22" s="151">
        <f t="shared" si="0"/>
        <v>600128</v>
      </c>
      <c r="AC22" s="152">
        <f t="shared" si="0"/>
        <v>616140</v>
      </c>
    </row>
    <row r="23" spans="1:29" x14ac:dyDescent="0.2">
      <c r="A23" s="139" t="s">
        <v>32</v>
      </c>
      <c r="B23" s="181">
        <f>Monthly!B23-(Saturdays!B23+'Sundays &amp; Holidays'!B23)</f>
        <v>36295</v>
      </c>
      <c r="C23" s="175">
        <f>Monthly!C23-(Saturdays!C23+'Sundays &amp; Holidays'!C23)</f>
        <v>59540</v>
      </c>
      <c r="D23" s="176">
        <f>Monthly!D23-(Saturdays!D23+'Sundays &amp; Holidays'!D23)</f>
        <v>12845</v>
      </c>
      <c r="E23" s="177">
        <f>Monthly!E23-(Saturdays!E23+'Sundays &amp; Holidays'!E23)</f>
        <v>24463</v>
      </c>
      <c r="F23" s="174">
        <f>Monthly!F23-(Saturdays!F23+'Sundays &amp; Holidays'!F23)</f>
        <v>24247</v>
      </c>
      <c r="G23" s="178">
        <f>Monthly!G23-(Saturdays!G23+'Sundays &amp; Holidays'!G23)</f>
        <v>52228</v>
      </c>
      <c r="H23" s="176">
        <f>Monthly!H23-(Saturdays!H23+'Sundays &amp; Holidays'!H23)</f>
        <v>49490</v>
      </c>
      <c r="I23" s="177">
        <f>Monthly!I23-(Saturdays!I23+'Sundays &amp; Holidays'!I23)</f>
        <v>88102</v>
      </c>
      <c r="J23" s="174">
        <f>Monthly!J23-(Saturdays!J23+'Sundays &amp; Holidays'!J23)</f>
        <v>9418</v>
      </c>
      <c r="K23" s="175">
        <f>Monthly!K23-(Saturdays!K23+'Sundays &amp; Holidays'!K23)</f>
        <v>4628</v>
      </c>
      <c r="L23" s="176">
        <f>Monthly!L23-(Saturdays!L23+'Sundays &amp; Holidays'!L23)</f>
        <v>46538</v>
      </c>
      <c r="M23" s="174">
        <f>Monthly!M23-(Saturdays!M23+'Sundays &amp; Holidays'!M23)</f>
        <v>20701</v>
      </c>
      <c r="N23" s="179">
        <f>Monthly!N23-(Saturdays!N23+'Sundays &amp; Holidays'!N23)</f>
        <v>68109</v>
      </c>
      <c r="O23" s="182">
        <f>Monthly!O23-(Saturdays!O23+'Sundays &amp; Holidays'!O23)</f>
        <v>53332</v>
      </c>
      <c r="P23" s="174">
        <f>Monthly!P23-(Saturdays!P23+'Sundays &amp; Holidays'!P23)</f>
        <v>28706</v>
      </c>
      <c r="Q23" s="175">
        <f>Monthly!Q23-(Saturdays!Q23+'Sundays &amp; Holidays'!Q23)</f>
        <v>37785</v>
      </c>
      <c r="R23" s="176">
        <f>Monthly!R23-(Saturdays!R23+'Sundays &amp; Holidays'!R23)</f>
        <v>32737</v>
      </c>
      <c r="S23" s="177">
        <f>Monthly!S23-(Saturdays!S23+'Sundays &amp; Holidays'!S23)</f>
        <v>46002</v>
      </c>
      <c r="T23" s="174">
        <f>Monthly!T23-(Saturdays!T23+'Sundays &amp; Holidays'!T23)</f>
        <v>13010</v>
      </c>
      <c r="U23" s="178">
        <f>Monthly!U23-(Saturdays!U23+'Sundays &amp; Holidays'!U23)</f>
        <v>7444</v>
      </c>
      <c r="V23" s="176">
        <f>Monthly!V23-(Saturdays!V23+'Sundays &amp; Holidays'!V23)</f>
        <v>58739</v>
      </c>
      <c r="W23" s="183">
        <f>Monthly!W23-(Saturdays!W23+'Sundays &amp; Holidays'!W23)</f>
        <v>36459</v>
      </c>
      <c r="X23" s="174">
        <f>Monthly!X23-(Saturdays!X23+'Sundays &amp; Holidays'!X23)</f>
        <v>30163</v>
      </c>
      <c r="Y23" s="178">
        <f>Monthly!Y23-(Saturdays!Y23+'Sundays &amp; Holidays'!Y23)</f>
        <v>15435</v>
      </c>
      <c r="Z23" s="176">
        <f>Monthly!Z23-(Saturdays!Z23+'Sundays &amp; Holidays'!Z23)</f>
        <v>54810</v>
      </c>
      <c r="AA23" s="174">
        <f>Monthly!AA23-(Saturdays!AA23+'Sundays &amp; Holidays'!AA23)</f>
        <v>75373</v>
      </c>
      <c r="AB23" s="151">
        <f t="shared" si="0"/>
        <v>465107</v>
      </c>
      <c r="AC23" s="152">
        <f t="shared" si="0"/>
        <v>521492</v>
      </c>
    </row>
    <row r="24" spans="1:29" x14ac:dyDescent="0.2">
      <c r="A24" s="131" t="s">
        <v>33</v>
      </c>
      <c r="B24" s="184">
        <f>Monthly!B24-(Saturdays!B24+'Sundays &amp; Holidays'!B24)</f>
        <v>30510</v>
      </c>
      <c r="C24" s="168">
        <f>Monthly!C24-(Saturdays!C24+'Sundays &amp; Holidays'!C24)</f>
        <v>33632</v>
      </c>
      <c r="D24" s="169">
        <f>Monthly!D24-(Saturdays!D24+'Sundays &amp; Holidays'!D24)</f>
        <v>9270</v>
      </c>
      <c r="E24" s="170">
        <f>Monthly!E24-(Saturdays!E24+'Sundays &amp; Holidays'!E24)</f>
        <v>15605</v>
      </c>
      <c r="F24" s="167">
        <f>Monthly!F24-(Saturdays!F24+'Sundays &amp; Holidays'!F24)</f>
        <v>22117</v>
      </c>
      <c r="G24" s="171">
        <f>Monthly!G24-(Saturdays!G24+'Sundays &amp; Holidays'!G24)</f>
        <v>35175</v>
      </c>
      <c r="H24" s="169">
        <f>Monthly!H24-(Saturdays!H24+'Sundays &amp; Holidays'!H24)</f>
        <v>41372</v>
      </c>
      <c r="I24" s="170">
        <f>Monthly!I24-(Saturdays!I24+'Sundays &amp; Holidays'!I24)</f>
        <v>59083</v>
      </c>
      <c r="J24" s="167">
        <f>Monthly!J24-(Saturdays!J24+'Sundays &amp; Holidays'!J24)</f>
        <v>7892</v>
      </c>
      <c r="K24" s="168">
        <f>Monthly!K24-(Saturdays!K24+'Sundays &amp; Holidays'!K24)</f>
        <v>2588</v>
      </c>
      <c r="L24" s="169">
        <f>Monthly!L24-(Saturdays!L24+'Sundays &amp; Holidays'!L24)</f>
        <v>27930</v>
      </c>
      <c r="M24" s="167">
        <f>Monthly!M24-(Saturdays!M24+'Sundays &amp; Holidays'!M24)</f>
        <v>19948</v>
      </c>
      <c r="N24" s="172">
        <f>Monthly!N24-(Saturdays!N24+'Sundays &amp; Holidays'!N24)</f>
        <v>45233</v>
      </c>
      <c r="O24" s="185">
        <f>Monthly!O24-(Saturdays!O24+'Sundays &amp; Holidays'!O24)</f>
        <v>46402</v>
      </c>
      <c r="P24" s="167">
        <f>Monthly!P24-(Saturdays!P24+'Sundays &amp; Holidays'!P24)</f>
        <v>19899</v>
      </c>
      <c r="Q24" s="168">
        <f>Monthly!Q24-(Saturdays!Q24+'Sundays &amp; Holidays'!Q24)</f>
        <v>31334</v>
      </c>
      <c r="R24" s="169">
        <f>Monthly!R24-(Saturdays!R24+'Sundays &amp; Holidays'!R24)</f>
        <v>24910</v>
      </c>
      <c r="S24" s="170">
        <f>Monthly!S24-(Saturdays!S24+'Sundays &amp; Holidays'!S24)</f>
        <v>31650</v>
      </c>
      <c r="T24" s="167">
        <f>Monthly!T24-(Saturdays!T24+'Sundays &amp; Holidays'!T24)</f>
        <v>7508</v>
      </c>
      <c r="U24" s="171">
        <f>Monthly!U24-(Saturdays!U24+'Sundays &amp; Holidays'!U24)</f>
        <v>5839</v>
      </c>
      <c r="V24" s="169">
        <f>Monthly!V24-(Saturdays!V24+'Sundays &amp; Holidays'!V24)</f>
        <v>41656</v>
      </c>
      <c r="W24" s="186">
        <f>Monthly!W24-(Saturdays!W24+'Sundays &amp; Holidays'!W24)</f>
        <v>30700</v>
      </c>
      <c r="X24" s="167">
        <f>Monthly!X24-(Saturdays!X24+'Sundays &amp; Holidays'!X24)</f>
        <v>18422</v>
      </c>
      <c r="Y24" s="171">
        <f>Monthly!Y24-(Saturdays!Y24+'Sundays &amp; Holidays'!Y24)</f>
        <v>13338</v>
      </c>
      <c r="Z24" s="169">
        <f>Monthly!Z24-(Saturdays!Z24+'Sundays &amp; Holidays'!Z24)</f>
        <v>41607</v>
      </c>
      <c r="AA24" s="167">
        <f>Monthly!AA24-(Saturdays!AA24+'Sundays &amp; Holidays'!AA24)</f>
        <v>47611</v>
      </c>
      <c r="AB24" s="151">
        <f t="shared" si="0"/>
        <v>338326</v>
      </c>
      <c r="AC24" s="152">
        <f t="shared" si="0"/>
        <v>372905</v>
      </c>
    </row>
    <row r="25" spans="1:29" x14ac:dyDescent="0.2">
      <c r="A25" s="139" t="s">
        <v>34</v>
      </c>
      <c r="B25" s="181">
        <f>Monthly!B25-(Saturdays!B25+'Sundays &amp; Holidays'!B25)</f>
        <v>10339</v>
      </c>
      <c r="C25" s="175">
        <f>Monthly!C25-(Saturdays!C25+'Sundays &amp; Holidays'!C25)</f>
        <v>20476</v>
      </c>
      <c r="D25" s="176">
        <f>Monthly!D25-(Saturdays!D25+'Sundays &amp; Holidays'!D25)</f>
        <v>4107</v>
      </c>
      <c r="E25" s="177">
        <f>Monthly!E25-(Saturdays!E25+'Sundays &amp; Holidays'!E25)</f>
        <v>11618</v>
      </c>
      <c r="F25" s="174">
        <f>Monthly!F25-(Saturdays!F25+'Sundays &amp; Holidays'!F25)</f>
        <v>10355</v>
      </c>
      <c r="G25" s="178">
        <f>Monthly!G25-(Saturdays!G25+'Sundays &amp; Holidays'!G25)</f>
        <v>25974</v>
      </c>
      <c r="H25" s="176">
        <f>Monthly!H25-(Saturdays!H25+'Sundays &amp; Holidays'!H25)</f>
        <v>20106</v>
      </c>
      <c r="I25" s="177">
        <f>Monthly!I25-(Saturdays!I25+'Sundays &amp; Holidays'!I25)</f>
        <v>41372</v>
      </c>
      <c r="J25" s="174">
        <f>Monthly!J25-(Saturdays!J25+'Sundays &amp; Holidays'!J25)</f>
        <v>3745</v>
      </c>
      <c r="K25" s="175">
        <f>Monthly!K25-(Saturdays!K25+'Sundays &amp; Holidays'!K25)</f>
        <v>1667</v>
      </c>
      <c r="L25" s="176">
        <f>Monthly!L25-(Saturdays!L25+'Sundays &amp; Holidays'!L25)</f>
        <v>19724</v>
      </c>
      <c r="M25" s="174">
        <f>Monthly!M25-(Saturdays!M25+'Sundays &amp; Holidays'!M25)</f>
        <v>13624</v>
      </c>
      <c r="N25" s="179">
        <f>Monthly!N25-(Saturdays!N25+'Sundays &amp; Holidays'!N25)</f>
        <v>38810</v>
      </c>
      <c r="O25" s="182">
        <f>Monthly!O25-(Saturdays!O25+'Sundays &amp; Holidays'!O25)</f>
        <v>34635</v>
      </c>
      <c r="P25" s="174">
        <f>Monthly!P25-(Saturdays!P25+'Sundays &amp; Holidays'!P25)</f>
        <v>12667</v>
      </c>
      <c r="Q25" s="175">
        <f>Monthly!Q25-(Saturdays!Q25+'Sundays &amp; Holidays'!Q25)</f>
        <v>22317</v>
      </c>
      <c r="R25" s="176">
        <f>Monthly!R25-(Saturdays!R25+'Sundays &amp; Holidays'!R25)</f>
        <v>17655</v>
      </c>
      <c r="S25" s="177">
        <f>Monthly!S25-(Saturdays!S25+'Sundays &amp; Holidays'!S25)</f>
        <v>24937</v>
      </c>
      <c r="T25" s="174">
        <f>Monthly!T25-(Saturdays!T25+'Sundays &amp; Holidays'!T25)</f>
        <v>4033</v>
      </c>
      <c r="U25" s="178">
        <f>Monthly!U25-(Saturdays!U25+'Sundays &amp; Holidays'!U25)</f>
        <v>4864</v>
      </c>
      <c r="V25" s="176">
        <f>Monthly!V25-(Saturdays!V25+'Sundays &amp; Holidays'!V25)</f>
        <v>30860</v>
      </c>
      <c r="W25" s="183">
        <f>Monthly!W25-(Saturdays!W25+'Sundays &amp; Holidays'!W25)</f>
        <v>19182</v>
      </c>
      <c r="X25" s="174">
        <f>Monthly!X25-(Saturdays!X25+'Sundays &amp; Holidays'!X25)</f>
        <v>11041</v>
      </c>
      <c r="Y25" s="178">
        <f>Monthly!Y25-(Saturdays!Y25+'Sundays &amp; Holidays'!Y25)</f>
        <v>10324</v>
      </c>
      <c r="Z25" s="176">
        <f>Monthly!Z25-(Saturdays!Z25+'Sundays &amp; Holidays'!Z25)</f>
        <v>27717</v>
      </c>
      <c r="AA25" s="174">
        <f>Monthly!AA25-(Saturdays!AA25+'Sundays &amp; Holidays'!AA25)</f>
        <v>34303</v>
      </c>
      <c r="AB25" s="151">
        <f t="shared" si="0"/>
        <v>211159</v>
      </c>
      <c r="AC25" s="152">
        <f t="shared" si="0"/>
        <v>265293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9190</v>
      </c>
      <c r="D26" s="169">
        <f>Monthly!D26-(Saturdays!D26+'Sundays &amp; Holidays'!D26)</f>
        <v>147</v>
      </c>
      <c r="E26" s="170">
        <f>Monthly!E26-(Saturdays!E26+'Sundays &amp; Holidays'!E26)</f>
        <v>6388</v>
      </c>
      <c r="F26" s="167">
        <f>Monthly!F26-(Saturdays!F26+'Sundays &amp; Holidays'!F26)</f>
        <v>338</v>
      </c>
      <c r="G26" s="171">
        <f>Monthly!G26-(Saturdays!G26+'Sundays &amp; Holidays'!G26)</f>
        <v>15650</v>
      </c>
      <c r="H26" s="169">
        <f>Monthly!H26-(Saturdays!H26+'Sundays &amp; Holidays'!H26)</f>
        <v>2047</v>
      </c>
      <c r="I26" s="170">
        <f>Monthly!I26-(Saturdays!I26+'Sundays &amp; Holidays'!I26)</f>
        <v>18023</v>
      </c>
      <c r="J26" s="167">
        <f>Monthly!J26-(Saturdays!J26+'Sundays &amp; Holidays'!J26)</f>
        <v>904</v>
      </c>
      <c r="K26" s="168">
        <f>Monthly!K26-(Saturdays!K26+'Sundays &amp; Holidays'!K26)</f>
        <v>799</v>
      </c>
      <c r="L26" s="169">
        <f>Monthly!L26-(Saturdays!L26+'Sundays &amp; Holidays'!L26)</f>
        <v>12612</v>
      </c>
      <c r="M26" s="167">
        <f>Monthly!M26-(Saturdays!M26+'Sundays &amp; Holidays'!M26)</f>
        <v>2400</v>
      </c>
      <c r="N26" s="172">
        <f>Monthly!N26-(Saturdays!N26+'Sundays &amp; Holidays'!N26)</f>
        <v>9856</v>
      </c>
      <c r="O26" s="185">
        <f>Monthly!O26-(Saturdays!O26+'Sundays &amp; Holidays'!O26)</f>
        <v>5151</v>
      </c>
      <c r="P26" s="167">
        <f>Monthly!P26-(Saturdays!P26+'Sundays &amp; Holidays'!P26)</f>
        <v>2231</v>
      </c>
      <c r="Q26" s="168">
        <f>Monthly!Q26-(Saturdays!Q26+'Sundays &amp; Holidays'!Q26)</f>
        <v>3751</v>
      </c>
      <c r="R26" s="169">
        <f>Monthly!R26-(Saturdays!R26+'Sundays &amp; Holidays'!R26)</f>
        <v>3720</v>
      </c>
      <c r="S26" s="170">
        <f>Monthly!S26-(Saturdays!S26+'Sundays &amp; Holidays'!S26)</f>
        <v>2187</v>
      </c>
      <c r="T26" s="167">
        <f>Monthly!T26-(Saturdays!T26+'Sundays &amp; Holidays'!T26)</f>
        <v>565</v>
      </c>
      <c r="U26" s="171">
        <f>Monthly!U26-(Saturdays!U26+'Sundays &amp; Holidays'!U26)</f>
        <v>399</v>
      </c>
      <c r="V26" s="169">
        <f>Monthly!V26-(Saturdays!V26+'Sundays &amp; Holidays'!V26)</f>
        <v>3955</v>
      </c>
      <c r="W26" s="186">
        <f>Monthly!W26-(Saturdays!W26+'Sundays &amp; Holidays'!W26)</f>
        <v>743</v>
      </c>
      <c r="X26" s="167">
        <f>Monthly!X26-(Saturdays!X26+'Sundays &amp; Holidays'!X26)</f>
        <v>1455</v>
      </c>
      <c r="Y26" s="171">
        <f>Monthly!Y26-(Saturdays!Y26+'Sundays &amp; Holidays'!Y26)</f>
        <v>310</v>
      </c>
      <c r="Z26" s="169">
        <f>Monthly!Z26-(Saturdays!Z26+'Sundays &amp; Holidays'!Z26)</f>
        <v>1397</v>
      </c>
      <c r="AA26" s="167">
        <f>Monthly!AA26-(Saturdays!AA26+'Sundays &amp; Holidays'!AA26)</f>
        <v>1782</v>
      </c>
      <c r="AB26" s="151">
        <f t="shared" si="0"/>
        <v>39227</v>
      </c>
      <c r="AC26" s="152">
        <f t="shared" si="0"/>
        <v>66773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1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0</v>
      </c>
      <c r="I27" s="177">
        <f>Monthly!I27-(Saturdays!I27+'Sundays &amp; Holidays'!I27)</f>
        <v>0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0</v>
      </c>
      <c r="N27" s="179">
        <f>Monthly!N27-(Saturdays!N27+'Sundays &amp; Holidays'!N27)</f>
        <v>0</v>
      </c>
      <c r="O27" s="182">
        <f>Monthly!O27-(Saturdays!O27+'Sundays &amp; Holidays'!O27)</f>
        <v>0</v>
      </c>
      <c r="P27" s="174">
        <f>Monthly!P27-(Saturdays!P27+'Sundays &amp; Holidays'!P27)</f>
        <v>0</v>
      </c>
      <c r="Q27" s="178">
        <f>Monthly!Q27-(Saturdays!Q27+'Sundays &amp; Holidays'!Q27)</f>
        <v>0</v>
      </c>
      <c r="R27" s="176">
        <f>Monthly!R27-(Saturdays!R27+'Sundays &amp; Holidays'!R27)</f>
        <v>0</v>
      </c>
      <c r="S27" s="177">
        <f>Monthly!S27-(Saturdays!S27+'Sundays &amp; Holidays'!S27)</f>
        <v>0</v>
      </c>
      <c r="T27" s="174">
        <f>Monthly!T27-(Saturdays!T27+'Sundays &amp; Holidays'!T27)</f>
        <v>0</v>
      </c>
      <c r="U27" s="178">
        <f>Monthly!U27-(Saturdays!U27+'Sundays &amp; Holidays'!U27)</f>
        <v>0</v>
      </c>
      <c r="V27" s="176">
        <f>Monthly!V27-(Saturdays!V27+'Sundays &amp; Holidays'!V27)</f>
        <v>0</v>
      </c>
      <c r="W27" s="177">
        <f>Monthly!W27-(Saturdays!W27+'Sundays &amp; Holidays'!W27)</f>
        <v>0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0</v>
      </c>
      <c r="AC27" s="152">
        <f t="shared" si="0"/>
        <v>1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70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0</v>
      </c>
      <c r="AC28" s="152">
        <f t="shared" si="0"/>
        <v>0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593090</v>
      </c>
      <c r="C31" s="1">
        <f t="shared" si="1"/>
        <v>579254</v>
      </c>
      <c r="D31" s="42">
        <f t="shared" si="1"/>
        <v>276046</v>
      </c>
      <c r="E31" s="228">
        <f t="shared" si="1"/>
        <v>272329</v>
      </c>
      <c r="F31" s="14">
        <f t="shared" si="1"/>
        <v>607444</v>
      </c>
      <c r="G31" s="1">
        <f t="shared" si="1"/>
        <v>519019</v>
      </c>
      <c r="H31" s="42">
        <f t="shared" si="1"/>
        <v>870239</v>
      </c>
      <c r="I31" s="228">
        <f t="shared" si="1"/>
        <v>935555</v>
      </c>
      <c r="J31" s="14">
        <f t="shared" si="1"/>
        <v>129283</v>
      </c>
      <c r="K31" s="1">
        <f t="shared" si="1"/>
        <v>144525</v>
      </c>
      <c r="L31" s="42">
        <f t="shared" si="1"/>
        <v>507052</v>
      </c>
      <c r="M31" s="228">
        <f t="shared" si="1"/>
        <v>515102</v>
      </c>
      <c r="N31" s="14">
        <f t="shared" si="1"/>
        <v>897688</v>
      </c>
      <c r="O31" s="1">
        <f t="shared" si="1"/>
        <v>899815</v>
      </c>
      <c r="P31" s="42">
        <f t="shared" si="1"/>
        <v>479479</v>
      </c>
      <c r="Q31" s="228">
        <f t="shared" si="1"/>
        <v>479135</v>
      </c>
      <c r="R31" s="14">
        <f t="shared" si="1"/>
        <v>551212</v>
      </c>
      <c r="S31" s="1">
        <f t="shared" si="1"/>
        <v>577640</v>
      </c>
      <c r="T31" s="42">
        <f t="shared" si="1"/>
        <v>164970</v>
      </c>
      <c r="U31" s="228">
        <f t="shared" si="1"/>
        <v>175790</v>
      </c>
      <c r="V31" s="14">
        <f t="shared" si="1"/>
        <v>539448</v>
      </c>
      <c r="W31" s="1">
        <f t="shared" si="1"/>
        <v>614907</v>
      </c>
      <c r="X31" s="42">
        <f t="shared" si="1"/>
        <v>459926</v>
      </c>
      <c r="Y31" s="228">
        <f t="shared" si="1"/>
        <v>285341</v>
      </c>
      <c r="Z31" s="14">
        <f t="shared" si="1"/>
        <v>893803</v>
      </c>
      <c r="AA31" s="1">
        <f t="shared" si="1"/>
        <v>946819</v>
      </c>
      <c r="AB31" s="42">
        <f>SUM(AB7:AB30)</f>
        <v>6969680</v>
      </c>
      <c r="AC31" s="1">
        <f>SUM(AC7:AC30)</f>
        <v>6945231</v>
      </c>
    </row>
    <row r="32" spans="1:29" ht="15.75" thickTop="1" x14ac:dyDescent="0.2">
      <c r="AB32" s="162" t="str">
        <f>IF(AB31='Daily Total'!D44,"Correct","Wrong")</f>
        <v>Correct</v>
      </c>
      <c r="AC32" s="162" t="str">
        <f>IF(AC31='Daily Total'!E44,"Correct","Wrong")</f>
        <v>Correct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0" t="s">
        <v>0</v>
      </c>
      <c r="B37" s="271" t="s">
        <v>1</v>
      </c>
      <c r="C37" s="272"/>
      <c r="D37" s="271" t="s">
        <v>2</v>
      </c>
      <c r="E37" s="272"/>
      <c r="F37" s="271" t="s">
        <v>3</v>
      </c>
      <c r="G37" s="272"/>
      <c r="H37" s="271" t="s">
        <v>4</v>
      </c>
      <c r="I37" s="272"/>
      <c r="J37" s="271" t="s">
        <v>5</v>
      </c>
      <c r="K37" s="272"/>
      <c r="L37" s="271" t="s">
        <v>6</v>
      </c>
      <c r="M37" s="272"/>
      <c r="N37" s="271" t="s">
        <v>7</v>
      </c>
      <c r="O37" s="272"/>
      <c r="P37" s="271" t="s">
        <v>8</v>
      </c>
      <c r="Q37" s="272"/>
      <c r="R37" s="271" t="s">
        <v>9</v>
      </c>
      <c r="S37" s="272"/>
      <c r="T37" s="271" t="s">
        <v>10</v>
      </c>
      <c r="U37" s="272"/>
      <c r="V37" s="271" t="s">
        <v>11</v>
      </c>
      <c r="W37" s="272"/>
      <c r="X37" s="271" t="s">
        <v>12</v>
      </c>
      <c r="Y37" s="272"/>
      <c r="Z37" s="271" t="s">
        <v>40</v>
      </c>
      <c r="AA37" s="272"/>
      <c r="AB37" s="271" t="s">
        <v>47</v>
      </c>
      <c r="AC37" s="272"/>
    </row>
    <row r="38" spans="1:29" ht="15" thickTop="1" thickBot="1" x14ac:dyDescent="0.3">
      <c r="A38" s="281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355.86363636363637</v>
      </c>
      <c r="C40" s="168">
        <f t="shared" si="3"/>
        <v>4.5454545454545456E-2</v>
      </c>
      <c r="D40" s="169">
        <f t="shared" si="3"/>
        <v>282.09090909090907</v>
      </c>
      <c r="E40" s="170">
        <f t="shared" si="3"/>
        <v>3.5</v>
      </c>
      <c r="F40" s="167">
        <f t="shared" si="3"/>
        <v>727.5</v>
      </c>
      <c r="G40" s="171">
        <f t="shared" si="3"/>
        <v>7.1818181818181817</v>
      </c>
      <c r="H40" s="169">
        <f t="shared" si="3"/>
        <v>541.27272727272725</v>
      </c>
      <c r="I40" s="170">
        <f t="shared" si="3"/>
        <v>55.136363636363633</v>
      </c>
      <c r="J40" s="167">
        <f t="shared" si="3"/>
        <v>10.954545454545455</v>
      </c>
      <c r="K40" s="171">
        <f t="shared" si="3"/>
        <v>28.272727272727273</v>
      </c>
      <c r="L40" s="169">
        <f t="shared" si="3"/>
        <v>69.409090909090907</v>
      </c>
      <c r="M40" s="167">
        <f t="shared" si="3"/>
        <v>101.22727272727273</v>
      </c>
      <c r="N40" s="172">
        <f t="shared" si="3"/>
        <v>230.86363636363637</v>
      </c>
      <c r="O40" s="173">
        <f t="shared" si="3"/>
        <v>185.68181818181819</v>
      </c>
      <c r="P40" s="167">
        <f t="shared" si="3"/>
        <v>73.13636363636364</v>
      </c>
      <c r="Q40" s="171">
        <f t="shared" si="3"/>
        <v>66.590909090909093</v>
      </c>
      <c r="R40" s="169">
        <f t="shared" si="3"/>
        <v>28.954545454545453</v>
      </c>
      <c r="S40" s="170">
        <f t="shared" si="3"/>
        <v>86.318181818181813</v>
      </c>
      <c r="T40" s="167">
        <f t="shared" si="3"/>
        <v>1.1363636363636365</v>
      </c>
      <c r="U40" s="171">
        <f t="shared" si="3"/>
        <v>27.045454545454547</v>
      </c>
      <c r="V40" s="169">
        <f t="shared" si="3"/>
        <v>16.045454545454547</v>
      </c>
      <c r="W40" s="170">
        <f t="shared" si="3"/>
        <v>88.5</v>
      </c>
      <c r="X40" s="167">
        <f t="shared" si="3"/>
        <v>5.1363636363636367</v>
      </c>
      <c r="Y40" s="171">
        <f t="shared" si="3"/>
        <v>26.636363636363637</v>
      </c>
      <c r="Z40" s="169">
        <f t="shared" si="3"/>
        <v>0</v>
      </c>
      <c r="AA40" s="167">
        <f t="shared" si="3"/>
        <v>0</v>
      </c>
      <c r="AB40" s="151">
        <f>+B40+D40+F40+H40+J40+L40+N40+P40+R40+T40+V40+X40+Z40</f>
        <v>2342.363636363636</v>
      </c>
      <c r="AC40" s="152">
        <f>+C40+E40+G40+I40+K40+M40+O40+Q40+S40+U40+W40+Y40+AA40</f>
        <v>676.13636363636363</v>
      </c>
    </row>
    <row r="41" spans="1:29" x14ac:dyDescent="0.2">
      <c r="A41" s="139" t="s">
        <v>18</v>
      </c>
      <c r="B41" s="174">
        <f t="shared" ref="B41:AA41" si="4">+B9/$B$65</f>
        <v>1659.090909090909</v>
      </c>
      <c r="C41" s="175">
        <f t="shared" si="4"/>
        <v>229.81818181818181</v>
      </c>
      <c r="D41" s="176">
        <f t="shared" si="4"/>
        <v>906.36363636363637</v>
      </c>
      <c r="E41" s="177">
        <f t="shared" si="4"/>
        <v>211.45454545454547</v>
      </c>
      <c r="F41" s="174">
        <f t="shared" si="4"/>
        <v>2584.4545454545455</v>
      </c>
      <c r="G41" s="178">
        <f t="shared" si="4"/>
        <v>410.40909090909093</v>
      </c>
      <c r="H41" s="176">
        <f t="shared" si="4"/>
        <v>2112.0454545454545</v>
      </c>
      <c r="I41" s="177">
        <f t="shared" si="4"/>
        <v>814.63636363636363</v>
      </c>
      <c r="J41" s="174">
        <f t="shared" si="4"/>
        <v>79.772727272727266</v>
      </c>
      <c r="K41" s="178">
        <f t="shared" si="4"/>
        <v>311.04545454545456</v>
      </c>
      <c r="L41" s="176">
        <f t="shared" si="4"/>
        <v>542.59090909090912</v>
      </c>
      <c r="M41" s="174">
        <f t="shared" si="4"/>
        <v>1031.2272727272727</v>
      </c>
      <c r="N41" s="179">
        <f t="shared" si="4"/>
        <v>1618.7727272727273</v>
      </c>
      <c r="O41" s="180">
        <f t="shared" si="4"/>
        <v>1935.7272727272727</v>
      </c>
      <c r="P41" s="174">
        <f t="shared" si="4"/>
        <v>810.63636363636363</v>
      </c>
      <c r="Q41" s="178">
        <f t="shared" si="4"/>
        <v>935.90909090909088</v>
      </c>
      <c r="R41" s="176">
        <f t="shared" si="4"/>
        <v>941.4545454545455</v>
      </c>
      <c r="S41" s="177">
        <f t="shared" si="4"/>
        <v>1065.2272727272727</v>
      </c>
      <c r="T41" s="174">
        <f t="shared" si="4"/>
        <v>138.77272727272728</v>
      </c>
      <c r="U41" s="178">
        <f t="shared" si="4"/>
        <v>516.68181818181813</v>
      </c>
      <c r="V41" s="176">
        <f t="shared" si="4"/>
        <v>653.63636363636363</v>
      </c>
      <c r="W41" s="177">
        <f t="shared" si="4"/>
        <v>1336.6818181818182</v>
      </c>
      <c r="X41" s="174">
        <f t="shared" si="4"/>
        <v>885.90909090909088</v>
      </c>
      <c r="Y41" s="178">
        <f t="shared" si="4"/>
        <v>677.5454545454545</v>
      </c>
      <c r="Z41" s="176">
        <f t="shared" si="4"/>
        <v>1874.8636363636363</v>
      </c>
      <c r="AA41" s="174">
        <f t="shared" si="4"/>
        <v>1233.1363636363637</v>
      </c>
      <c r="AB41" s="151">
        <f t="shared" ref="AB41:AB62" si="5">+B41+D41+F41+H41+J41+L41+N41+P41+R41+T41+V41+X41+Z41</f>
        <v>14808.363636363638</v>
      </c>
      <c r="AC41" s="152">
        <f t="shared" ref="AC41:AC62" si="6">+C41+E41+G41+I41+K41+M41+O41+Q41+S41+U41+W41+Y41+AA41</f>
        <v>10709.5</v>
      </c>
    </row>
    <row r="42" spans="1:29" x14ac:dyDescent="0.2">
      <c r="A42" s="131" t="s">
        <v>19</v>
      </c>
      <c r="B42" s="167">
        <f t="shared" ref="B42:AA42" si="7">+B10/$B$65</f>
        <v>2817.0454545454545</v>
      </c>
      <c r="C42" s="168">
        <f t="shared" si="7"/>
        <v>1041.5</v>
      </c>
      <c r="D42" s="169">
        <f t="shared" si="7"/>
        <v>1190.5454545454545</v>
      </c>
      <c r="E42" s="170">
        <f t="shared" si="7"/>
        <v>726.90909090909088</v>
      </c>
      <c r="F42" s="167">
        <f t="shared" si="7"/>
        <v>2972</v>
      </c>
      <c r="G42" s="171">
        <f t="shared" si="7"/>
        <v>1244.590909090909</v>
      </c>
      <c r="H42" s="169">
        <f t="shared" si="7"/>
        <v>3277.7727272727275</v>
      </c>
      <c r="I42" s="170">
        <f t="shared" si="7"/>
        <v>1862.409090909091</v>
      </c>
      <c r="J42" s="167">
        <f t="shared" si="7"/>
        <v>187.81818181818181</v>
      </c>
      <c r="K42" s="171">
        <f t="shared" si="7"/>
        <v>669.86363636363637</v>
      </c>
      <c r="L42" s="169">
        <f t="shared" si="7"/>
        <v>986.81818181818187</v>
      </c>
      <c r="M42" s="167">
        <f t="shared" si="7"/>
        <v>2159.5454545454545</v>
      </c>
      <c r="N42" s="172">
        <f t="shared" si="7"/>
        <v>2867.1363636363635</v>
      </c>
      <c r="O42" s="173">
        <f t="shared" si="7"/>
        <v>3448.909090909091</v>
      </c>
      <c r="P42" s="167">
        <f t="shared" si="7"/>
        <v>1749.0454545454545</v>
      </c>
      <c r="Q42" s="171">
        <f t="shared" si="7"/>
        <v>1795.7272727272727</v>
      </c>
      <c r="R42" s="169">
        <f t="shared" si="7"/>
        <v>1913.1363636363637</v>
      </c>
      <c r="S42" s="170">
        <f t="shared" si="7"/>
        <v>1763.5454545454545</v>
      </c>
      <c r="T42" s="167">
        <f t="shared" si="7"/>
        <v>288.72727272727275</v>
      </c>
      <c r="U42" s="171">
        <f t="shared" si="7"/>
        <v>1148.3181818181818</v>
      </c>
      <c r="V42" s="169">
        <f t="shared" si="7"/>
        <v>1144.6818181818182</v>
      </c>
      <c r="W42" s="170">
        <f t="shared" si="7"/>
        <v>2682.2727272727275</v>
      </c>
      <c r="X42" s="167">
        <f t="shared" si="7"/>
        <v>1771.4545454545455</v>
      </c>
      <c r="Y42" s="171">
        <f t="shared" si="7"/>
        <v>1322.090909090909</v>
      </c>
      <c r="Z42" s="169">
        <f t="shared" si="7"/>
        <v>3082.909090909091</v>
      </c>
      <c r="AA42" s="167">
        <f t="shared" si="7"/>
        <v>2160.5454545454545</v>
      </c>
      <c r="AB42" s="151">
        <f t="shared" si="5"/>
        <v>24249.090909090908</v>
      </c>
      <c r="AC42" s="152">
        <f t="shared" si="6"/>
        <v>22026.227272727272</v>
      </c>
    </row>
    <row r="43" spans="1:29" x14ac:dyDescent="0.2">
      <c r="A43" s="139" t="s">
        <v>20</v>
      </c>
      <c r="B43" s="174">
        <f t="shared" ref="B43:AA43" si="8">+B11/$B$65</f>
        <v>3245.2272727272725</v>
      </c>
      <c r="C43" s="175">
        <f t="shared" si="8"/>
        <v>1113.2727272727273</v>
      </c>
      <c r="D43" s="176">
        <f t="shared" si="8"/>
        <v>1190.1363636363637</v>
      </c>
      <c r="E43" s="177">
        <f t="shared" si="8"/>
        <v>1048.4545454545455</v>
      </c>
      <c r="F43" s="174">
        <f t="shared" si="8"/>
        <v>2819.7727272727275</v>
      </c>
      <c r="G43" s="178">
        <f t="shared" si="8"/>
        <v>1377.090909090909</v>
      </c>
      <c r="H43" s="176">
        <f t="shared" si="8"/>
        <v>3829.0454545454545</v>
      </c>
      <c r="I43" s="177">
        <f t="shared" si="8"/>
        <v>2305.6363636363635</v>
      </c>
      <c r="J43" s="174">
        <f t="shared" si="8"/>
        <v>240.22727272727272</v>
      </c>
      <c r="K43" s="178">
        <f t="shared" si="8"/>
        <v>990.09090909090912</v>
      </c>
      <c r="L43" s="176">
        <f t="shared" si="8"/>
        <v>1025.7272727272727</v>
      </c>
      <c r="M43" s="174">
        <f t="shared" si="8"/>
        <v>3323.7272727272725</v>
      </c>
      <c r="N43" s="179">
        <f t="shared" si="8"/>
        <v>2889.9545454545455</v>
      </c>
      <c r="O43" s="180">
        <f t="shared" si="8"/>
        <v>4197.818181818182</v>
      </c>
      <c r="P43" s="174">
        <f t="shared" si="8"/>
        <v>2033.590909090909</v>
      </c>
      <c r="Q43" s="178">
        <f t="shared" si="8"/>
        <v>2072.9545454545455</v>
      </c>
      <c r="R43" s="176">
        <f t="shared" si="8"/>
        <v>2463.090909090909</v>
      </c>
      <c r="S43" s="177">
        <f t="shared" si="8"/>
        <v>1886.590909090909</v>
      </c>
      <c r="T43" s="174">
        <f t="shared" si="8"/>
        <v>327.81818181818181</v>
      </c>
      <c r="U43" s="178">
        <f t="shared" si="8"/>
        <v>1487.2727272727273</v>
      </c>
      <c r="V43" s="176">
        <f t="shared" si="8"/>
        <v>1056.4545454545455</v>
      </c>
      <c r="W43" s="177">
        <f t="shared" si="8"/>
        <v>2988.590909090909</v>
      </c>
      <c r="X43" s="174">
        <f t="shared" si="8"/>
        <v>1834.2272727272727</v>
      </c>
      <c r="Y43" s="178">
        <f t="shared" si="8"/>
        <v>1819.409090909091</v>
      </c>
      <c r="Z43" s="176">
        <f t="shared" si="8"/>
        <v>3772.8636363636365</v>
      </c>
      <c r="AA43" s="174">
        <f t="shared" si="8"/>
        <v>2610.0454545454545</v>
      </c>
      <c r="AB43" s="151">
        <f t="shared" si="5"/>
        <v>26728.136363636357</v>
      </c>
      <c r="AC43" s="152">
        <f t="shared" si="6"/>
        <v>27220.954545454548</v>
      </c>
    </row>
    <row r="44" spans="1:29" x14ac:dyDescent="0.2">
      <c r="A44" s="131" t="s">
        <v>21</v>
      </c>
      <c r="B44" s="167">
        <f t="shared" ref="B44:AA44" si="9">+B12/$B$65</f>
        <v>2551.5</v>
      </c>
      <c r="C44" s="168">
        <f t="shared" si="9"/>
        <v>1034.3181818181818</v>
      </c>
      <c r="D44" s="169">
        <f t="shared" si="9"/>
        <v>928.86363636363637</v>
      </c>
      <c r="E44" s="170">
        <f t="shared" si="9"/>
        <v>847.18181818181813</v>
      </c>
      <c r="F44" s="167">
        <f t="shared" si="9"/>
        <v>2429</v>
      </c>
      <c r="G44" s="171">
        <f t="shared" si="9"/>
        <v>1073.9545454545455</v>
      </c>
      <c r="H44" s="169">
        <f t="shared" si="9"/>
        <v>3173.7272727272725</v>
      </c>
      <c r="I44" s="170">
        <f t="shared" si="9"/>
        <v>2048.4545454545455</v>
      </c>
      <c r="J44" s="167">
        <f t="shared" si="9"/>
        <v>215.59090909090909</v>
      </c>
      <c r="K44" s="171">
        <f t="shared" si="9"/>
        <v>813</v>
      </c>
      <c r="L44" s="169">
        <f t="shared" si="9"/>
        <v>872.72727272727275</v>
      </c>
      <c r="M44" s="167">
        <f t="shared" si="9"/>
        <v>2999.1363636363635</v>
      </c>
      <c r="N44" s="172">
        <f t="shared" si="9"/>
        <v>2280.090909090909</v>
      </c>
      <c r="O44" s="173">
        <f t="shared" si="9"/>
        <v>3800.590909090909</v>
      </c>
      <c r="P44" s="167">
        <f t="shared" si="9"/>
        <v>1596.8181818181818</v>
      </c>
      <c r="Q44" s="171">
        <f t="shared" si="9"/>
        <v>1731.1818181818182</v>
      </c>
      <c r="R44" s="169">
        <f t="shared" si="9"/>
        <v>2026.5</v>
      </c>
      <c r="S44" s="170">
        <f t="shared" si="9"/>
        <v>1567.8181818181818</v>
      </c>
      <c r="T44" s="167">
        <f t="shared" si="9"/>
        <v>234.40909090909091</v>
      </c>
      <c r="U44" s="171">
        <f t="shared" si="9"/>
        <v>1076.6818181818182</v>
      </c>
      <c r="V44" s="169">
        <f t="shared" si="9"/>
        <v>796.5454545454545</v>
      </c>
      <c r="W44" s="170">
        <f t="shared" si="9"/>
        <v>2364.2272727272725</v>
      </c>
      <c r="X44" s="167">
        <f t="shared" si="9"/>
        <v>1449.8636363636363</v>
      </c>
      <c r="Y44" s="171">
        <f t="shared" si="9"/>
        <v>1502.9545454545455</v>
      </c>
      <c r="Z44" s="169">
        <f t="shared" si="9"/>
        <v>3122.590909090909</v>
      </c>
      <c r="AA44" s="167">
        <f t="shared" si="9"/>
        <v>2235.318181818182</v>
      </c>
      <c r="AB44" s="151">
        <f t="shared" si="5"/>
        <v>21678.227272727272</v>
      </c>
      <c r="AC44" s="152">
        <f t="shared" si="6"/>
        <v>23094.818181818184</v>
      </c>
    </row>
    <row r="45" spans="1:29" x14ac:dyDescent="0.2">
      <c r="A45" s="139" t="s">
        <v>22</v>
      </c>
      <c r="B45" s="174">
        <f t="shared" ref="B45:AA45" si="10">+B13/$B$65</f>
        <v>1815.0454545454545</v>
      </c>
      <c r="C45" s="175">
        <f t="shared" si="10"/>
        <v>1054.6363636363637</v>
      </c>
      <c r="D45" s="176">
        <f t="shared" si="10"/>
        <v>730.09090909090912</v>
      </c>
      <c r="E45" s="177">
        <f t="shared" si="10"/>
        <v>632.63636363636363</v>
      </c>
      <c r="F45" s="174">
        <f t="shared" si="10"/>
        <v>2075.0454545454545</v>
      </c>
      <c r="G45" s="178">
        <f t="shared" si="10"/>
        <v>844.5</v>
      </c>
      <c r="H45" s="176">
        <f t="shared" si="10"/>
        <v>2653.590909090909</v>
      </c>
      <c r="I45" s="177">
        <f t="shared" si="10"/>
        <v>1866.909090909091</v>
      </c>
      <c r="J45" s="174">
        <f t="shared" si="10"/>
        <v>230.77272727272728</v>
      </c>
      <c r="K45" s="178">
        <f t="shared" si="10"/>
        <v>716.77272727272725</v>
      </c>
      <c r="L45" s="176">
        <f t="shared" si="10"/>
        <v>772.59090909090912</v>
      </c>
      <c r="M45" s="174">
        <f t="shared" si="10"/>
        <v>2126.818181818182</v>
      </c>
      <c r="N45" s="179">
        <f t="shared" si="10"/>
        <v>1888.9545454545455</v>
      </c>
      <c r="O45" s="180">
        <f t="shared" si="10"/>
        <v>3115.5454545454545</v>
      </c>
      <c r="P45" s="174">
        <f t="shared" si="10"/>
        <v>1149.6818181818182</v>
      </c>
      <c r="Q45" s="178">
        <f t="shared" si="10"/>
        <v>1246.7272727272727</v>
      </c>
      <c r="R45" s="176">
        <f t="shared" si="10"/>
        <v>1680.3636363636363</v>
      </c>
      <c r="S45" s="177">
        <f t="shared" si="10"/>
        <v>1332.6818181818182</v>
      </c>
      <c r="T45" s="174">
        <f t="shared" si="10"/>
        <v>222.86363636363637</v>
      </c>
      <c r="U45" s="178">
        <f t="shared" si="10"/>
        <v>570.90909090909088</v>
      </c>
      <c r="V45" s="176">
        <f t="shared" si="10"/>
        <v>690.31818181818187</v>
      </c>
      <c r="W45" s="177">
        <f t="shared" si="10"/>
        <v>2038.590909090909</v>
      </c>
      <c r="X45" s="174">
        <f t="shared" si="10"/>
        <v>1108.6818181818182</v>
      </c>
      <c r="Y45" s="178">
        <f t="shared" si="10"/>
        <v>915.31818181818187</v>
      </c>
      <c r="Z45" s="176">
        <f t="shared" si="10"/>
        <v>2519.8636363636365</v>
      </c>
      <c r="AA45" s="174">
        <f t="shared" si="10"/>
        <v>2333.818181818182</v>
      </c>
      <c r="AB45" s="151">
        <f t="shared" si="5"/>
        <v>17537.863636363636</v>
      </c>
      <c r="AC45" s="152">
        <f t="shared" si="6"/>
        <v>18795.863636363632</v>
      </c>
    </row>
    <row r="46" spans="1:29" x14ac:dyDescent="0.2">
      <c r="A46" s="131" t="s">
        <v>23</v>
      </c>
      <c r="B46" s="167">
        <f t="shared" ref="B46:AA46" si="11">+B14/$B$65</f>
        <v>1340.590909090909</v>
      </c>
      <c r="C46" s="168">
        <f t="shared" si="11"/>
        <v>1009.8636363636364</v>
      </c>
      <c r="D46" s="169">
        <f t="shared" si="11"/>
        <v>575.86363636363637</v>
      </c>
      <c r="E46" s="170">
        <f t="shared" si="11"/>
        <v>515.40909090909088</v>
      </c>
      <c r="F46" s="167">
        <f t="shared" si="11"/>
        <v>1598.7272727272727</v>
      </c>
      <c r="G46" s="171">
        <f t="shared" si="11"/>
        <v>758</v>
      </c>
      <c r="H46" s="169">
        <f t="shared" si="11"/>
        <v>2100.2272727272725</v>
      </c>
      <c r="I46" s="170">
        <f t="shared" si="11"/>
        <v>1689.3636363636363</v>
      </c>
      <c r="J46" s="167">
        <f t="shared" si="11"/>
        <v>234.77272727272728</v>
      </c>
      <c r="K46" s="171">
        <f t="shared" si="11"/>
        <v>512.31818181818187</v>
      </c>
      <c r="L46" s="169">
        <f t="shared" si="11"/>
        <v>707.09090909090912</v>
      </c>
      <c r="M46" s="167">
        <f t="shared" si="11"/>
        <v>1401.9545454545455</v>
      </c>
      <c r="N46" s="172">
        <f t="shared" si="11"/>
        <v>1647.090909090909</v>
      </c>
      <c r="O46" s="173">
        <f t="shared" si="11"/>
        <v>2106.181818181818</v>
      </c>
      <c r="P46" s="167">
        <f t="shared" si="11"/>
        <v>983.22727272727275</v>
      </c>
      <c r="Q46" s="171">
        <f t="shared" si="11"/>
        <v>905.90909090909088</v>
      </c>
      <c r="R46" s="169">
        <f t="shared" si="11"/>
        <v>1358.090909090909</v>
      </c>
      <c r="S46" s="170">
        <f t="shared" si="11"/>
        <v>1135.2727272727273</v>
      </c>
      <c r="T46" s="167">
        <f t="shared" si="11"/>
        <v>252.81818181818181</v>
      </c>
      <c r="U46" s="171">
        <f t="shared" si="11"/>
        <v>351.5</v>
      </c>
      <c r="V46" s="169">
        <f t="shared" si="11"/>
        <v>645</v>
      </c>
      <c r="W46" s="170">
        <f t="shared" si="11"/>
        <v>1569.1818181818182</v>
      </c>
      <c r="X46" s="167">
        <f t="shared" si="11"/>
        <v>872.72727272727275</v>
      </c>
      <c r="Y46" s="171">
        <f t="shared" si="11"/>
        <v>625.81818181818187</v>
      </c>
      <c r="Z46" s="169">
        <f t="shared" si="11"/>
        <v>2122.9545454545455</v>
      </c>
      <c r="AA46" s="167">
        <f t="shared" si="11"/>
        <v>2157.1363636363635</v>
      </c>
      <c r="AB46" s="151">
        <f t="shared" si="5"/>
        <v>14439.181818181816</v>
      </c>
      <c r="AC46" s="152">
        <f t="shared" si="6"/>
        <v>14737.90909090909</v>
      </c>
    </row>
    <row r="47" spans="1:29" x14ac:dyDescent="0.2">
      <c r="A47" s="139" t="s">
        <v>24</v>
      </c>
      <c r="B47" s="181">
        <f t="shared" ref="B47:AA47" si="12">+B15/$B$65</f>
        <v>1241.9545454545455</v>
      </c>
      <c r="C47" s="175">
        <f t="shared" si="12"/>
        <v>1127.9545454545455</v>
      </c>
      <c r="D47" s="176">
        <f t="shared" si="12"/>
        <v>564.27272727272725</v>
      </c>
      <c r="E47" s="177">
        <f t="shared" si="12"/>
        <v>485.27272727272725</v>
      </c>
      <c r="F47" s="174">
        <f t="shared" si="12"/>
        <v>1504.0454545454545</v>
      </c>
      <c r="G47" s="178">
        <f t="shared" si="12"/>
        <v>727.9545454545455</v>
      </c>
      <c r="H47" s="176">
        <f t="shared" si="12"/>
        <v>2117.3636363636365</v>
      </c>
      <c r="I47" s="177">
        <f t="shared" si="12"/>
        <v>1729.5</v>
      </c>
      <c r="J47" s="174">
        <f t="shared" si="12"/>
        <v>261.40909090909093</v>
      </c>
      <c r="K47" s="178">
        <f t="shared" si="12"/>
        <v>341.40909090909093</v>
      </c>
      <c r="L47" s="176">
        <f t="shared" si="12"/>
        <v>782.4545454545455</v>
      </c>
      <c r="M47" s="174">
        <f t="shared" si="12"/>
        <v>1288.5454545454545</v>
      </c>
      <c r="N47" s="179">
        <f t="shared" si="12"/>
        <v>1596.590909090909</v>
      </c>
      <c r="O47" s="182">
        <f t="shared" si="12"/>
        <v>2086.2727272727275</v>
      </c>
      <c r="P47" s="174">
        <f t="shared" si="12"/>
        <v>958.68181818181813</v>
      </c>
      <c r="Q47" s="178">
        <f t="shared" si="12"/>
        <v>821.13636363636363</v>
      </c>
      <c r="R47" s="176">
        <f t="shared" si="12"/>
        <v>1287</v>
      </c>
      <c r="S47" s="177">
        <f t="shared" si="12"/>
        <v>1104.4545454545455</v>
      </c>
      <c r="T47" s="174">
        <f t="shared" si="12"/>
        <v>220.09090909090909</v>
      </c>
      <c r="U47" s="178">
        <f t="shared" si="12"/>
        <v>299.54545454545456</v>
      </c>
      <c r="V47" s="176">
        <f t="shared" si="12"/>
        <v>694.40909090909088</v>
      </c>
      <c r="W47" s="183">
        <f t="shared" si="12"/>
        <v>1511.2272727272727</v>
      </c>
      <c r="X47" s="174">
        <f t="shared" si="12"/>
        <v>851.13636363636363</v>
      </c>
      <c r="Y47" s="178">
        <f t="shared" si="12"/>
        <v>491.27272727272725</v>
      </c>
      <c r="Z47" s="176">
        <f t="shared" si="12"/>
        <v>2098.590909090909</v>
      </c>
      <c r="AA47" s="174">
        <f t="shared" si="12"/>
        <v>2141.318181818182</v>
      </c>
      <c r="AB47" s="151">
        <f t="shared" si="5"/>
        <v>14178</v>
      </c>
      <c r="AC47" s="152">
        <f t="shared" si="6"/>
        <v>14155.863636363638</v>
      </c>
    </row>
    <row r="48" spans="1:29" x14ac:dyDescent="0.2">
      <c r="A48" s="131" t="s">
        <v>25</v>
      </c>
      <c r="B48" s="184">
        <f t="shared" ref="B48:AA48" si="13">+B16/$B$65</f>
        <v>1211.3181818181818</v>
      </c>
      <c r="C48" s="168">
        <f t="shared" si="13"/>
        <v>1130.2727272727273</v>
      </c>
      <c r="D48" s="169">
        <f t="shared" si="13"/>
        <v>562.77272727272725</v>
      </c>
      <c r="E48" s="170">
        <f t="shared" si="13"/>
        <v>487.13636363636363</v>
      </c>
      <c r="F48" s="167">
        <f t="shared" si="13"/>
        <v>1382.4545454545455</v>
      </c>
      <c r="G48" s="171">
        <f t="shared" si="13"/>
        <v>774.22727272727275</v>
      </c>
      <c r="H48" s="169">
        <f t="shared" si="13"/>
        <v>2039.5</v>
      </c>
      <c r="I48" s="170">
        <f t="shared" si="13"/>
        <v>1802.590909090909</v>
      </c>
      <c r="J48" s="167">
        <f t="shared" si="13"/>
        <v>242.81818181818181</v>
      </c>
      <c r="K48" s="168">
        <f t="shared" si="13"/>
        <v>279.5</v>
      </c>
      <c r="L48" s="169">
        <f t="shared" si="13"/>
        <v>776.18181818181813</v>
      </c>
      <c r="M48" s="167">
        <f t="shared" si="13"/>
        <v>1271.7727272727273</v>
      </c>
      <c r="N48" s="172">
        <f t="shared" si="13"/>
        <v>1611.8181818181818</v>
      </c>
      <c r="O48" s="185">
        <f t="shared" si="13"/>
        <v>1880.1363636363637</v>
      </c>
      <c r="P48" s="167">
        <f t="shared" si="13"/>
        <v>953.31818181818187</v>
      </c>
      <c r="Q48" s="168">
        <f t="shared" si="13"/>
        <v>789.5</v>
      </c>
      <c r="R48" s="169">
        <f t="shared" si="13"/>
        <v>1235.409090909091</v>
      </c>
      <c r="S48" s="170">
        <f t="shared" si="13"/>
        <v>1103.3181818181818</v>
      </c>
      <c r="T48" s="176">
        <f t="shared" si="13"/>
        <v>209.04545454545453</v>
      </c>
      <c r="U48" s="167">
        <f t="shared" si="13"/>
        <v>291.27272727272725</v>
      </c>
      <c r="V48" s="169">
        <f t="shared" si="13"/>
        <v>744.90909090909088</v>
      </c>
      <c r="W48" s="186">
        <f t="shared" si="13"/>
        <v>1415.6363636363637</v>
      </c>
      <c r="X48" s="167">
        <f t="shared" si="13"/>
        <v>797</v>
      </c>
      <c r="Y48" s="171">
        <f t="shared" si="13"/>
        <v>460.72727272727275</v>
      </c>
      <c r="Z48" s="169">
        <f t="shared" si="13"/>
        <v>2064.7272727272725</v>
      </c>
      <c r="AA48" s="167">
        <f t="shared" si="13"/>
        <v>2184.0454545454545</v>
      </c>
      <c r="AB48" s="151">
        <f t="shared" si="5"/>
        <v>13831.272727272724</v>
      </c>
      <c r="AC48" s="152">
        <f t="shared" si="6"/>
        <v>13870.136363636364</v>
      </c>
    </row>
    <row r="49" spans="1:29" x14ac:dyDescent="0.2">
      <c r="A49" s="139" t="s">
        <v>26</v>
      </c>
      <c r="B49" s="181">
        <f t="shared" ref="B49:AA49" si="14">+B17/$B$65</f>
        <v>1072</v>
      </c>
      <c r="C49" s="175">
        <f t="shared" si="14"/>
        <v>1049.9545454545455</v>
      </c>
      <c r="D49" s="176">
        <f t="shared" si="14"/>
        <v>491.31818181818181</v>
      </c>
      <c r="E49" s="177">
        <f t="shared" si="14"/>
        <v>492.77272727272725</v>
      </c>
      <c r="F49" s="174">
        <f t="shared" si="14"/>
        <v>1136.1818181818182</v>
      </c>
      <c r="G49" s="178">
        <f t="shared" si="14"/>
        <v>802.72727272727275</v>
      </c>
      <c r="H49" s="176">
        <f t="shared" si="14"/>
        <v>1781.5454545454545</v>
      </c>
      <c r="I49" s="177">
        <f t="shared" si="14"/>
        <v>1738.0454545454545</v>
      </c>
      <c r="J49" s="174">
        <f t="shared" si="14"/>
        <v>256.13636363636363</v>
      </c>
      <c r="K49" s="175">
        <f t="shared" si="14"/>
        <v>251.45454545454547</v>
      </c>
      <c r="L49" s="176">
        <f t="shared" si="14"/>
        <v>785.22727272727275</v>
      </c>
      <c r="M49" s="174">
        <f t="shared" si="14"/>
        <v>1020.1363636363636</v>
      </c>
      <c r="N49" s="179">
        <f t="shared" si="14"/>
        <v>1515.7727272727273</v>
      </c>
      <c r="O49" s="182">
        <f t="shared" si="14"/>
        <v>1627.3181818181818</v>
      </c>
      <c r="P49" s="174">
        <f t="shared" si="14"/>
        <v>906.27272727272725</v>
      </c>
      <c r="Q49" s="175">
        <f t="shared" si="14"/>
        <v>783.5454545454545</v>
      </c>
      <c r="R49" s="176">
        <f t="shared" si="14"/>
        <v>1127.2272727272727</v>
      </c>
      <c r="S49" s="177">
        <f t="shared" si="14"/>
        <v>1029.409090909091</v>
      </c>
      <c r="T49" s="174">
        <f t="shared" si="14"/>
        <v>199.59090909090909</v>
      </c>
      <c r="U49" s="178">
        <f t="shared" si="14"/>
        <v>271.59090909090907</v>
      </c>
      <c r="V49" s="176">
        <f t="shared" si="14"/>
        <v>761.63636363636363</v>
      </c>
      <c r="W49" s="183">
        <f t="shared" si="14"/>
        <v>1247.5</v>
      </c>
      <c r="X49" s="174">
        <f t="shared" si="14"/>
        <v>712.27272727272725</v>
      </c>
      <c r="Y49" s="178">
        <f t="shared" si="14"/>
        <v>449.72727272727275</v>
      </c>
      <c r="Z49" s="176">
        <f t="shared" si="14"/>
        <v>1994.7727272727273</v>
      </c>
      <c r="AA49" s="174">
        <f t="shared" si="14"/>
        <v>2083.181818181818</v>
      </c>
      <c r="AB49" s="151">
        <f t="shared" si="5"/>
        <v>12739.954545454548</v>
      </c>
      <c r="AC49" s="152">
        <f t="shared" si="6"/>
        <v>12847.363636363636</v>
      </c>
    </row>
    <row r="50" spans="1:29" x14ac:dyDescent="0.2">
      <c r="A50" s="131" t="s">
        <v>27</v>
      </c>
      <c r="B50" s="184">
        <f t="shared" ref="B50:AA50" si="15">+B18/$B$65</f>
        <v>989.27272727272725</v>
      </c>
      <c r="C50" s="168">
        <f t="shared" si="15"/>
        <v>1232.6363636363637</v>
      </c>
      <c r="D50" s="169">
        <f t="shared" si="15"/>
        <v>490.13636363636363</v>
      </c>
      <c r="E50" s="170">
        <f t="shared" si="15"/>
        <v>517.22727272727275</v>
      </c>
      <c r="F50" s="167">
        <f t="shared" si="15"/>
        <v>1006.2727272727273</v>
      </c>
      <c r="G50" s="171">
        <f t="shared" si="15"/>
        <v>939.5454545454545</v>
      </c>
      <c r="H50" s="169">
        <f t="shared" si="15"/>
        <v>1791.4545454545455</v>
      </c>
      <c r="I50" s="170">
        <f t="shared" si="15"/>
        <v>1908.090909090909</v>
      </c>
      <c r="J50" s="167">
        <f t="shared" si="15"/>
        <v>292.36363636363637</v>
      </c>
      <c r="K50" s="168">
        <f t="shared" si="15"/>
        <v>231.36363636363637</v>
      </c>
      <c r="L50" s="169">
        <f t="shared" si="15"/>
        <v>931.72727272727275</v>
      </c>
      <c r="M50" s="167">
        <f t="shared" si="15"/>
        <v>855.31818181818187</v>
      </c>
      <c r="N50" s="172">
        <f t="shared" si="15"/>
        <v>1714.4545454545455</v>
      </c>
      <c r="O50" s="185">
        <f t="shared" si="15"/>
        <v>1532.2727272727273</v>
      </c>
      <c r="P50" s="167">
        <f t="shared" si="15"/>
        <v>993.90909090909088</v>
      </c>
      <c r="Q50" s="168">
        <f t="shared" si="15"/>
        <v>757.68181818181813</v>
      </c>
      <c r="R50" s="169">
        <f t="shared" si="15"/>
        <v>1102.8181818181818</v>
      </c>
      <c r="S50" s="170">
        <f t="shared" si="15"/>
        <v>1118.1818181818182</v>
      </c>
      <c r="T50" s="167">
        <f t="shared" si="15"/>
        <v>277.27272727272725</v>
      </c>
      <c r="U50" s="171">
        <f t="shared" si="15"/>
        <v>226.45454545454547</v>
      </c>
      <c r="V50" s="169">
        <f t="shared" si="15"/>
        <v>955.59090909090912</v>
      </c>
      <c r="W50" s="186">
        <f t="shared" si="15"/>
        <v>1158.6363636363637</v>
      </c>
      <c r="X50" s="167">
        <f t="shared" si="15"/>
        <v>767.31818181818187</v>
      </c>
      <c r="Y50" s="171">
        <f t="shared" si="15"/>
        <v>406.22727272727275</v>
      </c>
      <c r="Z50" s="169">
        <f t="shared" si="15"/>
        <v>1998.090909090909</v>
      </c>
      <c r="AA50" s="167">
        <f t="shared" si="15"/>
        <v>2205.2727272727275</v>
      </c>
      <c r="AB50" s="151">
        <f t="shared" si="5"/>
        <v>13310.68181818182</v>
      </c>
      <c r="AC50" s="152">
        <f t="shared" si="6"/>
        <v>13088.909090909092</v>
      </c>
    </row>
    <row r="51" spans="1:29" x14ac:dyDescent="0.2">
      <c r="A51" s="139" t="s">
        <v>28</v>
      </c>
      <c r="B51" s="181">
        <f t="shared" ref="B51:AA51" si="16">+B19/$B$65</f>
        <v>995.31818181818187</v>
      </c>
      <c r="C51" s="175">
        <f t="shared" si="16"/>
        <v>1528.3181818181818</v>
      </c>
      <c r="D51" s="176">
        <f t="shared" si="16"/>
        <v>573.22727272727275</v>
      </c>
      <c r="E51" s="177">
        <f t="shared" si="16"/>
        <v>555.63636363636363</v>
      </c>
      <c r="F51" s="174">
        <f t="shared" si="16"/>
        <v>966.90909090909088</v>
      </c>
      <c r="G51" s="178">
        <f t="shared" si="16"/>
        <v>1379.4545454545455</v>
      </c>
      <c r="H51" s="176">
        <f t="shared" si="16"/>
        <v>1925.7272727272727</v>
      </c>
      <c r="I51" s="177">
        <f t="shared" si="16"/>
        <v>2430.818181818182</v>
      </c>
      <c r="J51" s="174">
        <f t="shared" si="16"/>
        <v>357.5</v>
      </c>
      <c r="K51" s="175">
        <f t="shared" si="16"/>
        <v>206.77272727272728</v>
      </c>
      <c r="L51" s="176">
        <f t="shared" si="16"/>
        <v>1566.409090909091</v>
      </c>
      <c r="M51" s="174">
        <f t="shared" si="16"/>
        <v>782.5</v>
      </c>
      <c r="N51" s="179">
        <f t="shared" si="16"/>
        <v>2255.7272727272725</v>
      </c>
      <c r="O51" s="182">
        <f t="shared" si="16"/>
        <v>1627.5454545454545</v>
      </c>
      <c r="P51" s="174">
        <f t="shared" si="16"/>
        <v>1117.5454545454545</v>
      </c>
      <c r="Q51" s="175">
        <f t="shared" si="16"/>
        <v>840</v>
      </c>
      <c r="R51" s="176">
        <f t="shared" si="16"/>
        <v>1178.6818181818182</v>
      </c>
      <c r="S51" s="177">
        <f t="shared" si="16"/>
        <v>1362.8181818181818</v>
      </c>
      <c r="T51" s="174">
        <f t="shared" si="16"/>
        <v>425.68181818181819</v>
      </c>
      <c r="U51" s="178">
        <f t="shared" si="16"/>
        <v>186.36363636363637</v>
      </c>
      <c r="V51" s="176">
        <f t="shared" si="16"/>
        <v>1494.8636363636363</v>
      </c>
      <c r="W51" s="183">
        <f t="shared" si="16"/>
        <v>1117.7727272727273</v>
      </c>
      <c r="X51" s="174">
        <f t="shared" si="16"/>
        <v>1060.2272727272727</v>
      </c>
      <c r="Y51" s="178">
        <f t="shared" si="16"/>
        <v>403</v>
      </c>
      <c r="Z51" s="176">
        <f t="shared" si="16"/>
        <v>2106.318181818182</v>
      </c>
      <c r="AA51" s="174">
        <f t="shared" si="16"/>
        <v>2483.6363636363635</v>
      </c>
      <c r="AB51" s="151">
        <f t="shared" si="5"/>
        <v>16024.136363636362</v>
      </c>
      <c r="AC51" s="152">
        <f t="shared" si="6"/>
        <v>14904.636363636364</v>
      </c>
    </row>
    <row r="52" spans="1:29" x14ac:dyDescent="0.2">
      <c r="A52" s="131" t="s">
        <v>29</v>
      </c>
      <c r="B52" s="184">
        <f t="shared" ref="B52:AA52" si="17">+B20/$B$65</f>
        <v>1159.2272727272727</v>
      </c>
      <c r="C52" s="168">
        <f t="shared" si="17"/>
        <v>2273.5</v>
      </c>
      <c r="D52" s="169">
        <f t="shared" si="17"/>
        <v>876.59090909090912</v>
      </c>
      <c r="E52" s="170">
        <f t="shared" si="17"/>
        <v>761.90909090909088</v>
      </c>
      <c r="F52" s="167">
        <f t="shared" si="17"/>
        <v>1245.1818181818182</v>
      </c>
      <c r="G52" s="171">
        <f t="shared" si="17"/>
        <v>2017.4545454545455</v>
      </c>
      <c r="H52" s="169">
        <f t="shared" si="17"/>
        <v>2111.6363636363635</v>
      </c>
      <c r="I52" s="170">
        <f t="shared" si="17"/>
        <v>3356.1363636363635</v>
      </c>
      <c r="J52" s="167">
        <f t="shared" si="17"/>
        <v>612.77272727272725</v>
      </c>
      <c r="K52" s="168">
        <f t="shared" si="17"/>
        <v>218.04545454545453</v>
      </c>
      <c r="L52" s="169">
        <f t="shared" si="17"/>
        <v>2323.0454545454545</v>
      </c>
      <c r="M52" s="167">
        <f t="shared" si="17"/>
        <v>733.0454545454545</v>
      </c>
      <c r="N52" s="172">
        <f t="shared" si="17"/>
        <v>3143.2272727272725</v>
      </c>
      <c r="O52" s="185">
        <f t="shared" si="17"/>
        <v>1984.3636363636363</v>
      </c>
      <c r="P52" s="167">
        <f t="shared" si="17"/>
        <v>1600.590909090909</v>
      </c>
      <c r="Q52" s="168">
        <f t="shared" si="17"/>
        <v>1115</v>
      </c>
      <c r="R52" s="169">
        <f t="shared" si="17"/>
        <v>1552.9545454545455</v>
      </c>
      <c r="S52" s="170">
        <f t="shared" si="17"/>
        <v>1875.1363636363637</v>
      </c>
      <c r="T52" s="167">
        <f t="shared" si="17"/>
        <v>988.9545454545455</v>
      </c>
      <c r="U52" s="171">
        <f t="shared" si="17"/>
        <v>192.36363636363637</v>
      </c>
      <c r="V52" s="169">
        <f t="shared" si="17"/>
        <v>2287.6363636363635</v>
      </c>
      <c r="W52" s="186">
        <f t="shared" si="17"/>
        <v>1340.6363636363637</v>
      </c>
      <c r="X52" s="167">
        <f t="shared" si="17"/>
        <v>1655.4545454545455</v>
      </c>
      <c r="Y52" s="171">
        <f t="shared" si="17"/>
        <v>527.59090909090912</v>
      </c>
      <c r="Z52" s="169">
        <f t="shared" si="17"/>
        <v>2359.409090909091</v>
      </c>
      <c r="AA52" s="167">
        <f t="shared" si="17"/>
        <v>3345.0454545454545</v>
      </c>
      <c r="AB52" s="151">
        <f t="shared" si="5"/>
        <v>21916.68181818182</v>
      </c>
      <c r="AC52" s="152">
        <f t="shared" si="6"/>
        <v>19740.227272727272</v>
      </c>
    </row>
    <row r="53" spans="1:29" x14ac:dyDescent="0.2">
      <c r="A53" s="139" t="s">
        <v>30</v>
      </c>
      <c r="B53" s="181">
        <f t="shared" ref="B53:AA53" si="18">+B21/$B$65</f>
        <v>1425.090909090909</v>
      </c>
      <c r="C53" s="175">
        <f t="shared" si="18"/>
        <v>3261.1363636363635</v>
      </c>
      <c r="D53" s="176">
        <f t="shared" si="18"/>
        <v>1111</v>
      </c>
      <c r="E53" s="177">
        <f t="shared" si="18"/>
        <v>1126.4545454545455</v>
      </c>
      <c r="F53" s="174">
        <f t="shared" si="18"/>
        <v>1377.6363636363637</v>
      </c>
      <c r="G53" s="178">
        <f t="shared" si="18"/>
        <v>2658.7272727272725</v>
      </c>
      <c r="H53" s="176">
        <f t="shared" si="18"/>
        <v>2482</v>
      </c>
      <c r="I53" s="177">
        <f t="shared" si="18"/>
        <v>4522.590909090909</v>
      </c>
      <c r="J53" s="174">
        <f t="shared" si="18"/>
        <v>997.31818181818187</v>
      </c>
      <c r="K53" s="175">
        <f t="shared" si="18"/>
        <v>256.86363636363637</v>
      </c>
      <c r="L53" s="176">
        <f t="shared" si="18"/>
        <v>3001.090909090909</v>
      </c>
      <c r="M53" s="174">
        <f t="shared" si="18"/>
        <v>857</v>
      </c>
      <c r="N53" s="179">
        <f t="shared" si="18"/>
        <v>4068.0454545454545</v>
      </c>
      <c r="O53" s="182">
        <f t="shared" si="18"/>
        <v>2481.090909090909</v>
      </c>
      <c r="P53" s="174">
        <f t="shared" si="18"/>
        <v>2066.318181818182</v>
      </c>
      <c r="Q53" s="175">
        <f t="shared" si="18"/>
        <v>1677.3181818181818</v>
      </c>
      <c r="R53" s="176">
        <f t="shared" si="18"/>
        <v>1775.6363636363637</v>
      </c>
      <c r="S53" s="177">
        <f t="shared" si="18"/>
        <v>2423.5454545454545</v>
      </c>
      <c r="T53" s="174">
        <f t="shared" si="18"/>
        <v>1305.1363636363637</v>
      </c>
      <c r="U53" s="178">
        <f t="shared" si="18"/>
        <v>245.04545454545453</v>
      </c>
      <c r="V53" s="176">
        <f t="shared" si="18"/>
        <v>2990.1363636363635</v>
      </c>
      <c r="W53" s="183">
        <f t="shared" si="18"/>
        <v>1540.2727272727273</v>
      </c>
      <c r="X53" s="174">
        <f t="shared" si="18"/>
        <v>2283.4545454545455</v>
      </c>
      <c r="Y53" s="178">
        <f t="shared" si="18"/>
        <v>723.9545454545455</v>
      </c>
      <c r="Z53" s="176">
        <f t="shared" si="18"/>
        <v>2957.409090909091</v>
      </c>
      <c r="AA53" s="174">
        <f t="shared" si="18"/>
        <v>4295.045454545455</v>
      </c>
      <c r="AB53" s="151">
        <f t="shared" si="5"/>
        <v>27840.272727272728</v>
      </c>
      <c r="AC53" s="152">
        <f t="shared" si="6"/>
        <v>26069.045454545456</v>
      </c>
    </row>
    <row r="54" spans="1:29" x14ac:dyDescent="0.2">
      <c r="A54" s="131" t="s">
        <v>31</v>
      </c>
      <c r="B54" s="184">
        <f t="shared" ref="B54:AA54" si="19">+B22/$B$65</f>
        <v>1573.5454545454545</v>
      </c>
      <c r="C54" s="168">
        <f t="shared" si="19"/>
        <v>3658.9545454545455</v>
      </c>
      <c r="D54" s="169">
        <f t="shared" si="19"/>
        <v>875.68181818181813</v>
      </c>
      <c r="E54" s="170">
        <f t="shared" si="19"/>
        <v>1326.8636363636363</v>
      </c>
      <c r="F54" s="167">
        <f t="shared" si="19"/>
        <v>1192.409090909091</v>
      </c>
      <c r="G54" s="171">
        <f t="shared" si="19"/>
        <v>2711.090909090909</v>
      </c>
      <c r="H54" s="169">
        <f t="shared" si="19"/>
        <v>2482.3636363636365</v>
      </c>
      <c r="I54" s="170">
        <f t="shared" si="19"/>
        <v>5004.909090909091</v>
      </c>
      <c r="J54" s="167">
        <f t="shared" si="19"/>
        <v>658.13636363636363</v>
      </c>
      <c r="K54" s="168">
        <f t="shared" si="19"/>
        <v>302.45454545454544</v>
      </c>
      <c r="L54" s="169">
        <f t="shared" si="19"/>
        <v>3050</v>
      </c>
      <c r="M54" s="167">
        <f t="shared" si="19"/>
        <v>885.72727272727275</v>
      </c>
      <c r="N54" s="172">
        <f t="shared" si="19"/>
        <v>4111.5</v>
      </c>
      <c r="O54" s="185">
        <f t="shared" si="19"/>
        <v>2549.409090909091</v>
      </c>
      <c r="P54" s="167">
        <f t="shared" si="19"/>
        <v>1915.2272727272727</v>
      </c>
      <c r="Q54" s="168">
        <f t="shared" si="19"/>
        <v>1913</v>
      </c>
      <c r="R54" s="169">
        <f t="shared" si="19"/>
        <v>1791.8636363636363</v>
      </c>
      <c r="S54" s="170">
        <f t="shared" si="19"/>
        <v>2639.5</v>
      </c>
      <c r="T54" s="167">
        <f t="shared" si="19"/>
        <v>1264.6818181818182</v>
      </c>
      <c r="U54" s="171">
        <f t="shared" si="19"/>
        <v>256.40909090909093</v>
      </c>
      <c r="V54" s="169">
        <f t="shared" si="19"/>
        <v>3442.590909090909</v>
      </c>
      <c r="W54" s="186">
        <f t="shared" si="19"/>
        <v>1592.2272727272727</v>
      </c>
      <c r="X54" s="167">
        <f t="shared" si="19"/>
        <v>2074.4545454545455</v>
      </c>
      <c r="Y54" s="171">
        <f t="shared" si="19"/>
        <v>826.5454545454545</v>
      </c>
      <c r="Z54" s="169">
        <f t="shared" si="19"/>
        <v>2846.090909090909</v>
      </c>
      <c r="AA54" s="167">
        <f t="shared" si="19"/>
        <v>4339.272727272727</v>
      </c>
      <c r="AB54" s="151">
        <f t="shared" si="5"/>
        <v>27278.545454545452</v>
      </c>
      <c r="AC54" s="152">
        <f t="shared" si="6"/>
        <v>28006.36363636364</v>
      </c>
    </row>
    <row r="55" spans="1:29" x14ac:dyDescent="0.2">
      <c r="A55" s="139" t="s">
        <v>32</v>
      </c>
      <c r="B55" s="181">
        <f t="shared" ref="B55:AA55" si="20">+B23/$B$65</f>
        <v>1649.7727272727273</v>
      </c>
      <c r="C55" s="175">
        <f t="shared" si="20"/>
        <v>2706.3636363636365</v>
      </c>
      <c r="D55" s="176">
        <f t="shared" si="20"/>
        <v>583.86363636363637</v>
      </c>
      <c r="E55" s="177">
        <f t="shared" si="20"/>
        <v>1111.9545454545455</v>
      </c>
      <c r="F55" s="174">
        <f t="shared" si="20"/>
        <v>1102.1363636363637</v>
      </c>
      <c r="G55" s="178">
        <f t="shared" si="20"/>
        <v>2374</v>
      </c>
      <c r="H55" s="176">
        <f t="shared" si="20"/>
        <v>2249.5454545454545</v>
      </c>
      <c r="I55" s="177">
        <f t="shared" si="20"/>
        <v>4004.6363636363635</v>
      </c>
      <c r="J55" s="174">
        <f t="shared" si="20"/>
        <v>428.09090909090907</v>
      </c>
      <c r="K55" s="175">
        <f t="shared" si="20"/>
        <v>210.36363636363637</v>
      </c>
      <c r="L55" s="176">
        <f t="shared" si="20"/>
        <v>2115.3636363636365</v>
      </c>
      <c r="M55" s="174">
        <f t="shared" si="20"/>
        <v>940.9545454545455</v>
      </c>
      <c r="N55" s="179">
        <f t="shared" si="20"/>
        <v>3095.8636363636365</v>
      </c>
      <c r="O55" s="182">
        <f t="shared" si="20"/>
        <v>2424.181818181818</v>
      </c>
      <c r="P55" s="174">
        <f t="shared" si="20"/>
        <v>1304.8181818181818</v>
      </c>
      <c r="Q55" s="175">
        <f t="shared" si="20"/>
        <v>1717.5</v>
      </c>
      <c r="R55" s="176">
        <f t="shared" si="20"/>
        <v>1488.0454545454545</v>
      </c>
      <c r="S55" s="177">
        <f t="shared" si="20"/>
        <v>2091</v>
      </c>
      <c r="T55" s="174">
        <f t="shared" si="20"/>
        <v>591.36363636363637</v>
      </c>
      <c r="U55" s="178">
        <f t="shared" si="20"/>
        <v>338.36363636363637</v>
      </c>
      <c r="V55" s="176">
        <f t="shared" si="20"/>
        <v>2669.9545454545455</v>
      </c>
      <c r="W55" s="183">
        <f t="shared" si="20"/>
        <v>1657.2272727272727</v>
      </c>
      <c r="X55" s="174">
        <f t="shared" si="20"/>
        <v>1371.0454545454545</v>
      </c>
      <c r="Y55" s="178">
        <f t="shared" si="20"/>
        <v>701.59090909090912</v>
      </c>
      <c r="Z55" s="176">
        <f t="shared" si="20"/>
        <v>2491.3636363636365</v>
      </c>
      <c r="AA55" s="174">
        <f t="shared" si="20"/>
        <v>3426.0454545454545</v>
      </c>
      <c r="AB55" s="151">
        <f t="shared" si="5"/>
        <v>21141.227272727272</v>
      </c>
      <c r="AC55" s="152">
        <f t="shared" si="6"/>
        <v>23704.181818181816</v>
      </c>
    </row>
    <row r="56" spans="1:29" x14ac:dyDescent="0.2">
      <c r="A56" s="131" t="s">
        <v>33</v>
      </c>
      <c r="B56" s="184">
        <f t="shared" ref="B56:AA56" si="21">+B24/$B$65</f>
        <v>1386.8181818181818</v>
      </c>
      <c r="C56" s="168">
        <f t="shared" si="21"/>
        <v>1528.7272727272727</v>
      </c>
      <c r="D56" s="169">
        <f t="shared" si="21"/>
        <v>421.36363636363637</v>
      </c>
      <c r="E56" s="170">
        <f t="shared" si="21"/>
        <v>709.31818181818187</v>
      </c>
      <c r="F56" s="167">
        <f t="shared" si="21"/>
        <v>1005.3181818181819</v>
      </c>
      <c r="G56" s="171">
        <f t="shared" si="21"/>
        <v>1598.8636363636363</v>
      </c>
      <c r="H56" s="169">
        <f t="shared" si="21"/>
        <v>1880.5454545454545</v>
      </c>
      <c r="I56" s="170">
        <f t="shared" si="21"/>
        <v>2685.590909090909</v>
      </c>
      <c r="J56" s="167">
        <f t="shared" si="21"/>
        <v>358.72727272727275</v>
      </c>
      <c r="K56" s="168">
        <f t="shared" si="21"/>
        <v>117.63636363636364</v>
      </c>
      <c r="L56" s="169">
        <f t="shared" si="21"/>
        <v>1269.5454545454545</v>
      </c>
      <c r="M56" s="167">
        <f t="shared" si="21"/>
        <v>906.72727272727275</v>
      </c>
      <c r="N56" s="172">
        <f t="shared" si="21"/>
        <v>2056.0454545454545</v>
      </c>
      <c r="O56" s="185">
        <f t="shared" si="21"/>
        <v>2109.181818181818</v>
      </c>
      <c r="P56" s="167">
        <f t="shared" si="21"/>
        <v>904.5</v>
      </c>
      <c r="Q56" s="168">
        <f t="shared" si="21"/>
        <v>1424.2727272727273</v>
      </c>
      <c r="R56" s="169">
        <f t="shared" si="21"/>
        <v>1132.2727272727273</v>
      </c>
      <c r="S56" s="170">
        <f t="shared" si="21"/>
        <v>1438.6363636363637</v>
      </c>
      <c r="T56" s="167">
        <f t="shared" si="21"/>
        <v>341.27272727272725</v>
      </c>
      <c r="U56" s="171">
        <f t="shared" si="21"/>
        <v>265.40909090909093</v>
      </c>
      <c r="V56" s="169">
        <f t="shared" si="21"/>
        <v>1893.4545454545455</v>
      </c>
      <c r="W56" s="186">
        <f t="shared" si="21"/>
        <v>1395.4545454545455</v>
      </c>
      <c r="X56" s="167">
        <f t="shared" si="21"/>
        <v>837.36363636363637</v>
      </c>
      <c r="Y56" s="171">
        <f t="shared" si="21"/>
        <v>606.27272727272725</v>
      </c>
      <c r="Z56" s="169">
        <f t="shared" si="21"/>
        <v>1891.2272727272727</v>
      </c>
      <c r="AA56" s="167">
        <f t="shared" si="21"/>
        <v>2164.1363636363635</v>
      </c>
      <c r="AB56" s="151">
        <f t="shared" si="5"/>
        <v>15378.454545454546</v>
      </c>
      <c r="AC56" s="152">
        <f t="shared" si="6"/>
        <v>16950.227272727276</v>
      </c>
    </row>
    <row r="57" spans="1:29" x14ac:dyDescent="0.2">
      <c r="A57" s="139" t="s">
        <v>34</v>
      </c>
      <c r="B57" s="181">
        <f t="shared" ref="B57:AA57" si="22">+B25/$B$65</f>
        <v>469.95454545454544</v>
      </c>
      <c r="C57" s="175">
        <f t="shared" si="22"/>
        <v>930.72727272727275</v>
      </c>
      <c r="D57" s="176">
        <f t="shared" si="22"/>
        <v>186.68181818181819</v>
      </c>
      <c r="E57" s="177">
        <f t="shared" si="22"/>
        <v>528.09090909090912</v>
      </c>
      <c r="F57" s="174">
        <f t="shared" si="22"/>
        <v>470.68181818181819</v>
      </c>
      <c r="G57" s="178">
        <f t="shared" si="22"/>
        <v>1180.6363636363637</v>
      </c>
      <c r="H57" s="176">
        <f t="shared" si="22"/>
        <v>913.90909090909088</v>
      </c>
      <c r="I57" s="177">
        <f t="shared" si="22"/>
        <v>1880.5454545454545</v>
      </c>
      <c r="J57" s="174">
        <f t="shared" si="22"/>
        <v>170.22727272727272</v>
      </c>
      <c r="K57" s="175">
        <f t="shared" si="22"/>
        <v>75.772727272727266</v>
      </c>
      <c r="L57" s="176">
        <f t="shared" si="22"/>
        <v>896.5454545454545</v>
      </c>
      <c r="M57" s="174">
        <f t="shared" si="22"/>
        <v>619.27272727272725</v>
      </c>
      <c r="N57" s="179">
        <f t="shared" si="22"/>
        <v>1764.090909090909</v>
      </c>
      <c r="O57" s="182">
        <f t="shared" si="22"/>
        <v>1574.3181818181818</v>
      </c>
      <c r="P57" s="174">
        <f t="shared" si="22"/>
        <v>575.77272727272725</v>
      </c>
      <c r="Q57" s="175">
        <f t="shared" si="22"/>
        <v>1014.4090909090909</v>
      </c>
      <c r="R57" s="176">
        <f t="shared" si="22"/>
        <v>802.5</v>
      </c>
      <c r="S57" s="177">
        <f t="shared" si="22"/>
        <v>1133.5</v>
      </c>
      <c r="T57" s="174">
        <f t="shared" si="22"/>
        <v>183.31818181818181</v>
      </c>
      <c r="U57" s="178">
        <f t="shared" si="22"/>
        <v>221.09090909090909</v>
      </c>
      <c r="V57" s="176">
        <f t="shared" si="22"/>
        <v>1402.7272727272727</v>
      </c>
      <c r="W57" s="183">
        <f t="shared" si="22"/>
        <v>871.90909090909088</v>
      </c>
      <c r="X57" s="174">
        <f t="shared" si="22"/>
        <v>501.86363636363637</v>
      </c>
      <c r="Y57" s="178">
        <f t="shared" si="22"/>
        <v>469.27272727272725</v>
      </c>
      <c r="Z57" s="176">
        <f t="shared" si="22"/>
        <v>1259.8636363636363</v>
      </c>
      <c r="AA57" s="174">
        <f t="shared" si="22"/>
        <v>1559.2272727272727</v>
      </c>
      <c r="AB57" s="151">
        <f t="shared" si="5"/>
        <v>9598.1363636363621</v>
      </c>
      <c r="AC57" s="152">
        <f t="shared" si="6"/>
        <v>12058.772727272728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417.72727272727275</v>
      </c>
      <c r="D58" s="169">
        <f t="shared" si="23"/>
        <v>6.6818181818181817</v>
      </c>
      <c r="E58" s="170">
        <f t="shared" si="23"/>
        <v>290.36363636363637</v>
      </c>
      <c r="F58" s="167">
        <f t="shared" si="23"/>
        <v>15.363636363636363</v>
      </c>
      <c r="G58" s="171">
        <f t="shared" si="23"/>
        <v>711.36363636363637</v>
      </c>
      <c r="H58" s="169">
        <f t="shared" si="23"/>
        <v>93.045454545454547</v>
      </c>
      <c r="I58" s="170">
        <f t="shared" si="23"/>
        <v>819.22727272727275</v>
      </c>
      <c r="J58" s="167">
        <f t="shared" si="23"/>
        <v>41.090909090909093</v>
      </c>
      <c r="K58" s="168">
        <f t="shared" si="23"/>
        <v>36.31818181818182</v>
      </c>
      <c r="L58" s="169">
        <f t="shared" si="23"/>
        <v>573.27272727272725</v>
      </c>
      <c r="M58" s="167">
        <f t="shared" si="23"/>
        <v>109.09090909090909</v>
      </c>
      <c r="N58" s="172">
        <f t="shared" si="23"/>
        <v>448</v>
      </c>
      <c r="O58" s="185">
        <f t="shared" si="23"/>
        <v>234.13636363636363</v>
      </c>
      <c r="P58" s="167">
        <f t="shared" si="23"/>
        <v>101.40909090909091</v>
      </c>
      <c r="Q58" s="168">
        <f t="shared" si="23"/>
        <v>170.5</v>
      </c>
      <c r="R58" s="169">
        <f t="shared" si="23"/>
        <v>169.09090909090909</v>
      </c>
      <c r="S58" s="170">
        <f t="shared" si="23"/>
        <v>99.409090909090907</v>
      </c>
      <c r="T58" s="167">
        <f t="shared" si="23"/>
        <v>25.681818181818183</v>
      </c>
      <c r="U58" s="171">
        <f t="shared" si="23"/>
        <v>18.136363636363637</v>
      </c>
      <c r="V58" s="169">
        <f t="shared" si="23"/>
        <v>179.77272727272728</v>
      </c>
      <c r="W58" s="186">
        <f t="shared" si="23"/>
        <v>33.772727272727273</v>
      </c>
      <c r="X58" s="167">
        <f t="shared" si="23"/>
        <v>66.13636363636364</v>
      </c>
      <c r="Y58" s="171">
        <f t="shared" si="23"/>
        <v>14.090909090909092</v>
      </c>
      <c r="Z58" s="169">
        <f t="shared" si="23"/>
        <v>63.5</v>
      </c>
      <c r="AA58" s="167">
        <f t="shared" si="23"/>
        <v>81</v>
      </c>
      <c r="AB58" s="151">
        <f t="shared" si="5"/>
        <v>1783.0454545454547</v>
      </c>
      <c r="AC58" s="152">
        <f t="shared" si="6"/>
        <v>3035.1363636363635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0</v>
      </c>
      <c r="D59" s="176">
        <f t="shared" si="24"/>
        <v>0</v>
      </c>
      <c r="E59" s="177">
        <f t="shared" si="24"/>
        <v>4.5454545454545456E-2</v>
      </c>
      <c r="F59" s="174">
        <f t="shared" si="24"/>
        <v>0</v>
      </c>
      <c r="G59" s="178">
        <f t="shared" si="24"/>
        <v>0</v>
      </c>
      <c r="H59" s="176">
        <f t="shared" si="24"/>
        <v>0</v>
      </c>
      <c r="I59" s="177">
        <f t="shared" si="24"/>
        <v>0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</v>
      </c>
      <c r="N59" s="179">
        <f t="shared" si="24"/>
        <v>0</v>
      </c>
      <c r="O59" s="182">
        <f t="shared" si="24"/>
        <v>0</v>
      </c>
      <c r="P59" s="174">
        <f t="shared" si="24"/>
        <v>0</v>
      </c>
      <c r="Q59" s="178">
        <f t="shared" si="24"/>
        <v>0</v>
      </c>
      <c r="R59" s="176">
        <f t="shared" si="24"/>
        <v>0</v>
      </c>
      <c r="S59" s="177">
        <f t="shared" si="24"/>
        <v>0</v>
      </c>
      <c r="T59" s="174">
        <f t="shared" si="24"/>
        <v>0</v>
      </c>
      <c r="U59" s="178">
        <f t="shared" si="24"/>
        <v>0</v>
      </c>
      <c r="V59" s="176">
        <f t="shared" si="24"/>
        <v>0</v>
      </c>
      <c r="W59" s="177">
        <f t="shared" si="24"/>
        <v>0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</v>
      </c>
      <c r="AC59" s="152">
        <f t="shared" si="6"/>
        <v>4.5454545454545456E-2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70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</v>
      </c>
      <c r="AC60" s="152">
        <f t="shared" si="6"/>
        <v>0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26958.63636363636</v>
      </c>
      <c r="C63" s="1">
        <f t="shared" si="27"/>
        <v>26329.727272727268</v>
      </c>
      <c r="D63" s="42">
        <f t="shared" si="27"/>
        <v>12547.545454545454</v>
      </c>
      <c r="E63" s="228">
        <f t="shared" si="27"/>
        <v>12378.59090909091</v>
      </c>
      <c r="F63" s="14">
        <f t="shared" si="27"/>
        <v>27611.090909090915</v>
      </c>
      <c r="G63" s="1">
        <f t="shared" si="27"/>
        <v>23591.772727272728</v>
      </c>
      <c r="H63" s="42">
        <f t="shared" si="27"/>
        <v>39556.318181818184</v>
      </c>
      <c r="I63" s="228">
        <f t="shared" si="27"/>
        <v>42525.227272727272</v>
      </c>
      <c r="J63" s="14">
        <f t="shared" si="27"/>
        <v>5876.5000000000009</v>
      </c>
      <c r="K63" s="1">
        <f t="shared" si="27"/>
        <v>6569.3181818181811</v>
      </c>
      <c r="L63" s="42">
        <f t="shared" si="27"/>
        <v>23047.818181818187</v>
      </c>
      <c r="M63" s="228">
        <f t="shared" si="27"/>
        <v>23413.727272727268</v>
      </c>
      <c r="N63" s="14">
        <f t="shared" si="27"/>
        <v>40804.000000000007</v>
      </c>
      <c r="O63" s="1">
        <f t="shared" si="27"/>
        <v>40900.681818181809</v>
      </c>
      <c r="P63" s="42">
        <f t="shared" si="27"/>
        <v>21794.5</v>
      </c>
      <c r="Q63" s="228">
        <f t="shared" si="27"/>
        <v>21778.863636363636</v>
      </c>
      <c r="R63" s="14">
        <f t="shared" si="27"/>
        <v>25055.090909090908</v>
      </c>
      <c r="S63" s="1">
        <f t="shared" si="27"/>
        <v>26256.36363636364</v>
      </c>
      <c r="T63" s="42">
        <f t="shared" si="27"/>
        <v>7498.6363636363621</v>
      </c>
      <c r="U63" s="228">
        <f t="shared" si="27"/>
        <v>7990.454545454545</v>
      </c>
      <c r="V63" s="14">
        <f t="shared" si="27"/>
        <v>24520.363636363636</v>
      </c>
      <c r="W63" s="1">
        <f t="shared" si="27"/>
        <v>27950.31818181818</v>
      </c>
      <c r="X63" s="42">
        <f t="shared" si="27"/>
        <v>20905.727272727276</v>
      </c>
      <c r="Y63" s="228">
        <f t="shared" si="27"/>
        <v>12970.045454545458</v>
      </c>
      <c r="Z63" s="14">
        <f t="shared" si="27"/>
        <v>40627.409090909096</v>
      </c>
      <c r="AA63" s="1">
        <f t="shared" si="27"/>
        <v>43037.227272727272</v>
      </c>
      <c r="AB63" s="42">
        <f>AB31/B65</f>
        <v>316803.63636363635</v>
      </c>
      <c r="AC63" s="1">
        <f>AC31/B65</f>
        <v>315692.31818181818</v>
      </c>
    </row>
    <row r="64" spans="1:29" ht="15.75" thickTop="1" x14ac:dyDescent="0.2">
      <c r="A64" s="8"/>
      <c r="AB64" s="162" t="str">
        <f>IF(AB63='Daily Total'!D45,"Correct","Wrong")</f>
        <v>Correct</v>
      </c>
      <c r="AC64" s="162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22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80" t="s">
        <v>0</v>
      </c>
      <c r="B69" s="271" t="s">
        <v>1</v>
      </c>
      <c r="C69" s="272"/>
      <c r="D69" s="271" t="s">
        <v>2</v>
      </c>
      <c r="E69" s="272"/>
      <c r="F69" s="271" t="s">
        <v>3</v>
      </c>
      <c r="G69" s="272"/>
      <c r="H69" s="271" t="s">
        <v>4</v>
      </c>
      <c r="I69" s="272"/>
      <c r="J69" s="271" t="s">
        <v>5</v>
      </c>
      <c r="K69" s="272"/>
      <c r="L69" s="271" t="s">
        <v>6</v>
      </c>
      <c r="M69" s="272"/>
      <c r="N69" s="271" t="s">
        <v>7</v>
      </c>
      <c r="O69" s="272"/>
      <c r="P69" s="271" t="s">
        <v>8</v>
      </c>
      <c r="Q69" s="272"/>
      <c r="R69" s="271" t="s">
        <v>9</v>
      </c>
      <c r="S69" s="272"/>
      <c r="T69" s="271" t="s">
        <v>10</v>
      </c>
      <c r="U69" s="272"/>
      <c r="V69" s="271" t="s">
        <v>11</v>
      </c>
      <c r="W69" s="272"/>
      <c r="X69" s="271" t="s">
        <v>12</v>
      </c>
      <c r="Y69" s="272"/>
      <c r="Z69" s="271" t="s">
        <v>40</v>
      </c>
      <c r="AA69" s="272"/>
      <c r="AB69" s="271" t="s">
        <v>51</v>
      </c>
      <c r="AC69" s="272"/>
    </row>
    <row r="70" spans="1:30" s="66" customFormat="1" ht="15" thickTop="1" thickBot="1" x14ac:dyDescent="0.3">
      <c r="A70" s="281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1.3200357449965436E-2</v>
      </c>
      <c r="C72" s="207">
        <f t="shared" ref="C72:AC72" si="29">C8/C31</f>
        <v>1.7263583850953122E-6</v>
      </c>
      <c r="D72" s="208">
        <f t="shared" si="29"/>
        <v>2.2481760286329089E-2</v>
      </c>
      <c r="E72" s="209">
        <f t="shared" si="29"/>
        <v>2.8274623708822785E-4</v>
      </c>
      <c r="F72" s="206">
        <f t="shared" si="29"/>
        <v>2.6348107809114913E-2</v>
      </c>
      <c r="G72" s="207">
        <f t="shared" si="29"/>
        <v>3.0442045474250463E-4</v>
      </c>
      <c r="H72" s="208">
        <f t="shared" si="29"/>
        <v>1.3683597264659479E-2</v>
      </c>
      <c r="I72" s="209">
        <f t="shared" si="29"/>
        <v>1.2965565894041504E-3</v>
      </c>
      <c r="J72" s="206">
        <f t="shared" si="29"/>
        <v>1.8641275341692257E-3</v>
      </c>
      <c r="K72" s="207">
        <f t="shared" si="29"/>
        <v>4.3037536758346309E-3</v>
      </c>
      <c r="L72" s="208">
        <f t="shared" si="29"/>
        <v>3.0115254451219993E-3</v>
      </c>
      <c r="M72" s="206">
        <f t="shared" si="29"/>
        <v>4.3234155565305514E-3</v>
      </c>
      <c r="N72" s="210">
        <f t="shared" si="29"/>
        <v>5.6578677669747177E-3</v>
      </c>
      <c r="O72" s="211">
        <f t="shared" si="29"/>
        <v>4.5398220745375435E-3</v>
      </c>
      <c r="P72" s="206">
        <f t="shared" si="29"/>
        <v>3.3557256939302869E-3</v>
      </c>
      <c r="Q72" s="207">
        <f t="shared" si="29"/>
        <v>3.0575933713880223E-3</v>
      </c>
      <c r="R72" s="208">
        <f t="shared" si="29"/>
        <v>1.1556352183914719E-3</v>
      </c>
      <c r="S72" s="209">
        <f t="shared" si="29"/>
        <v>3.2875147150474345E-3</v>
      </c>
      <c r="T72" s="206">
        <f t="shared" si="29"/>
        <v>1.515427047341941E-4</v>
      </c>
      <c r="U72" s="207">
        <f t="shared" si="29"/>
        <v>3.3847204050287275E-3</v>
      </c>
      <c r="V72" s="208">
        <f t="shared" si="29"/>
        <v>6.5437261793537102E-4</v>
      </c>
      <c r="W72" s="209">
        <f t="shared" si="29"/>
        <v>3.1663324697881142E-3</v>
      </c>
      <c r="X72" s="206">
        <f t="shared" si="29"/>
        <v>2.4569169822971523E-4</v>
      </c>
      <c r="Y72" s="207">
        <f t="shared" si="29"/>
        <v>2.0536831370185147E-3</v>
      </c>
      <c r="Z72" s="208">
        <f t="shared" si="29"/>
        <v>0</v>
      </c>
      <c r="AA72" s="206">
        <f t="shared" si="29"/>
        <v>0</v>
      </c>
      <c r="AB72" s="212">
        <f t="shared" si="29"/>
        <v>7.3937397412793702E-3</v>
      </c>
      <c r="AC72" s="213">
        <f t="shared" si="29"/>
        <v>2.1417574159880355E-3</v>
      </c>
      <c r="AD72" s="18"/>
    </row>
    <row r="73" spans="1:30" s="8" customFormat="1" x14ac:dyDescent="0.2">
      <c r="A73" s="214" t="s">
        <v>18</v>
      </c>
      <c r="B73" s="215">
        <f>B9/B31</f>
        <v>6.1542093105599487E-2</v>
      </c>
      <c r="C73" s="216">
        <f t="shared" ref="C73:AC73" si="30">C9/C31</f>
        <v>8.728467995041898E-3</v>
      </c>
      <c r="D73" s="217">
        <f t="shared" si="30"/>
        <v>7.223433775530165E-2</v>
      </c>
      <c r="E73" s="218">
        <f t="shared" si="30"/>
        <v>1.7082279154992674E-2</v>
      </c>
      <c r="F73" s="215">
        <f t="shared" si="30"/>
        <v>9.3602043974423982E-2</v>
      </c>
      <c r="G73" s="216">
        <f t="shared" si="30"/>
        <v>1.7396280290316923E-2</v>
      </c>
      <c r="H73" s="217">
        <f t="shared" si="30"/>
        <v>5.3393378140947488E-2</v>
      </c>
      <c r="I73" s="218">
        <f t="shared" si="30"/>
        <v>1.9156543442127933E-2</v>
      </c>
      <c r="J73" s="215">
        <f t="shared" si="30"/>
        <v>1.3574870632643116E-2</v>
      </c>
      <c r="K73" s="216">
        <f t="shared" si="30"/>
        <v>4.7348209652309292E-2</v>
      </c>
      <c r="L73" s="217">
        <f t="shared" si="30"/>
        <v>2.3541964137800461E-2</v>
      </c>
      <c r="M73" s="215">
        <f t="shared" si="30"/>
        <v>4.4043703965428206E-2</v>
      </c>
      <c r="N73" s="219">
        <f t="shared" si="30"/>
        <v>3.9671912735828041E-2</v>
      </c>
      <c r="O73" s="220">
        <f t="shared" si="30"/>
        <v>4.7327506209609752E-2</v>
      </c>
      <c r="P73" s="215">
        <f t="shared" si="30"/>
        <v>3.7194538238379572E-2</v>
      </c>
      <c r="Q73" s="216">
        <f t="shared" si="30"/>
        <v>4.297327475554906E-2</v>
      </c>
      <c r="R73" s="217">
        <f t="shared" si="30"/>
        <v>3.7575379345877812E-2</v>
      </c>
      <c r="S73" s="218">
        <f t="shared" si="30"/>
        <v>4.0570251367633821E-2</v>
      </c>
      <c r="T73" s="215">
        <f t="shared" si="30"/>
        <v>1.8506395102139785E-2</v>
      </c>
      <c r="U73" s="216">
        <f t="shared" si="30"/>
        <v>6.4662381250355533E-2</v>
      </c>
      <c r="V73" s="217">
        <f t="shared" si="30"/>
        <v>2.6656878883599532E-2</v>
      </c>
      <c r="W73" s="218">
        <f t="shared" si="30"/>
        <v>4.7823492007734503E-2</v>
      </c>
      <c r="X73" s="215">
        <f t="shared" si="30"/>
        <v>4.2376382287585397E-2</v>
      </c>
      <c r="Y73" s="216">
        <f t="shared" si="30"/>
        <v>5.2239250580883925E-2</v>
      </c>
      <c r="Z73" s="217">
        <f t="shared" si="30"/>
        <v>4.6147752916470407E-2</v>
      </c>
      <c r="AA73" s="215">
        <f t="shared" si="30"/>
        <v>2.8652783689385192E-2</v>
      </c>
      <c r="AB73" s="212">
        <f t="shared" si="30"/>
        <v>4.6743035548260467E-2</v>
      </c>
      <c r="AC73" s="213">
        <f t="shared" si="30"/>
        <v>3.392385364864034E-2</v>
      </c>
      <c r="AD73" s="18"/>
    </row>
    <row r="74" spans="1:30" s="8" customFormat="1" x14ac:dyDescent="0.2">
      <c r="A74" s="205" t="s">
        <v>19</v>
      </c>
      <c r="B74" s="206">
        <f>B10/B31</f>
        <v>0.10449510192382269</v>
      </c>
      <c r="C74" s="207">
        <f t="shared" ref="C74:AC74" si="31">C10/C31</f>
        <v>3.9556049677688887E-2</v>
      </c>
      <c r="D74" s="208">
        <f t="shared" si="31"/>
        <v>9.4882736935148496E-2</v>
      </c>
      <c r="E74" s="209">
        <f t="shared" si="31"/>
        <v>5.8723088617077139E-2</v>
      </c>
      <c r="F74" s="206">
        <f t="shared" si="31"/>
        <v>0.10763790571641171</v>
      </c>
      <c r="G74" s="207">
        <f t="shared" si="31"/>
        <v>5.2755294122180496E-2</v>
      </c>
      <c r="H74" s="208">
        <f t="shared" si="31"/>
        <v>8.2863443260989225E-2</v>
      </c>
      <c r="I74" s="209">
        <f t="shared" si="31"/>
        <v>4.3795394177787515E-2</v>
      </c>
      <c r="J74" s="206">
        <f t="shared" si="31"/>
        <v>3.1960891996627556E-2</v>
      </c>
      <c r="K74" s="207">
        <f t="shared" si="31"/>
        <v>0.101968517557516</v>
      </c>
      <c r="L74" s="208">
        <f t="shared" si="31"/>
        <v>4.2816121423443751E-2</v>
      </c>
      <c r="M74" s="206">
        <f t="shared" si="31"/>
        <v>9.223415944803165E-2</v>
      </c>
      <c r="N74" s="210">
        <f t="shared" si="31"/>
        <v>7.0266061259591311E-2</v>
      </c>
      <c r="O74" s="211">
        <f t="shared" si="31"/>
        <v>8.4323999933319627E-2</v>
      </c>
      <c r="P74" s="206">
        <f t="shared" si="31"/>
        <v>8.0251689855030145E-2</v>
      </c>
      <c r="Q74" s="207">
        <f t="shared" si="31"/>
        <v>8.2452753399355094E-2</v>
      </c>
      <c r="R74" s="208">
        <f t="shared" si="31"/>
        <v>7.6357191062603857E-2</v>
      </c>
      <c r="S74" s="209">
        <f t="shared" si="31"/>
        <v>6.716640121875217E-2</v>
      </c>
      <c r="T74" s="206">
        <f t="shared" si="31"/>
        <v>3.8503970418864039E-2</v>
      </c>
      <c r="U74" s="207">
        <f t="shared" si="31"/>
        <v>0.14371124637351385</v>
      </c>
      <c r="V74" s="208">
        <f t="shared" si="31"/>
        <v>4.6682905488573505E-2</v>
      </c>
      <c r="W74" s="209">
        <f t="shared" si="31"/>
        <v>9.5965731403285376E-2</v>
      </c>
      <c r="X74" s="206">
        <f t="shared" si="31"/>
        <v>8.473537047264125E-2</v>
      </c>
      <c r="Y74" s="207">
        <f t="shared" si="31"/>
        <v>0.10193417700225345</v>
      </c>
      <c r="Z74" s="208">
        <f t="shared" si="31"/>
        <v>7.5882493122086184E-2</v>
      </c>
      <c r="AA74" s="206">
        <f t="shared" si="31"/>
        <v>5.0201780910606987E-2</v>
      </c>
      <c r="AB74" s="212">
        <f t="shared" si="31"/>
        <v>7.6542968974185333E-2</v>
      </c>
      <c r="AC74" s="213">
        <f t="shared" si="31"/>
        <v>6.9771185436452721E-2</v>
      </c>
      <c r="AD74" s="18"/>
    </row>
    <row r="75" spans="1:30" s="8" customFormat="1" x14ac:dyDescent="0.2">
      <c r="A75" s="214" t="s">
        <v>20</v>
      </c>
      <c r="B75" s="215">
        <f>B11/B31</f>
        <v>0.12037802019929522</v>
      </c>
      <c r="C75" s="216">
        <f t="shared" ref="C75:AC75" si="32">C11/C31</f>
        <v>4.2281969567754388E-2</v>
      </c>
      <c r="D75" s="217">
        <f t="shared" si="32"/>
        <v>9.4850133673373277E-2</v>
      </c>
      <c r="E75" s="218">
        <f t="shared" si="32"/>
        <v>8.4699022138663163E-2</v>
      </c>
      <c r="F75" s="215">
        <f t="shared" si="32"/>
        <v>0.10212464029606021</v>
      </c>
      <c r="G75" s="216">
        <f t="shared" si="32"/>
        <v>5.837165884100582E-2</v>
      </c>
      <c r="H75" s="217">
        <f t="shared" si="32"/>
        <v>9.6799844640380397E-2</v>
      </c>
      <c r="I75" s="218">
        <f t="shared" si="32"/>
        <v>5.421808445254421E-2</v>
      </c>
      <c r="J75" s="215">
        <f t="shared" si="32"/>
        <v>4.0879311278358331E-2</v>
      </c>
      <c r="K75" s="216">
        <f t="shared" si="32"/>
        <v>0.15071440927175228</v>
      </c>
      <c r="L75" s="217">
        <f t="shared" si="32"/>
        <v>4.4504311194907033E-2</v>
      </c>
      <c r="M75" s="215">
        <f t="shared" si="32"/>
        <v>0.14195635039273774</v>
      </c>
      <c r="N75" s="219">
        <f t="shared" si="32"/>
        <v>7.0825275596866619E-2</v>
      </c>
      <c r="O75" s="220">
        <f t="shared" si="32"/>
        <v>0.10263443041069553</v>
      </c>
      <c r="P75" s="215">
        <f t="shared" si="32"/>
        <v>9.3307527545523364E-2</v>
      </c>
      <c r="Q75" s="216">
        <f t="shared" si="32"/>
        <v>9.5181942458805971E-2</v>
      </c>
      <c r="R75" s="217">
        <f t="shared" si="32"/>
        <v>9.8307003475976582E-2</v>
      </c>
      <c r="S75" s="218">
        <f t="shared" si="32"/>
        <v>7.1852711031092031E-2</v>
      </c>
      <c r="T75" s="215">
        <f t="shared" si="32"/>
        <v>4.3717039461720314E-2</v>
      </c>
      <c r="U75" s="216">
        <f t="shared" si="32"/>
        <v>0.18613117924796632</v>
      </c>
      <c r="V75" s="217">
        <f t="shared" si="32"/>
        <v>4.308478296332547E-2</v>
      </c>
      <c r="W75" s="218">
        <f t="shared" si="32"/>
        <v>0.10692511225274716</v>
      </c>
      <c r="X75" s="215">
        <f t="shared" si="32"/>
        <v>8.7738027421802645E-2</v>
      </c>
      <c r="Y75" s="216">
        <f t="shared" si="32"/>
        <v>0.14027777291030732</v>
      </c>
      <c r="Z75" s="217">
        <f t="shared" si="32"/>
        <v>9.2864982552083628E-2</v>
      </c>
      <c r="AA75" s="215">
        <f t="shared" si="32"/>
        <v>6.0646226997979551E-2</v>
      </c>
      <c r="AB75" s="212">
        <f t="shared" si="32"/>
        <v>8.436814889636253E-2</v>
      </c>
      <c r="AC75" s="213">
        <f t="shared" si="32"/>
        <v>8.622621767368141E-2</v>
      </c>
      <c r="AD75" s="18"/>
    </row>
    <row r="76" spans="1:30" s="8" customFormat="1" x14ac:dyDescent="0.2">
      <c r="A76" s="205" t="s">
        <v>21</v>
      </c>
      <c r="B76" s="206">
        <f>B12/B31</f>
        <v>9.4644994857441531E-2</v>
      </c>
      <c r="C76" s="207">
        <f t="shared" ref="C76:AC76" si="33">C12/C31</f>
        <v>3.9283285052843828E-2</v>
      </c>
      <c r="D76" s="208">
        <f t="shared" si="33"/>
        <v>7.4027517152938274E-2</v>
      </c>
      <c r="E76" s="209">
        <f t="shared" si="33"/>
        <v>6.8439277491563519E-2</v>
      </c>
      <c r="F76" s="206">
        <f t="shared" si="33"/>
        <v>8.7971895351670271E-2</v>
      </c>
      <c r="G76" s="207">
        <f t="shared" si="33"/>
        <v>4.5522418254437702E-2</v>
      </c>
      <c r="H76" s="208">
        <f t="shared" si="33"/>
        <v>8.023313135816712E-2</v>
      </c>
      <c r="I76" s="209">
        <f t="shared" si="33"/>
        <v>4.8170337393311995E-2</v>
      </c>
      <c r="J76" s="206">
        <f t="shared" si="33"/>
        <v>3.6686958068732935E-2</v>
      </c>
      <c r="K76" s="207">
        <f t="shared" si="33"/>
        <v>0.12375713544369486</v>
      </c>
      <c r="L76" s="208">
        <f t="shared" si="33"/>
        <v>3.7865938799176414E-2</v>
      </c>
      <c r="M76" s="206">
        <f t="shared" si="33"/>
        <v>0.12809307671102035</v>
      </c>
      <c r="N76" s="210">
        <f t="shared" si="33"/>
        <v>5.5879102761761328E-2</v>
      </c>
      <c r="O76" s="211">
        <f t="shared" si="33"/>
        <v>9.2922434055889264E-2</v>
      </c>
      <c r="P76" s="206">
        <f t="shared" si="33"/>
        <v>7.3267025250323789E-2</v>
      </c>
      <c r="Q76" s="207">
        <f t="shared" si="33"/>
        <v>7.9489079278282734E-2</v>
      </c>
      <c r="R76" s="208">
        <f t="shared" si="33"/>
        <v>8.088176599928884E-2</v>
      </c>
      <c r="S76" s="209">
        <f t="shared" si="33"/>
        <v>5.9711931306696213E-2</v>
      </c>
      <c r="T76" s="206">
        <f t="shared" si="33"/>
        <v>3.126022913256956E-2</v>
      </c>
      <c r="U76" s="207">
        <f t="shared" si="33"/>
        <v>0.13474600375447979</v>
      </c>
      <c r="V76" s="208">
        <f t="shared" si="33"/>
        <v>3.2485058800848274E-2</v>
      </c>
      <c r="W76" s="209">
        <f t="shared" si="33"/>
        <v>8.4586774910677551E-2</v>
      </c>
      <c r="X76" s="206">
        <f t="shared" si="33"/>
        <v>6.9352461048081654E-2</v>
      </c>
      <c r="Y76" s="207">
        <f t="shared" si="33"/>
        <v>0.11587889577733308</v>
      </c>
      <c r="Z76" s="208">
        <f t="shared" si="33"/>
        <v>7.6859218418376313E-2</v>
      </c>
      <c r="AA76" s="206">
        <f t="shared" si="33"/>
        <v>5.1939177392933598E-2</v>
      </c>
      <c r="AB76" s="212">
        <f t="shared" si="33"/>
        <v>6.8427962259386368E-2</v>
      </c>
      <c r="AC76" s="213">
        <f t="shared" si="33"/>
        <v>7.3156098047710727E-2</v>
      </c>
      <c r="AD76" s="18"/>
    </row>
    <row r="77" spans="1:30" s="8" customFormat="1" x14ac:dyDescent="0.2">
      <c r="A77" s="214" t="s">
        <v>22</v>
      </c>
      <c r="B77" s="215">
        <f>B13/B31</f>
        <v>6.7327049857525842E-2</v>
      </c>
      <c r="C77" s="216">
        <f t="shared" ref="C77:AC77" si="34">C13/C31</f>
        <v>4.0054967250981434E-2</v>
      </c>
      <c r="D77" s="217">
        <f t="shared" si="34"/>
        <v>5.8185954514827241E-2</v>
      </c>
      <c r="E77" s="218">
        <f t="shared" si="34"/>
        <v>5.1107300360960457E-2</v>
      </c>
      <c r="F77" s="215">
        <f t="shared" si="34"/>
        <v>7.5152606660037799E-2</v>
      </c>
      <c r="G77" s="216">
        <f t="shared" si="34"/>
        <v>3.5796377396588565E-2</v>
      </c>
      <c r="H77" s="217">
        <f t="shared" si="34"/>
        <v>6.7083870063281467E-2</v>
      </c>
      <c r="I77" s="218">
        <f t="shared" si="34"/>
        <v>4.3901213718060404E-2</v>
      </c>
      <c r="J77" s="215">
        <f t="shared" si="34"/>
        <v>3.9270437721896923E-2</v>
      </c>
      <c r="K77" s="216">
        <f t="shared" si="34"/>
        <v>0.10910915066597475</v>
      </c>
      <c r="L77" s="217">
        <f t="shared" si="34"/>
        <v>3.3521216758833412E-2</v>
      </c>
      <c r="M77" s="215">
        <f t="shared" si="34"/>
        <v>9.083637803774787E-2</v>
      </c>
      <c r="N77" s="219">
        <f t="shared" si="34"/>
        <v>4.6293366960458424E-2</v>
      </c>
      <c r="O77" s="220">
        <f t="shared" si="34"/>
        <v>7.6173435650661522E-2</v>
      </c>
      <c r="P77" s="215">
        <f t="shared" si="34"/>
        <v>5.2751006821988036E-2</v>
      </c>
      <c r="Q77" s="216">
        <f t="shared" si="34"/>
        <v>5.7244826614628444E-2</v>
      </c>
      <c r="R77" s="217">
        <f t="shared" si="34"/>
        <v>6.7066754715064264E-2</v>
      </c>
      <c r="S77" s="218">
        <f t="shared" si="34"/>
        <v>5.0756526556332664E-2</v>
      </c>
      <c r="T77" s="215">
        <f t="shared" si="34"/>
        <v>2.9720555252470145E-2</v>
      </c>
      <c r="U77" s="216">
        <f t="shared" si="34"/>
        <v>7.1448887877581205E-2</v>
      </c>
      <c r="V77" s="217">
        <f t="shared" si="34"/>
        <v>2.8152852545565096E-2</v>
      </c>
      <c r="W77" s="218">
        <f t="shared" si="34"/>
        <v>7.2936232633552714E-2</v>
      </c>
      <c r="X77" s="215">
        <f t="shared" si="34"/>
        <v>5.3032444349743219E-2</v>
      </c>
      <c r="Y77" s="216">
        <f t="shared" si="34"/>
        <v>7.057170192856968E-2</v>
      </c>
      <c r="Z77" s="217">
        <f t="shared" si="34"/>
        <v>6.2023734536581325E-2</v>
      </c>
      <c r="AA77" s="215">
        <f t="shared" si="34"/>
        <v>5.4227893610077536E-2</v>
      </c>
      <c r="AB77" s="212">
        <f t="shared" si="34"/>
        <v>5.5358782612688104E-2</v>
      </c>
      <c r="AC77" s="213">
        <f t="shared" si="34"/>
        <v>5.9538552425398086E-2</v>
      </c>
      <c r="AD77" s="18"/>
    </row>
    <row r="78" spans="1:30" s="8" customFormat="1" x14ac:dyDescent="0.2">
      <c r="A78" s="205" t="s">
        <v>23</v>
      </c>
      <c r="B78" s="206">
        <f>B14/B31</f>
        <v>4.9727697314067003E-2</v>
      </c>
      <c r="C78" s="207">
        <f t="shared" ref="C78:AC78" si="35">C14/C31</f>
        <v>3.8354504241662556E-2</v>
      </c>
      <c r="D78" s="208">
        <f t="shared" si="35"/>
        <v>4.5894524825572547E-2</v>
      </c>
      <c r="E78" s="209">
        <f t="shared" si="35"/>
        <v>4.1637137433031372E-2</v>
      </c>
      <c r="F78" s="206">
        <f t="shared" si="35"/>
        <v>5.7901633730845968E-2</v>
      </c>
      <c r="G78" s="207">
        <f t="shared" si="35"/>
        <v>3.212984495750637E-2</v>
      </c>
      <c r="H78" s="208">
        <f t="shared" si="35"/>
        <v>5.3094609641719116E-2</v>
      </c>
      <c r="I78" s="209">
        <f t="shared" si="35"/>
        <v>3.9726151856384714E-2</v>
      </c>
      <c r="J78" s="206">
        <f t="shared" si="35"/>
        <v>3.9951114995784444E-2</v>
      </c>
      <c r="K78" s="207">
        <f t="shared" si="35"/>
        <v>7.7986507524649709E-2</v>
      </c>
      <c r="L78" s="208">
        <f t="shared" si="35"/>
        <v>3.0679299164582726E-2</v>
      </c>
      <c r="M78" s="206">
        <f t="shared" si="35"/>
        <v>5.9877461163031789E-2</v>
      </c>
      <c r="N78" s="210">
        <f t="shared" si="35"/>
        <v>4.0365917779896801E-2</v>
      </c>
      <c r="O78" s="211">
        <f t="shared" si="35"/>
        <v>5.1495029533848623E-2</v>
      </c>
      <c r="P78" s="206">
        <f t="shared" si="35"/>
        <v>4.5113550332757012E-2</v>
      </c>
      <c r="Q78" s="207">
        <f t="shared" si="35"/>
        <v>4.1595792417585861E-2</v>
      </c>
      <c r="R78" s="208">
        <f t="shared" si="35"/>
        <v>5.4204190039404077E-2</v>
      </c>
      <c r="S78" s="209">
        <f t="shared" si="35"/>
        <v>4.3238002908385843E-2</v>
      </c>
      <c r="T78" s="206">
        <f t="shared" si="35"/>
        <v>3.3715220949263505E-2</v>
      </c>
      <c r="U78" s="207">
        <f t="shared" si="35"/>
        <v>4.3989988053927981E-2</v>
      </c>
      <c r="V78" s="208">
        <f t="shared" si="35"/>
        <v>2.6304666992926103E-2</v>
      </c>
      <c r="W78" s="209">
        <f t="shared" si="35"/>
        <v>5.6141823072432089E-2</v>
      </c>
      <c r="X78" s="206">
        <f t="shared" si="35"/>
        <v>4.1745846070889665E-2</v>
      </c>
      <c r="Y78" s="207">
        <f t="shared" si="35"/>
        <v>4.8251039983738753E-2</v>
      </c>
      <c r="Z78" s="208">
        <f t="shared" si="35"/>
        <v>5.2254243944135338E-2</v>
      </c>
      <c r="AA78" s="206">
        <f t="shared" si="35"/>
        <v>5.0122568305029792E-2</v>
      </c>
      <c r="AB78" s="212">
        <f t="shared" si="35"/>
        <v>4.5577702276144674E-2</v>
      </c>
      <c r="AC78" s="213">
        <f t="shared" si="35"/>
        <v>4.6684408337174098E-2</v>
      </c>
      <c r="AD78" s="18"/>
    </row>
    <row r="79" spans="1:30" s="8" customFormat="1" x14ac:dyDescent="0.2">
      <c r="A79" s="214" t="s">
        <v>24</v>
      </c>
      <c r="B79" s="215">
        <f>B15/B31</f>
        <v>4.6068893422583419E-2</v>
      </c>
      <c r="C79" s="216">
        <f t="shared" ref="C79:AC79" si="36">C15/C31</f>
        <v>4.2839583326140171E-2</v>
      </c>
      <c r="D79" s="217">
        <f t="shared" si="36"/>
        <v>4.497076574194156E-2</v>
      </c>
      <c r="E79" s="218">
        <f t="shared" si="36"/>
        <v>3.9202582170830134E-2</v>
      </c>
      <c r="F79" s="215">
        <f t="shared" si="36"/>
        <v>5.4472511046285747E-2</v>
      </c>
      <c r="G79" s="216">
        <f t="shared" si="36"/>
        <v>3.0856288498108932E-2</v>
      </c>
      <c r="H79" s="217">
        <f t="shared" si="36"/>
        <v>5.3527823965600255E-2</v>
      </c>
      <c r="I79" s="218">
        <f t="shared" si="36"/>
        <v>4.0669976644879244E-2</v>
      </c>
      <c r="J79" s="215">
        <f t="shared" si="36"/>
        <v>4.4483806842353597E-2</v>
      </c>
      <c r="K79" s="216">
        <f t="shared" si="36"/>
        <v>5.197024736204809E-2</v>
      </c>
      <c r="L79" s="217">
        <f t="shared" si="36"/>
        <v>3.3949180754636606E-2</v>
      </c>
      <c r="M79" s="215">
        <f t="shared" si="36"/>
        <v>5.5033760303784492E-2</v>
      </c>
      <c r="N79" s="219">
        <f t="shared" si="36"/>
        <v>3.9128294017520562E-2</v>
      </c>
      <c r="O79" s="220">
        <f t="shared" si="36"/>
        <v>5.1008262809577522E-2</v>
      </c>
      <c r="P79" s="215">
        <f t="shared" si="36"/>
        <v>4.3987327912171338E-2</v>
      </c>
      <c r="Q79" s="216">
        <f t="shared" si="36"/>
        <v>3.7703361265614077E-2</v>
      </c>
      <c r="R79" s="217">
        <f t="shared" si="36"/>
        <v>5.136680623789032E-2</v>
      </c>
      <c r="S79" s="218">
        <f t="shared" si="36"/>
        <v>4.2064261477737001E-2</v>
      </c>
      <c r="T79" s="215">
        <f t="shared" si="36"/>
        <v>2.9350791052918712E-2</v>
      </c>
      <c r="U79" s="216">
        <f t="shared" si="36"/>
        <v>3.7487911712839182E-2</v>
      </c>
      <c r="V79" s="217">
        <f t="shared" si="36"/>
        <v>2.831968975693672E-2</v>
      </c>
      <c r="W79" s="218">
        <f t="shared" si="36"/>
        <v>5.4068338789442956E-2</v>
      </c>
      <c r="X79" s="215">
        <f t="shared" si="36"/>
        <v>4.0713071233198381E-2</v>
      </c>
      <c r="Y79" s="216">
        <f t="shared" si="36"/>
        <v>3.7877486936682775E-2</v>
      </c>
      <c r="Z79" s="217">
        <f t="shared" si="36"/>
        <v>5.1654559226138201E-2</v>
      </c>
      <c r="AA79" s="215">
        <f t="shared" si="36"/>
        <v>4.9755021815151575E-2</v>
      </c>
      <c r="AB79" s="212">
        <f t="shared" si="36"/>
        <v>4.4753274181884968E-2</v>
      </c>
      <c r="AC79" s="213">
        <f t="shared" si="36"/>
        <v>4.4840697163276495E-2</v>
      </c>
      <c r="AD79" s="18"/>
    </row>
    <row r="80" spans="1:30" s="8" customFormat="1" x14ac:dyDescent="0.2">
      <c r="A80" s="205" t="s">
        <v>25</v>
      </c>
      <c r="B80" s="206">
        <f>B16/B31</f>
        <v>4.4932472306058104E-2</v>
      </c>
      <c r="C80" s="207">
        <f t="shared" ref="C80:AC80" si="37">C16/C31</f>
        <v>4.2927627603780036E-2</v>
      </c>
      <c r="D80" s="208">
        <f t="shared" si="37"/>
        <v>4.4851220448765786E-2</v>
      </c>
      <c r="E80" s="209">
        <f t="shared" si="37"/>
        <v>3.9353135362006984E-2</v>
      </c>
      <c r="F80" s="206">
        <f t="shared" si="37"/>
        <v>5.0068812927611436E-2</v>
      </c>
      <c r="G80" s="207">
        <f t="shared" si="37"/>
        <v>3.2817681048285322E-2</v>
      </c>
      <c r="H80" s="208">
        <f t="shared" si="37"/>
        <v>5.1559399199530245E-2</v>
      </c>
      <c r="I80" s="209">
        <f t="shared" si="37"/>
        <v>4.2388742511129757E-2</v>
      </c>
      <c r="J80" s="206">
        <f t="shared" si="37"/>
        <v>4.1320204512580928E-2</v>
      </c>
      <c r="K80" s="207">
        <f t="shared" si="37"/>
        <v>4.2546272271233351E-2</v>
      </c>
      <c r="L80" s="208">
        <f t="shared" si="37"/>
        <v>3.3677019319517526E-2</v>
      </c>
      <c r="M80" s="206">
        <f t="shared" si="37"/>
        <v>5.4317397331014053E-2</v>
      </c>
      <c r="N80" s="210">
        <f t="shared" si="37"/>
        <v>3.9501474899965243E-2</v>
      </c>
      <c r="O80" s="211">
        <f t="shared" si="37"/>
        <v>4.5968337936131316E-2</v>
      </c>
      <c r="P80" s="206">
        <f t="shared" si="37"/>
        <v>4.3741227457302613E-2</v>
      </c>
      <c r="Q80" s="207">
        <f t="shared" si="37"/>
        <v>3.6250743527398335E-2</v>
      </c>
      <c r="R80" s="208">
        <f t="shared" si="37"/>
        <v>4.9307707379374906E-2</v>
      </c>
      <c r="S80" s="209">
        <f t="shared" si="37"/>
        <v>4.2020981926459387E-2</v>
      </c>
      <c r="T80" s="217">
        <f t="shared" si="37"/>
        <v>2.7877795962902345E-2</v>
      </c>
      <c r="U80" s="206">
        <f t="shared" si="37"/>
        <v>3.6452585471300987E-2</v>
      </c>
      <c r="V80" s="208">
        <f t="shared" si="37"/>
        <v>3.0379202443979771E-2</v>
      </c>
      <c r="W80" s="209">
        <f t="shared" si="37"/>
        <v>5.0648309419147934E-2</v>
      </c>
      <c r="X80" s="206">
        <f t="shared" si="37"/>
        <v>3.8123524219113511E-2</v>
      </c>
      <c r="Y80" s="207">
        <f t="shared" si="37"/>
        <v>3.5522410028702503E-2</v>
      </c>
      <c r="Z80" s="208">
        <f t="shared" si="37"/>
        <v>5.0821042220713063E-2</v>
      </c>
      <c r="AA80" s="206">
        <f t="shared" si="37"/>
        <v>5.0747819805052496E-2</v>
      </c>
      <c r="AB80" s="212">
        <f t="shared" si="37"/>
        <v>4.3658819343212314E-2</v>
      </c>
      <c r="AC80" s="213">
        <f t="shared" si="37"/>
        <v>4.3935615676426024E-2</v>
      </c>
      <c r="AD80" s="18"/>
    </row>
    <row r="81" spans="1:30" s="8" customFormat="1" x14ac:dyDescent="0.2">
      <c r="A81" s="214" t="s">
        <v>26</v>
      </c>
      <c r="B81" s="215">
        <f>B17/B31</f>
        <v>3.9764622569930366E-2</v>
      </c>
      <c r="C81" s="216">
        <f t="shared" ref="C81:AC81" si="38">C17/C31</f>
        <v>3.9877152337316618E-2</v>
      </c>
      <c r="D81" s="217">
        <f t="shared" si="38"/>
        <v>3.9156517392028863E-2</v>
      </c>
      <c r="E81" s="218">
        <f t="shared" si="38"/>
        <v>3.9808466964590623E-2</v>
      </c>
      <c r="F81" s="215">
        <f t="shared" si="38"/>
        <v>4.1149472214722677E-2</v>
      </c>
      <c r="G81" s="216">
        <f t="shared" si="38"/>
        <v>3.4025729308560959E-2</v>
      </c>
      <c r="H81" s="217">
        <f t="shared" si="38"/>
        <v>4.5038202149064795E-2</v>
      </c>
      <c r="I81" s="218">
        <f t="shared" si="38"/>
        <v>4.087092688297321E-2</v>
      </c>
      <c r="J81" s="215">
        <f t="shared" si="38"/>
        <v>4.3586550435865505E-2</v>
      </c>
      <c r="K81" s="216">
        <f t="shared" si="38"/>
        <v>3.8277114686040475E-2</v>
      </c>
      <c r="L81" s="217">
        <f t="shared" si="38"/>
        <v>3.4069483997696486E-2</v>
      </c>
      <c r="M81" s="215">
        <f t="shared" si="38"/>
        <v>4.3570011376387587E-2</v>
      </c>
      <c r="N81" s="219">
        <f t="shared" si="38"/>
        <v>3.7147650408605216E-2</v>
      </c>
      <c r="O81" s="220">
        <f t="shared" si="38"/>
        <v>3.9787067341620221E-2</v>
      </c>
      <c r="P81" s="215">
        <f t="shared" si="38"/>
        <v>4.1582634484513402E-2</v>
      </c>
      <c r="Q81" s="216">
        <f t="shared" si="38"/>
        <v>3.5977334154257148E-2</v>
      </c>
      <c r="R81" s="217">
        <f t="shared" si="38"/>
        <v>4.4989949420549624E-2</v>
      </c>
      <c r="S81" s="218">
        <f t="shared" si="38"/>
        <v>3.9206079911363476E-2</v>
      </c>
      <c r="T81" s="215">
        <f t="shared" si="38"/>
        <v>2.6616960659513852E-2</v>
      </c>
      <c r="U81" s="216">
        <f t="shared" si="38"/>
        <v>3.3989419193355706E-2</v>
      </c>
      <c r="V81" s="217">
        <f t="shared" si="38"/>
        <v>3.1061381263810414E-2</v>
      </c>
      <c r="W81" s="218">
        <f t="shared" si="38"/>
        <v>4.4632765605205342E-2</v>
      </c>
      <c r="X81" s="215">
        <f t="shared" si="38"/>
        <v>3.4070698329731301E-2</v>
      </c>
      <c r="Y81" s="216">
        <f t="shared" si="38"/>
        <v>3.4674301975531029E-2</v>
      </c>
      <c r="Z81" s="217">
        <f t="shared" si="38"/>
        <v>4.9099186286016047E-2</v>
      </c>
      <c r="AA81" s="215">
        <f t="shared" si="38"/>
        <v>4.8404182848041703E-2</v>
      </c>
      <c r="AB81" s="212">
        <f t="shared" si="38"/>
        <v>4.0214041390709471E-2</v>
      </c>
      <c r="AC81" s="213">
        <f t="shared" si="38"/>
        <v>4.0695838626533802E-2</v>
      </c>
      <c r="AD81" s="18"/>
    </row>
    <row r="82" spans="1:30" s="8" customFormat="1" x14ac:dyDescent="0.2">
      <c r="A82" s="205" t="s">
        <v>27</v>
      </c>
      <c r="B82" s="206">
        <f>B18/B31</f>
        <v>3.6695948338363489E-2</v>
      </c>
      <c r="C82" s="207">
        <f t="shared" ref="C82:AC82" si="39">C18/C31</f>
        <v>4.6815386687014675E-2</v>
      </c>
      <c r="D82" s="208">
        <f t="shared" si="39"/>
        <v>3.9062330191344918E-2</v>
      </c>
      <c r="E82" s="209">
        <f t="shared" si="39"/>
        <v>4.1784018595155126E-2</v>
      </c>
      <c r="F82" s="206">
        <f t="shared" si="39"/>
        <v>3.6444511757462418E-2</v>
      </c>
      <c r="G82" s="207">
        <f t="shared" si="39"/>
        <v>3.9825131642579559E-2</v>
      </c>
      <c r="H82" s="208">
        <f t="shared" si="39"/>
        <v>4.5288708044571663E-2</v>
      </c>
      <c r="I82" s="209">
        <f t="shared" si="39"/>
        <v>4.4869622844194088E-2</v>
      </c>
      <c r="J82" s="206">
        <f t="shared" si="39"/>
        <v>4.9751320745960413E-2</v>
      </c>
      <c r="K82" s="207">
        <f t="shared" si="39"/>
        <v>3.5218820273309116E-2</v>
      </c>
      <c r="L82" s="208">
        <f t="shared" si="39"/>
        <v>4.0425834036745739E-2</v>
      </c>
      <c r="M82" s="206">
        <f t="shared" si="39"/>
        <v>3.6530628885152842E-2</v>
      </c>
      <c r="N82" s="210">
        <f t="shared" si="39"/>
        <v>4.2016825444920733E-2</v>
      </c>
      <c r="O82" s="211">
        <f t="shared" si="39"/>
        <v>3.7463256336024625E-2</v>
      </c>
      <c r="P82" s="206">
        <f t="shared" si="39"/>
        <v>4.5603665645419296E-2</v>
      </c>
      <c r="Q82" s="207">
        <f t="shared" si="39"/>
        <v>3.4789777411376753E-2</v>
      </c>
      <c r="R82" s="208">
        <f t="shared" si="39"/>
        <v>4.4015732603789465E-2</v>
      </c>
      <c r="S82" s="209">
        <f t="shared" si="39"/>
        <v>4.2587078457170559E-2</v>
      </c>
      <c r="T82" s="206">
        <f t="shared" si="39"/>
        <v>3.6976419955143357E-2</v>
      </c>
      <c r="U82" s="207">
        <f t="shared" si="39"/>
        <v>2.8340633710677514E-2</v>
      </c>
      <c r="V82" s="208">
        <f t="shared" si="39"/>
        <v>3.8971318829618427E-2</v>
      </c>
      <c r="W82" s="209">
        <f t="shared" si="39"/>
        <v>4.1453423037955336E-2</v>
      </c>
      <c r="X82" s="206">
        <f t="shared" si="39"/>
        <v>3.6703730600140025E-2</v>
      </c>
      <c r="Y82" s="207">
        <f t="shared" si="39"/>
        <v>3.1320420128898407E-2</v>
      </c>
      <c r="Z82" s="208">
        <f t="shared" si="39"/>
        <v>4.9180859764399988E-2</v>
      </c>
      <c r="AA82" s="206">
        <f t="shared" si="39"/>
        <v>5.1241050295779869E-2</v>
      </c>
      <c r="AB82" s="212">
        <f t="shared" si="39"/>
        <v>4.2015558820491045E-2</v>
      </c>
      <c r="AC82" s="213">
        <f t="shared" si="39"/>
        <v>4.1460967964924419E-2</v>
      </c>
      <c r="AD82" s="18"/>
    </row>
    <row r="83" spans="1:30" s="8" customFormat="1" x14ac:dyDescent="0.2">
      <c r="A83" s="214" t="s">
        <v>28</v>
      </c>
      <c r="B83" s="215">
        <f>B19/B31</f>
        <v>3.6920197609131837E-2</v>
      </c>
      <c r="C83" s="216">
        <f t="shared" ref="C83:AC83" si="40">C19/C31</f>
        <v>5.8045347982059681E-2</v>
      </c>
      <c r="D83" s="217">
        <f t="shared" si="40"/>
        <v>4.568441491635452E-2</v>
      </c>
      <c r="E83" s="218">
        <f t="shared" si="40"/>
        <v>4.4886883145019443E-2</v>
      </c>
      <c r="F83" s="215">
        <f t="shared" si="40"/>
        <v>3.5018865936613089E-2</v>
      </c>
      <c r="G83" s="216">
        <f t="shared" si="40"/>
        <v>5.8471847851427401E-2</v>
      </c>
      <c r="H83" s="217">
        <f t="shared" si="40"/>
        <v>4.8683177839650947E-2</v>
      </c>
      <c r="I83" s="218">
        <f t="shared" si="40"/>
        <v>5.716179166377177E-2</v>
      </c>
      <c r="J83" s="215">
        <f t="shared" si="40"/>
        <v>6.0835531353696931E-2</v>
      </c>
      <c r="K83" s="216">
        <f t="shared" si="40"/>
        <v>3.1475523265870956E-2</v>
      </c>
      <c r="L83" s="217">
        <f t="shared" si="40"/>
        <v>6.7963443591584294E-2</v>
      </c>
      <c r="M83" s="215">
        <f t="shared" si="40"/>
        <v>3.3420565247271411E-2</v>
      </c>
      <c r="N83" s="219">
        <f t="shared" si="40"/>
        <v>5.5282013349849835E-2</v>
      </c>
      <c r="O83" s="220">
        <f t="shared" si="40"/>
        <v>3.9792624039385875E-2</v>
      </c>
      <c r="P83" s="215">
        <f t="shared" si="40"/>
        <v>5.1276489689850858E-2</v>
      </c>
      <c r="Q83" s="216">
        <f t="shared" si="40"/>
        <v>3.8569505462969729E-2</v>
      </c>
      <c r="R83" s="217">
        <f t="shared" si="40"/>
        <v>4.7043605727016102E-2</v>
      </c>
      <c r="S83" s="218">
        <f t="shared" si="40"/>
        <v>5.1904300256214946E-2</v>
      </c>
      <c r="T83" s="215">
        <f t="shared" si="40"/>
        <v>5.6767897193429111E-2</v>
      </c>
      <c r="U83" s="216">
        <f t="shared" si="40"/>
        <v>2.3323283463223165E-2</v>
      </c>
      <c r="V83" s="217">
        <f t="shared" si="40"/>
        <v>6.0964170781984545E-2</v>
      </c>
      <c r="W83" s="218">
        <f t="shared" si="40"/>
        <v>3.9991413335675151E-2</v>
      </c>
      <c r="X83" s="215">
        <f t="shared" si="40"/>
        <v>5.0714680187682368E-2</v>
      </c>
      <c r="Y83" s="216">
        <f t="shared" si="40"/>
        <v>3.1071595038918348E-2</v>
      </c>
      <c r="Z83" s="217">
        <f t="shared" si="40"/>
        <v>5.1844757737443264E-2</v>
      </c>
      <c r="AA83" s="215">
        <f t="shared" si="40"/>
        <v>5.7709023583176935E-2</v>
      </c>
      <c r="AB83" s="212">
        <f t="shared" si="40"/>
        <v>5.0580657935514972E-2</v>
      </c>
      <c r="AC83" s="213">
        <f t="shared" si="40"/>
        <v>4.7212540518810679E-2</v>
      </c>
      <c r="AD83" s="18"/>
    </row>
    <row r="84" spans="1:30" s="8" customFormat="1" x14ac:dyDescent="0.2">
      <c r="A84" s="205" t="s">
        <v>29</v>
      </c>
      <c r="B84" s="206">
        <f>B20/B31</f>
        <v>4.3000219191016542E-2</v>
      </c>
      <c r="C84" s="207">
        <f t="shared" ref="C84:AC84" si="41">C20/C31</f>
        <v>8.6347267347312226E-2</v>
      </c>
      <c r="D84" s="208">
        <f t="shared" si="41"/>
        <v>6.9861544814994597E-2</v>
      </c>
      <c r="E84" s="209">
        <f t="shared" si="41"/>
        <v>6.1550550987959418E-2</v>
      </c>
      <c r="F84" s="206">
        <f t="shared" si="41"/>
        <v>4.5097161219799682E-2</v>
      </c>
      <c r="G84" s="207">
        <f t="shared" si="41"/>
        <v>8.5515173818299525E-2</v>
      </c>
      <c r="H84" s="208">
        <f t="shared" si="41"/>
        <v>5.3383036154435737E-2</v>
      </c>
      <c r="I84" s="209">
        <f t="shared" si="41"/>
        <v>7.892106824291463E-2</v>
      </c>
      <c r="J84" s="206">
        <f t="shared" si="41"/>
        <v>0.1042751173781549</v>
      </c>
      <c r="K84" s="207">
        <f t="shared" si="41"/>
        <v>3.3191489361702124E-2</v>
      </c>
      <c r="L84" s="208">
        <f t="shared" si="41"/>
        <v>0.10079242365674526</v>
      </c>
      <c r="M84" s="206">
        <f t="shared" si="41"/>
        <v>3.1308362227287022E-2</v>
      </c>
      <c r="N84" s="210">
        <f t="shared" si="41"/>
        <v>7.7032331946065888E-2</v>
      </c>
      <c r="O84" s="211">
        <f t="shared" si="41"/>
        <v>4.8516639531459245E-2</v>
      </c>
      <c r="P84" s="206">
        <f t="shared" si="41"/>
        <v>7.3440129807561955E-2</v>
      </c>
      <c r="Q84" s="207">
        <f t="shared" si="41"/>
        <v>5.1196426894299103E-2</v>
      </c>
      <c r="R84" s="208">
        <f t="shared" si="41"/>
        <v>6.1981596917338518E-2</v>
      </c>
      <c r="S84" s="209">
        <f t="shared" si="41"/>
        <v>7.1416453154213702E-2</v>
      </c>
      <c r="T84" s="206">
        <f t="shared" si="41"/>
        <v>0.13188458507607445</v>
      </c>
      <c r="U84" s="207">
        <f t="shared" si="41"/>
        <v>2.4074179418624494E-2</v>
      </c>
      <c r="V84" s="208">
        <f t="shared" si="41"/>
        <v>9.3295368599012329E-2</v>
      </c>
      <c r="W84" s="209">
        <f t="shared" si="41"/>
        <v>4.7964976817632586E-2</v>
      </c>
      <c r="X84" s="206">
        <f t="shared" si="41"/>
        <v>7.9186651765718832E-2</v>
      </c>
      <c r="Y84" s="207">
        <f t="shared" si="41"/>
        <v>4.0677645343641468E-2</v>
      </c>
      <c r="Z84" s="208">
        <f t="shared" si="41"/>
        <v>5.8074318390070295E-2</v>
      </c>
      <c r="AA84" s="206">
        <f t="shared" si="41"/>
        <v>7.772446476042412E-2</v>
      </c>
      <c r="AB84" s="212">
        <f t="shared" si="41"/>
        <v>6.918065104854168E-2</v>
      </c>
      <c r="AC84" s="213">
        <f t="shared" si="41"/>
        <v>6.2529957606881612E-2</v>
      </c>
      <c r="AD84" s="18"/>
    </row>
    <row r="85" spans="1:30" s="8" customFormat="1" x14ac:dyDescent="0.2">
      <c r="A85" s="214" t="s">
        <v>30</v>
      </c>
      <c r="B85" s="215">
        <f>B21/B31</f>
        <v>5.2862128850596032E-2</v>
      </c>
      <c r="C85" s="216">
        <f t="shared" ref="C85:AC85" si="42">C21/C31</f>
        <v>0.12385758233866317</v>
      </c>
      <c r="D85" s="217">
        <f t="shared" si="42"/>
        <v>8.8543213812190727E-2</v>
      </c>
      <c r="E85" s="218">
        <f t="shared" si="42"/>
        <v>9.1000223993772236E-2</v>
      </c>
      <c r="F85" s="215">
        <f t="shared" si="42"/>
        <v>4.9894311245151819E-2</v>
      </c>
      <c r="G85" s="216">
        <f t="shared" si="42"/>
        <v>0.11269722303037076</v>
      </c>
      <c r="H85" s="217">
        <f t="shared" si="42"/>
        <v>6.2745981276407972E-2</v>
      </c>
      <c r="I85" s="218">
        <f t="shared" si="42"/>
        <v>0.10635077574274095</v>
      </c>
      <c r="J85" s="215">
        <f t="shared" si="42"/>
        <v>0.16971295529961403</v>
      </c>
      <c r="K85" s="216">
        <f t="shared" si="42"/>
        <v>3.9100501643314307E-2</v>
      </c>
      <c r="L85" s="217">
        <f t="shared" si="42"/>
        <v>0.1302114970456679</v>
      </c>
      <c r="M85" s="215">
        <f t="shared" si="42"/>
        <v>3.6602459318736874E-2</v>
      </c>
      <c r="N85" s="219">
        <f t="shared" si="42"/>
        <v>9.9697222197467267E-2</v>
      </c>
      <c r="O85" s="220">
        <f t="shared" si="42"/>
        <v>6.0661358168067878E-2</v>
      </c>
      <c r="P85" s="215">
        <f t="shared" si="42"/>
        <v>9.4809157439637609E-2</v>
      </c>
      <c r="Q85" s="216">
        <f t="shared" si="42"/>
        <v>7.7015872353303344E-2</v>
      </c>
      <c r="R85" s="217">
        <f t="shared" si="42"/>
        <v>7.08692844132566E-2</v>
      </c>
      <c r="S85" s="218">
        <f t="shared" si="42"/>
        <v>9.2303164600789425E-2</v>
      </c>
      <c r="T85" s="215">
        <f t="shared" si="42"/>
        <v>0.1740498272413166</v>
      </c>
      <c r="U85" s="216">
        <f t="shared" si="42"/>
        <v>3.066727345127709E-2</v>
      </c>
      <c r="V85" s="217">
        <f t="shared" si="42"/>
        <v>0.12194502528510626</v>
      </c>
      <c r="W85" s="218">
        <f t="shared" si="42"/>
        <v>5.510752032421163E-2</v>
      </c>
      <c r="X85" s="215">
        <f t="shared" si="42"/>
        <v>0.10922626683422985</v>
      </c>
      <c r="Y85" s="216">
        <f t="shared" si="42"/>
        <v>5.5817425466371813E-2</v>
      </c>
      <c r="Z85" s="217">
        <f t="shared" si="42"/>
        <v>7.2793445535537474E-2</v>
      </c>
      <c r="AA85" s="215">
        <f t="shared" si="42"/>
        <v>9.9798377514604159E-2</v>
      </c>
      <c r="AB85" s="212">
        <f t="shared" si="42"/>
        <v>8.7878640052341001E-2</v>
      </c>
      <c r="AC85" s="213">
        <f t="shared" si="42"/>
        <v>8.2577382955296957E-2</v>
      </c>
      <c r="AD85" s="18"/>
    </row>
    <row r="86" spans="1:30" s="8" customFormat="1" x14ac:dyDescent="0.2">
      <c r="A86" s="205" t="s">
        <v>31</v>
      </c>
      <c r="B86" s="206">
        <f>B22/B31</f>
        <v>5.8368881619990223E-2</v>
      </c>
      <c r="C86" s="207">
        <f t="shared" ref="C86:AC86" si="43">C22/C31</f>
        <v>0.13896667092501735</v>
      </c>
      <c r="D86" s="208">
        <f t="shared" si="43"/>
        <v>6.9789093122160806E-2</v>
      </c>
      <c r="E86" s="209">
        <f t="shared" si="43"/>
        <v>0.1071902000888631</v>
      </c>
      <c r="F86" s="206">
        <f t="shared" si="43"/>
        <v>4.3185873924180662E-2</v>
      </c>
      <c r="G86" s="207">
        <f t="shared" si="43"/>
        <v>0.11491679495355661</v>
      </c>
      <c r="H86" s="208">
        <f t="shared" si="43"/>
        <v>6.2755174153307308E-2</v>
      </c>
      <c r="I86" s="209">
        <f t="shared" si="43"/>
        <v>0.117692706468353</v>
      </c>
      <c r="J86" s="206">
        <f t="shared" si="43"/>
        <v>0.11199461646156107</v>
      </c>
      <c r="K86" s="207">
        <f t="shared" si="43"/>
        <v>4.6040477426050858E-2</v>
      </c>
      <c r="L86" s="208">
        <f t="shared" si="43"/>
        <v>0.13233356736587173</v>
      </c>
      <c r="M86" s="206">
        <f t="shared" si="43"/>
        <v>3.7829400778874867E-2</v>
      </c>
      <c r="N86" s="210">
        <f t="shared" si="43"/>
        <v>0.10076218017841389</v>
      </c>
      <c r="O86" s="211">
        <f t="shared" si="43"/>
        <v>6.2331701516422817E-2</v>
      </c>
      <c r="P86" s="206">
        <f t="shared" si="43"/>
        <v>8.7876632761810208E-2</v>
      </c>
      <c r="Q86" s="207">
        <f t="shared" si="43"/>
        <v>8.7837457084120343E-2</v>
      </c>
      <c r="R86" s="208">
        <f t="shared" si="43"/>
        <v>7.1516948107080397E-2</v>
      </c>
      <c r="S86" s="209">
        <f t="shared" si="43"/>
        <v>0.10052801052558687</v>
      </c>
      <c r="T86" s="206">
        <f t="shared" si="43"/>
        <v>0.16865490695277929</v>
      </c>
      <c r="U86" s="207">
        <f t="shared" si="43"/>
        <v>3.2089424881961433E-2</v>
      </c>
      <c r="V86" s="208">
        <f t="shared" si="43"/>
        <v>0.1403972208628079</v>
      </c>
      <c r="W86" s="209">
        <f t="shared" si="43"/>
        <v>5.6966337999079533E-2</v>
      </c>
      <c r="X86" s="206">
        <f t="shared" si="43"/>
        <v>9.9229006405378253E-2</v>
      </c>
      <c r="Y86" s="207">
        <f t="shared" si="43"/>
        <v>6.3727259664751998E-2</v>
      </c>
      <c r="Z86" s="208">
        <f t="shared" si="43"/>
        <v>7.0053468157972171E-2</v>
      </c>
      <c r="AA86" s="206">
        <f t="shared" si="43"/>
        <v>0.10082602905095905</v>
      </c>
      <c r="AB86" s="212">
        <f t="shared" si="43"/>
        <v>8.6105531387380765E-2</v>
      </c>
      <c r="AC86" s="213">
        <f t="shared" si="43"/>
        <v>8.871411188483147E-2</v>
      </c>
      <c r="AD86" s="18"/>
    </row>
    <row r="87" spans="1:30" s="8" customFormat="1" x14ac:dyDescent="0.2">
      <c r="A87" s="214" t="s">
        <v>32</v>
      </c>
      <c r="B87" s="215">
        <f>B23/B31</f>
        <v>6.119644573336256E-2</v>
      </c>
      <c r="C87" s="216">
        <f t="shared" ref="C87:AC87" si="44">C23/C31</f>
        <v>0.1027873782485749</v>
      </c>
      <c r="D87" s="217">
        <f t="shared" si="44"/>
        <v>4.6532099722510017E-2</v>
      </c>
      <c r="E87" s="218">
        <f t="shared" si="44"/>
        <v>8.9828846725835299E-2</v>
      </c>
      <c r="F87" s="215">
        <f t="shared" si="44"/>
        <v>3.9916436741493866E-2</v>
      </c>
      <c r="G87" s="216">
        <f t="shared" si="44"/>
        <v>0.10062830069804767</v>
      </c>
      <c r="H87" s="217">
        <f t="shared" si="44"/>
        <v>5.686943471850836E-2</v>
      </c>
      <c r="I87" s="218">
        <f t="shared" si="44"/>
        <v>9.4170839768907222E-2</v>
      </c>
      <c r="J87" s="215">
        <f t="shared" si="44"/>
        <v>7.2847938244007329E-2</v>
      </c>
      <c r="K87" s="216">
        <f t="shared" si="44"/>
        <v>3.2022141498010727E-2</v>
      </c>
      <c r="L87" s="217">
        <f t="shared" si="44"/>
        <v>9.1781513533128758E-2</v>
      </c>
      <c r="M87" s="215">
        <f t="shared" si="44"/>
        <v>4.0188156908728755E-2</v>
      </c>
      <c r="N87" s="219">
        <f t="shared" si="44"/>
        <v>7.5871572305745427E-2</v>
      </c>
      <c r="O87" s="220">
        <f t="shared" si="44"/>
        <v>5.9269961047548662E-2</v>
      </c>
      <c r="P87" s="215">
        <f t="shared" si="44"/>
        <v>5.9869149639504543E-2</v>
      </c>
      <c r="Q87" s="216">
        <f t="shared" si="44"/>
        <v>7.8860863848393456E-2</v>
      </c>
      <c r="R87" s="217">
        <f t="shared" si="44"/>
        <v>5.9390942142043351E-2</v>
      </c>
      <c r="S87" s="218">
        <f t="shared" si="44"/>
        <v>7.9637836714908941E-2</v>
      </c>
      <c r="T87" s="215">
        <f t="shared" si="44"/>
        <v>7.8862823543674604E-2</v>
      </c>
      <c r="U87" s="216">
        <f t="shared" si="44"/>
        <v>4.2345981000056883E-2</v>
      </c>
      <c r="V87" s="217">
        <f t="shared" si="44"/>
        <v>0.10888723287508713</v>
      </c>
      <c r="W87" s="218">
        <f t="shared" si="44"/>
        <v>5.9291892920392837E-2</v>
      </c>
      <c r="X87" s="215">
        <f t="shared" si="44"/>
        <v>6.5582289324804421E-2</v>
      </c>
      <c r="Y87" s="216">
        <f t="shared" si="44"/>
        <v>5.4093172730171966E-2</v>
      </c>
      <c r="Z87" s="217">
        <f t="shared" si="44"/>
        <v>6.1322237674297356E-2</v>
      </c>
      <c r="AA87" s="215">
        <f t="shared" si="44"/>
        <v>7.9606556268938408E-2</v>
      </c>
      <c r="AB87" s="212">
        <f t="shared" si="44"/>
        <v>6.6732905958379718E-2</v>
      </c>
      <c r="AC87" s="213">
        <f t="shared" si="44"/>
        <v>7.5086343420398827E-2</v>
      </c>
      <c r="AD87" s="18"/>
    </row>
    <row r="88" spans="1:30" s="8" customFormat="1" x14ac:dyDescent="0.2">
      <c r="A88" s="205" t="s">
        <v>33</v>
      </c>
      <c r="B88" s="206">
        <f>B24/B31</f>
        <v>5.1442445497310696E-2</v>
      </c>
      <c r="C88" s="207">
        <f t="shared" ref="C88:AC88" si="45">C24/C31</f>
        <v>5.8060885207525545E-2</v>
      </c>
      <c r="D88" s="208">
        <f t="shared" si="45"/>
        <v>3.358135962846772E-2</v>
      </c>
      <c r="E88" s="209">
        <f t="shared" si="45"/>
        <v>5.730201337352981E-2</v>
      </c>
      <c r="F88" s="206">
        <f t="shared" si="45"/>
        <v>3.6409940669427966E-2</v>
      </c>
      <c r="G88" s="207">
        <f t="shared" si="45"/>
        <v>6.7772085414984806E-2</v>
      </c>
      <c r="H88" s="208">
        <f t="shared" si="45"/>
        <v>4.7540962884908632E-2</v>
      </c>
      <c r="I88" s="209">
        <f t="shared" si="45"/>
        <v>6.3152887858009418E-2</v>
      </c>
      <c r="J88" s="206">
        <f t="shared" si="45"/>
        <v>6.1044375517276053E-2</v>
      </c>
      <c r="K88" s="207">
        <f t="shared" si="45"/>
        <v>1.7906936516173672E-2</v>
      </c>
      <c r="L88" s="208">
        <f t="shared" si="45"/>
        <v>5.5083107846926944E-2</v>
      </c>
      <c r="M88" s="206">
        <f t="shared" si="45"/>
        <v>3.8726310517140296E-2</v>
      </c>
      <c r="N88" s="210">
        <f t="shared" si="45"/>
        <v>5.0388330912299148E-2</v>
      </c>
      <c r="O88" s="211">
        <f t="shared" si="45"/>
        <v>5.1568377944355231E-2</v>
      </c>
      <c r="P88" s="206">
        <f t="shared" si="45"/>
        <v>4.1501296198582213E-2</v>
      </c>
      <c r="Q88" s="207">
        <f t="shared" si="45"/>
        <v>6.5397017542028868E-2</v>
      </c>
      <c r="R88" s="208">
        <f t="shared" si="45"/>
        <v>4.5191323846360383E-2</v>
      </c>
      <c r="S88" s="209">
        <f t="shared" si="45"/>
        <v>5.4791911917457241E-2</v>
      </c>
      <c r="T88" s="206">
        <f t="shared" si="45"/>
        <v>4.5511305085773168E-2</v>
      </c>
      <c r="U88" s="207">
        <f t="shared" si="45"/>
        <v>3.3215768815063426E-2</v>
      </c>
      <c r="V88" s="208">
        <f t="shared" si="45"/>
        <v>7.7219676409959817E-2</v>
      </c>
      <c r="W88" s="209">
        <f t="shared" si="45"/>
        <v>4.9926249010012899E-2</v>
      </c>
      <c r="X88" s="206">
        <f t="shared" si="45"/>
        <v>4.0054269599892153E-2</v>
      </c>
      <c r="Y88" s="207">
        <f t="shared" si="45"/>
        <v>4.6744071128929948E-2</v>
      </c>
      <c r="Z88" s="208">
        <f t="shared" si="45"/>
        <v>4.655052623452819E-2</v>
      </c>
      <c r="AA88" s="206">
        <f t="shared" si="45"/>
        <v>5.028521818848164E-2</v>
      </c>
      <c r="AB88" s="212">
        <f t="shared" si="45"/>
        <v>4.8542544277499107E-2</v>
      </c>
      <c r="AC88" s="213">
        <f t="shared" si="45"/>
        <v>5.3692238602286953E-2</v>
      </c>
      <c r="AD88" s="18"/>
    </row>
    <row r="89" spans="1:30" s="8" customFormat="1" x14ac:dyDescent="0.2">
      <c r="A89" s="214" t="s">
        <v>34</v>
      </c>
      <c r="B89" s="215">
        <f>B25/B31</f>
        <v>1.7432430153939537E-2</v>
      </c>
      <c r="C89" s="216">
        <f t="shared" ref="C89:AC89" si="46">C25/C31</f>
        <v>3.5348914293211617E-2</v>
      </c>
      <c r="D89" s="217">
        <f t="shared" si="46"/>
        <v>1.4877955123421459E-2</v>
      </c>
      <c r="E89" s="218">
        <f t="shared" si="46"/>
        <v>4.2661633538844557E-2</v>
      </c>
      <c r="F89" s="215">
        <f t="shared" si="46"/>
        <v>1.7046838885559822E-2</v>
      </c>
      <c r="G89" s="216">
        <f t="shared" si="46"/>
        <v>5.0044410705581105E-2</v>
      </c>
      <c r="H89" s="217">
        <f t="shared" si="46"/>
        <v>2.3103997867252559E-2</v>
      </c>
      <c r="I89" s="218">
        <f t="shared" si="46"/>
        <v>4.4221878991614602E-2</v>
      </c>
      <c r="J89" s="215">
        <f t="shared" si="46"/>
        <v>2.8967458985326763E-2</v>
      </c>
      <c r="K89" s="216">
        <f t="shared" si="46"/>
        <v>1.1534336619961944E-2</v>
      </c>
      <c r="L89" s="217">
        <f t="shared" si="46"/>
        <v>3.8899363378903942E-2</v>
      </c>
      <c r="M89" s="215">
        <f t="shared" si="46"/>
        <v>2.6449130463481019E-2</v>
      </c>
      <c r="N89" s="219">
        <f t="shared" si="46"/>
        <v>4.3233283724412049E-2</v>
      </c>
      <c r="O89" s="220">
        <f t="shared" si="46"/>
        <v>3.8491245422670219E-2</v>
      </c>
      <c r="P89" s="215">
        <f t="shared" si="46"/>
        <v>2.6418258151034768E-2</v>
      </c>
      <c r="Q89" s="216">
        <f t="shared" si="46"/>
        <v>4.6577686873219448E-2</v>
      </c>
      <c r="R89" s="217">
        <f t="shared" si="46"/>
        <v>3.2029418808008532E-2</v>
      </c>
      <c r="S89" s="218">
        <f t="shared" si="46"/>
        <v>4.317048680839277E-2</v>
      </c>
      <c r="T89" s="215">
        <f t="shared" si="46"/>
        <v>2.4446869127720192E-2</v>
      </c>
      <c r="U89" s="216">
        <f t="shared" si="46"/>
        <v>2.7669378235394504E-2</v>
      </c>
      <c r="V89" s="217">
        <f t="shared" si="46"/>
        <v>5.7206626032536963E-2</v>
      </c>
      <c r="W89" s="218">
        <f t="shared" si="46"/>
        <v>3.1194961189253009E-2</v>
      </c>
      <c r="X89" s="215">
        <f t="shared" si="46"/>
        <v>2.4006035753577751E-2</v>
      </c>
      <c r="Y89" s="216">
        <f t="shared" si="46"/>
        <v>3.618127083033984E-2</v>
      </c>
      <c r="Z89" s="217">
        <f t="shared" si="46"/>
        <v>3.1010189046132088E-2</v>
      </c>
      <c r="AA89" s="215">
        <f t="shared" si="46"/>
        <v>3.6229733454863071E-2</v>
      </c>
      <c r="AB89" s="212">
        <f t="shared" si="46"/>
        <v>3.0296799853077903E-2</v>
      </c>
      <c r="AC89" s="213">
        <f t="shared" si="46"/>
        <v>3.8197865556955556E-2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1.5865233559025919E-2</v>
      </c>
      <c r="D90" s="208">
        <f t="shared" si="47"/>
        <v>5.3251994232845253E-4</v>
      </c>
      <c r="E90" s="209">
        <f t="shared" si="47"/>
        <v>2.3456921591163631E-2</v>
      </c>
      <c r="F90" s="206">
        <f t="shared" si="47"/>
        <v>5.5642989312595069E-4</v>
      </c>
      <c r="G90" s="207">
        <f t="shared" si="47"/>
        <v>3.015303871341897E-2</v>
      </c>
      <c r="H90" s="208">
        <f t="shared" si="47"/>
        <v>2.352227376617228E-3</v>
      </c>
      <c r="I90" s="209">
        <f t="shared" si="47"/>
        <v>1.9264500750891183E-2</v>
      </c>
      <c r="J90" s="206">
        <f t="shared" si="47"/>
        <v>6.9924119953899584E-3</v>
      </c>
      <c r="K90" s="207">
        <f t="shared" si="47"/>
        <v>5.5284552845528455E-3</v>
      </c>
      <c r="L90" s="208">
        <f t="shared" si="47"/>
        <v>2.487318854870901E-2</v>
      </c>
      <c r="M90" s="206">
        <f t="shared" si="47"/>
        <v>4.6592713676126283E-3</v>
      </c>
      <c r="N90" s="210">
        <f t="shared" si="47"/>
        <v>1.0979315753357513E-2</v>
      </c>
      <c r="O90" s="211">
        <f t="shared" si="47"/>
        <v>5.7245100381745134E-3</v>
      </c>
      <c r="P90" s="206">
        <f t="shared" si="47"/>
        <v>4.6529670746789749E-3</v>
      </c>
      <c r="Q90" s="207">
        <f t="shared" si="47"/>
        <v>7.8286912874242116E-3</v>
      </c>
      <c r="R90" s="208">
        <f t="shared" si="47"/>
        <v>6.7487645406848909E-3</v>
      </c>
      <c r="S90" s="209">
        <f t="shared" si="47"/>
        <v>3.7860951457655287E-3</v>
      </c>
      <c r="T90" s="206">
        <f t="shared" si="47"/>
        <v>3.4248651269927865E-3</v>
      </c>
      <c r="U90" s="207">
        <f t="shared" si="47"/>
        <v>2.2697536833722054E-3</v>
      </c>
      <c r="V90" s="208">
        <f t="shared" si="47"/>
        <v>7.3315685663863797E-3</v>
      </c>
      <c r="W90" s="209">
        <f t="shared" si="47"/>
        <v>1.2083128017732763E-3</v>
      </c>
      <c r="X90" s="206">
        <f t="shared" si="47"/>
        <v>3.1635523975596072E-3</v>
      </c>
      <c r="Y90" s="207">
        <f t="shared" si="47"/>
        <v>1.0864194069551869E-3</v>
      </c>
      <c r="Z90" s="208">
        <f t="shared" si="47"/>
        <v>1.562984237018672E-3</v>
      </c>
      <c r="AA90" s="206">
        <f t="shared" si="47"/>
        <v>1.8820915085142988E-3</v>
      </c>
      <c r="AB90" s="212">
        <f t="shared" si="47"/>
        <v>5.6282354426602085E-3</v>
      </c>
      <c r="AC90" s="213">
        <f t="shared" si="47"/>
        <v>9.61422305463994E-3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3.6720290530938682E-6</v>
      </c>
      <c r="F91" s="215">
        <f t="shared" si="48"/>
        <v>0</v>
      </c>
      <c r="G91" s="216">
        <f t="shared" si="48"/>
        <v>0</v>
      </c>
      <c r="H91" s="217">
        <f t="shared" si="48"/>
        <v>0</v>
      </c>
      <c r="I91" s="218">
        <f t="shared" si="48"/>
        <v>0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0</v>
      </c>
      <c r="N91" s="219">
        <f t="shared" si="48"/>
        <v>0</v>
      </c>
      <c r="O91" s="220">
        <f t="shared" si="48"/>
        <v>0</v>
      </c>
      <c r="P91" s="215">
        <f t="shared" si="48"/>
        <v>0</v>
      </c>
      <c r="Q91" s="216">
        <f t="shared" si="48"/>
        <v>0</v>
      </c>
      <c r="R91" s="217">
        <f t="shared" si="48"/>
        <v>0</v>
      </c>
      <c r="S91" s="218">
        <f t="shared" si="48"/>
        <v>0</v>
      </c>
      <c r="T91" s="215">
        <f t="shared" si="48"/>
        <v>0</v>
      </c>
      <c r="U91" s="216">
        <f t="shared" si="48"/>
        <v>0</v>
      </c>
      <c r="V91" s="217">
        <f t="shared" si="48"/>
        <v>0</v>
      </c>
      <c r="W91" s="218">
        <f t="shared" si="48"/>
        <v>0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0</v>
      </c>
      <c r="AC91" s="213">
        <f t="shared" si="48"/>
        <v>1.4398369183112844E-7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0</v>
      </c>
      <c r="P92" s="206">
        <f t="shared" si="49"/>
        <v>0</v>
      </c>
      <c r="Q92" s="207">
        <f t="shared" si="49"/>
        <v>0</v>
      </c>
      <c r="R92" s="208">
        <f t="shared" si="49"/>
        <v>0</v>
      </c>
      <c r="S92" s="209">
        <f t="shared" si="49"/>
        <v>0</v>
      </c>
      <c r="T92" s="206">
        <f t="shared" si="49"/>
        <v>0</v>
      </c>
      <c r="U92" s="207">
        <f t="shared" si="49"/>
        <v>0</v>
      </c>
      <c r="V92" s="208">
        <f t="shared" si="49"/>
        <v>0</v>
      </c>
      <c r="W92" s="209">
        <f t="shared" si="49"/>
        <v>0</v>
      </c>
      <c r="X92" s="206">
        <f t="shared" si="49"/>
        <v>0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0</v>
      </c>
      <c r="AC92" s="213">
        <f t="shared" si="49"/>
        <v>0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52">SUM(C71:C94)</f>
        <v>0.99999999999999989</v>
      </c>
      <c r="D95" s="77">
        <f t="shared" si="52"/>
        <v>1.0000000000000002</v>
      </c>
      <c r="E95" s="78">
        <f t="shared" si="52"/>
        <v>0.99999999999999989</v>
      </c>
      <c r="F95" s="77">
        <f t="shared" si="52"/>
        <v>1</v>
      </c>
      <c r="G95" s="78">
        <f t="shared" si="52"/>
        <v>0.99999999999999989</v>
      </c>
      <c r="H95" s="77">
        <f t="shared" si="52"/>
        <v>1</v>
      </c>
      <c r="I95" s="78">
        <f t="shared" si="52"/>
        <v>0.99999999999999989</v>
      </c>
      <c r="J95" s="77">
        <f t="shared" si="52"/>
        <v>0.99999999999999989</v>
      </c>
      <c r="K95" s="77">
        <f t="shared" si="52"/>
        <v>1.0000000000000002</v>
      </c>
      <c r="L95" s="77">
        <f t="shared" si="52"/>
        <v>1</v>
      </c>
      <c r="M95" s="78">
        <f t="shared" si="52"/>
        <v>1</v>
      </c>
      <c r="N95" s="77">
        <f t="shared" si="52"/>
        <v>0.99999999999999989</v>
      </c>
      <c r="O95" s="78">
        <f t="shared" si="52"/>
        <v>1</v>
      </c>
      <c r="P95" s="77">
        <f t="shared" si="52"/>
        <v>1</v>
      </c>
      <c r="Q95" s="78">
        <f t="shared" si="52"/>
        <v>1</v>
      </c>
      <c r="R95" s="77">
        <f t="shared" si="52"/>
        <v>1</v>
      </c>
      <c r="S95" s="78">
        <f t="shared" si="52"/>
        <v>1.0000000000000002</v>
      </c>
      <c r="T95" s="77">
        <f t="shared" si="52"/>
        <v>1</v>
      </c>
      <c r="U95" s="78">
        <f t="shared" si="52"/>
        <v>1</v>
      </c>
      <c r="V95" s="77">
        <f t="shared" si="52"/>
        <v>1</v>
      </c>
      <c r="W95" s="78">
        <f t="shared" si="52"/>
        <v>0.99999999999999989</v>
      </c>
      <c r="X95" s="77">
        <f t="shared" si="52"/>
        <v>0.99999999999999989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1</v>
      </c>
      <c r="AC95" s="79">
        <f t="shared" si="52"/>
        <v>0.99999999999999989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5" width="7.7109375" customWidth="1"/>
    <col min="26" max="26" width="8.42578125" bestFit="1" customWidth="1"/>
    <col min="27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9" t="s">
        <v>44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44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5" t="s">
        <v>0</v>
      </c>
      <c r="B5" s="269" t="s">
        <v>1</v>
      </c>
      <c r="C5" s="270"/>
      <c r="D5" s="269" t="s">
        <v>2</v>
      </c>
      <c r="E5" s="270"/>
      <c r="F5" s="269" t="s">
        <v>3</v>
      </c>
      <c r="G5" s="270"/>
      <c r="H5" s="269" t="s">
        <v>4</v>
      </c>
      <c r="I5" s="270"/>
      <c r="J5" s="269" t="s">
        <v>5</v>
      </c>
      <c r="K5" s="270"/>
      <c r="L5" s="269" t="s">
        <v>6</v>
      </c>
      <c r="M5" s="270"/>
      <c r="N5" s="269" t="s">
        <v>7</v>
      </c>
      <c r="O5" s="270"/>
      <c r="P5" s="269" t="s">
        <v>8</v>
      </c>
      <c r="Q5" s="270"/>
      <c r="R5" s="269" t="s">
        <v>9</v>
      </c>
      <c r="S5" s="270"/>
      <c r="T5" s="269" t="s">
        <v>10</v>
      </c>
      <c r="U5" s="270"/>
      <c r="V5" s="269" t="s">
        <v>11</v>
      </c>
      <c r="W5" s="270"/>
      <c r="X5" s="269" t="s">
        <v>12</v>
      </c>
      <c r="Y5" s="270"/>
      <c r="Z5" s="269" t="s">
        <v>40</v>
      </c>
      <c r="AA5" s="270"/>
      <c r="AB5" s="269" t="s">
        <v>41</v>
      </c>
      <c r="AC5" s="270"/>
    </row>
    <row r="6" spans="1:29" ht="15" thickTop="1" thickBot="1" x14ac:dyDescent="0.3">
      <c r="A6" s="276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SUM(Daily!B165,Daily!B382,Daily!B599,Daily!B816)</f>
        <v>593</v>
      </c>
      <c r="C8" s="33">
        <f>SUM(Daily!C165,Daily!C382,Daily!C599,Daily!C816)</f>
        <v>0</v>
      </c>
      <c r="D8" s="33">
        <f>SUM(Daily!D165,Daily!D382,Daily!D599,Daily!D816)</f>
        <v>481</v>
      </c>
      <c r="E8" s="33">
        <f>SUM(Daily!E165,Daily!E382,Daily!E599,Daily!E816)</f>
        <v>6</v>
      </c>
      <c r="F8" s="33">
        <f>SUM(Daily!F165,Daily!F382,Daily!F599,Daily!F816)</f>
        <v>1491</v>
      </c>
      <c r="G8" s="33">
        <f>SUM(Daily!G165,Daily!G382,Daily!G599,Daily!G816)</f>
        <v>17</v>
      </c>
      <c r="H8" s="33">
        <f>SUM(Daily!H165,Daily!H382,Daily!H599,Daily!H816)</f>
        <v>1253</v>
      </c>
      <c r="I8" s="33">
        <f>SUM(Daily!I165,Daily!I382,Daily!I599,Daily!I816)</f>
        <v>167</v>
      </c>
      <c r="J8" s="33">
        <f>SUM(Daily!J165,Daily!J382,Daily!J599,Daily!J816)</f>
        <v>36</v>
      </c>
      <c r="K8" s="33">
        <f>SUM(Daily!K165,Daily!K382,Daily!K599,Daily!K816)</f>
        <v>68</v>
      </c>
      <c r="L8" s="33">
        <f>SUM(Daily!L165,Daily!L382,Daily!L599,Daily!L816)</f>
        <v>196</v>
      </c>
      <c r="M8" s="33">
        <f>SUM(Daily!M165,Daily!M382,Daily!M599,Daily!M816)</f>
        <v>138</v>
      </c>
      <c r="N8" s="33">
        <f>SUM(Daily!N165,Daily!N382,Daily!N599,Daily!N816)</f>
        <v>636</v>
      </c>
      <c r="O8" s="33">
        <f>SUM(Daily!O165,Daily!O382,Daily!O599,Daily!O816)</f>
        <v>489</v>
      </c>
      <c r="P8" s="33">
        <f>SUM(Daily!P165,Daily!P382,Daily!P599,Daily!P816)</f>
        <v>206</v>
      </c>
      <c r="Q8" s="33">
        <f>SUM(Daily!Q165,Daily!Q382,Daily!Q599,Daily!Q816)</f>
        <v>194</v>
      </c>
      <c r="R8" s="33">
        <f>SUM(Daily!R165,Daily!R382,Daily!R599,Daily!R816)</f>
        <v>96</v>
      </c>
      <c r="S8" s="33">
        <f>SUM(Daily!S165,Daily!S382,Daily!S599,Daily!S816)</f>
        <v>241</v>
      </c>
      <c r="T8" s="33">
        <f>SUM(Daily!T165,Daily!T382,Daily!T599,Daily!T816)</f>
        <v>4</v>
      </c>
      <c r="U8" s="33">
        <f>SUM(Daily!U165,Daily!U382,Daily!U599,Daily!U816)</f>
        <v>52</v>
      </c>
      <c r="V8" s="33">
        <f>SUM(Daily!V165,Daily!V382,Daily!V599,Daily!V816)</f>
        <v>50</v>
      </c>
      <c r="W8" s="33">
        <f>SUM(Daily!W165,Daily!W382,Daily!W599,Daily!W816)</f>
        <v>110</v>
      </c>
      <c r="X8" s="33">
        <f>SUM(Daily!X165,Daily!X382,Daily!X599,Daily!X816)</f>
        <v>10</v>
      </c>
      <c r="Y8" s="33">
        <f>SUM(Daily!Y165,Daily!Y382,Daily!Y599,Daily!Y816)</f>
        <v>78</v>
      </c>
      <c r="Z8" s="33">
        <f>SUM(Daily!Z165,Daily!Z382,Daily!Z599,Daily!Z816)</f>
        <v>0</v>
      </c>
      <c r="AA8" s="33">
        <f>SUM(Daily!AA165,Daily!AA382,Daily!AA599,Daily!AA816)</f>
        <v>0</v>
      </c>
      <c r="AB8" s="11">
        <f>B8+D8+F8+H8+J8+L8+N8+P8+R8+T8+V8+X8+Z8</f>
        <v>5052</v>
      </c>
      <c r="AC8" s="7">
        <f t="shared" ref="AB8:AC30" si="0">C8+E8+G8+I8+K8+M8+O8+Q8+S8+U8+W8+Y8+AA8</f>
        <v>1560</v>
      </c>
    </row>
    <row r="9" spans="1:29" ht="14.25" thickTop="1" thickBot="1" x14ac:dyDescent="0.25">
      <c r="A9" s="91" t="s">
        <v>18</v>
      </c>
      <c r="B9" s="33">
        <f>SUM(Daily!B166,Daily!B383,Daily!B600,Daily!B817)</f>
        <v>2569</v>
      </c>
      <c r="C9" s="33">
        <f>SUM(Daily!C166,Daily!C383,Daily!C600,Daily!C817)</f>
        <v>1088</v>
      </c>
      <c r="D9" s="33">
        <f>SUM(Daily!D166,Daily!D383,Daily!D600,Daily!D817)</f>
        <v>1811</v>
      </c>
      <c r="E9" s="33">
        <f>SUM(Daily!E166,Daily!E383,Daily!E600,Daily!E817)</f>
        <v>606</v>
      </c>
      <c r="F9" s="33">
        <f>SUM(Daily!F166,Daily!F383,Daily!F600,Daily!F817)</f>
        <v>6522</v>
      </c>
      <c r="G9" s="33">
        <f>SUM(Daily!G166,Daily!G383,Daily!G600,Daily!G817)</f>
        <v>1479</v>
      </c>
      <c r="H9" s="33">
        <f>SUM(Daily!H166,Daily!H383,Daily!H600,Daily!H817)</f>
        <v>5520</v>
      </c>
      <c r="I9" s="33">
        <f>SUM(Daily!I166,Daily!I383,Daily!I600,Daily!I817)</f>
        <v>2732</v>
      </c>
      <c r="J9" s="33">
        <f>SUM(Daily!J166,Daily!J383,Daily!J600,Daily!J817)</f>
        <v>199</v>
      </c>
      <c r="K9" s="33">
        <f>SUM(Daily!K166,Daily!K383,Daily!K600,Daily!K817)</f>
        <v>801</v>
      </c>
      <c r="L9" s="33">
        <f>SUM(Daily!L166,Daily!L383,Daily!L600,Daily!L817)</f>
        <v>1714</v>
      </c>
      <c r="M9" s="33">
        <f>SUM(Daily!M166,Daily!M383,Daily!M600,Daily!M817)</f>
        <v>1931</v>
      </c>
      <c r="N9" s="33">
        <f>SUM(Daily!N166,Daily!N383,Daily!N600,Daily!N817)</f>
        <v>5126</v>
      </c>
      <c r="O9" s="33">
        <f>SUM(Daily!O166,Daily!O383,Daily!O600,Daily!O817)</f>
        <v>5151</v>
      </c>
      <c r="P9" s="33">
        <f>SUM(Daily!P166,Daily!P383,Daily!P600,Daily!P817)</f>
        <v>2694</v>
      </c>
      <c r="Q9" s="33">
        <f>SUM(Daily!Q166,Daily!Q383,Daily!Q600,Daily!Q817)</f>
        <v>2575</v>
      </c>
      <c r="R9" s="33">
        <f>SUM(Daily!R166,Daily!R383,Daily!R600,Daily!R817)</f>
        <v>3050</v>
      </c>
      <c r="S9" s="33">
        <f>SUM(Daily!S166,Daily!S383,Daily!S600,Daily!S817)</f>
        <v>2719</v>
      </c>
      <c r="T9" s="33">
        <f>SUM(Daily!T166,Daily!T383,Daily!T600,Daily!T817)</f>
        <v>530</v>
      </c>
      <c r="U9" s="33">
        <f>SUM(Daily!U166,Daily!U383,Daily!U600,Daily!U817)</f>
        <v>1189</v>
      </c>
      <c r="V9" s="33">
        <f>SUM(Daily!V166,Daily!V383,Daily!V600,Daily!V817)</f>
        <v>2119</v>
      </c>
      <c r="W9" s="33">
        <f>SUM(Daily!W166,Daily!W383,Daily!W600,Daily!W817)</f>
        <v>2906</v>
      </c>
      <c r="X9" s="33">
        <f>SUM(Daily!X166,Daily!X383,Daily!X600,Daily!X817)</f>
        <v>2314</v>
      </c>
      <c r="Y9" s="33">
        <f>SUM(Daily!Y166,Daily!Y383,Daily!Y600,Daily!Y817)</f>
        <v>1521</v>
      </c>
      <c r="Z9" s="33">
        <f>SUM(Daily!Z166,Daily!Z383,Daily!Z600,Daily!Z817)</f>
        <v>4150</v>
      </c>
      <c r="AA9" s="33">
        <f>SUM(Daily!AA166,Daily!AA383,Daily!AA600,Daily!AA817)</f>
        <v>4238</v>
      </c>
      <c r="AB9" s="11">
        <f t="shared" si="0"/>
        <v>38318</v>
      </c>
      <c r="AC9" s="7">
        <f t="shared" si="0"/>
        <v>28936</v>
      </c>
    </row>
    <row r="10" spans="1:29" ht="14.25" thickTop="1" thickBot="1" x14ac:dyDescent="0.25">
      <c r="A10" s="90" t="s">
        <v>19</v>
      </c>
      <c r="B10" s="33">
        <f>SUM(Daily!B167,Daily!B384,Daily!B601,Daily!B818)</f>
        <v>4230</v>
      </c>
      <c r="C10" s="33">
        <f>SUM(Daily!C167,Daily!C384,Daily!C601,Daily!C818)</f>
        <v>3657</v>
      </c>
      <c r="D10" s="33">
        <f>SUM(Daily!D167,Daily!D384,Daily!D601,Daily!D818)</f>
        <v>2142</v>
      </c>
      <c r="E10" s="33">
        <f>SUM(Daily!E167,Daily!E384,Daily!E601,Daily!E818)</f>
        <v>2031</v>
      </c>
      <c r="F10" s="33">
        <f>SUM(Daily!F167,Daily!F384,Daily!F601,Daily!F818)</f>
        <v>7525</v>
      </c>
      <c r="G10" s="33">
        <f>SUM(Daily!G167,Daily!G384,Daily!G601,Daily!G818)</f>
        <v>4330</v>
      </c>
      <c r="H10" s="33">
        <f>SUM(Daily!H167,Daily!H384,Daily!H601,Daily!H818)</f>
        <v>8105</v>
      </c>
      <c r="I10" s="33">
        <f>SUM(Daily!I167,Daily!I384,Daily!I601,Daily!I818)</f>
        <v>6678</v>
      </c>
      <c r="J10" s="33">
        <f>SUM(Daily!J167,Daily!J384,Daily!J601,Daily!J818)</f>
        <v>414</v>
      </c>
      <c r="K10" s="33">
        <f>SUM(Daily!K167,Daily!K384,Daily!K601,Daily!K818)</f>
        <v>1532</v>
      </c>
      <c r="L10" s="33">
        <f>SUM(Daily!L167,Daily!L384,Daily!L601,Daily!L818)</f>
        <v>3328</v>
      </c>
      <c r="M10" s="33">
        <f>SUM(Daily!M167,Daily!M384,Daily!M601,Daily!M818)</f>
        <v>3647</v>
      </c>
      <c r="N10" s="33">
        <f>SUM(Daily!N167,Daily!N384,Daily!N601,Daily!N818)</f>
        <v>9445</v>
      </c>
      <c r="O10" s="33">
        <f>SUM(Daily!O167,Daily!O384,Daily!O601,Daily!O818)</f>
        <v>8613</v>
      </c>
      <c r="P10" s="33">
        <f>SUM(Daily!P167,Daily!P384,Daily!P601,Daily!P818)</f>
        <v>5071</v>
      </c>
      <c r="Q10" s="33">
        <f>SUM(Daily!Q167,Daily!Q384,Daily!Q601,Daily!Q818)</f>
        <v>4684</v>
      </c>
      <c r="R10" s="33">
        <f>SUM(Daily!R167,Daily!R384,Daily!R601,Daily!R818)</f>
        <v>5723</v>
      </c>
      <c r="S10" s="33">
        <f>SUM(Daily!S167,Daily!S384,Daily!S601,Daily!S818)</f>
        <v>4866</v>
      </c>
      <c r="T10" s="33">
        <f>SUM(Daily!T167,Daily!T384,Daily!T601,Daily!T818)</f>
        <v>925</v>
      </c>
      <c r="U10" s="33">
        <f>SUM(Daily!U167,Daily!U384,Daily!U601,Daily!U818)</f>
        <v>2069</v>
      </c>
      <c r="V10" s="33">
        <f>SUM(Daily!V167,Daily!V384,Daily!V601,Daily!V818)</f>
        <v>3865</v>
      </c>
      <c r="W10" s="33">
        <f>SUM(Daily!W167,Daily!W384,Daily!W601,Daily!W818)</f>
        <v>5439</v>
      </c>
      <c r="X10" s="33">
        <f>SUM(Daily!X167,Daily!X384,Daily!X601,Daily!X818)</f>
        <v>4603</v>
      </c>
      <c r="Y10" s="33">
        <f>SUM(Daily!Y167,Daily!Y384,Daily!Y601,Daily!Y818)</f>
        <v>2788</v>
      </c>
      <c r="Z10" s="33">
        <f>SUM(Daily!Z167,Daily!Z384,Daily!Z601,Daily!Z818)</f>
        <v>7022</v>
      </c>
      <c r="AA10" s="33">
        <f>SUM(Daily!AA167,Daily!AA384,Daily!AA601,Daily!AA818)</f>
        <v>6762</v>
      </c>
      <c r="AB10" s="11">
        <f t="shared" si="0"/>
        <v>62398</v>
      </c>
      <c r="AC10" s="7">
        <f t="shared" si="0"/>
        <v>57096</v>
      </c>
    </row>
    <row r="11" spans="1:29" ht="14.25" thickTop="1" thickBot="1" x14ac:dyDescent="0.25">
      <c r="A11" s="91" t="s">
        <v>20</v>
      </c>
      <c r="B11" s="33">
        <f>SUM(Daily!B168,Daily!B385,Daily!B602,Daily!B819)</f>
        <v>4979</v>
      </c>
      <c r="C11" s="33">
        <f>SUM(Daily!C168,Daily!C385,Daily!C602,Daily!C819)</f>
        <v>4274</v>
      </c>
      <c r="D11" s="33">
        <f>SUM(Daily!D168,Daily!D385,Daily!D602,Daily!D819)</f>
        <v>2341</v>
      </c>
      <c r="E11" s="33">
        <f>SUM(Daily!E168,Daily!E385,Daily!E602,Daily!E819)</f>
        <v>2196</v>
      </c>
      <c r="F11" s="33">
        <f>SUM(Daily!F168,Daily!F385,Daily!F602,Daily!F819)</f>
        <v>6826</v>
      </c>
      <c r="G11" s="33">
        <f>SUM(Daily!G168,Daily!G385,Daily!G602,Daily!G819)</f>
        <v>4781</v>
      </c>
      <c r="H11" s="33">
        <f>SUM(Daily!H168,Daily!H385,Daily!H602,Daily!H819)</f>
        <v>8718</v>
      </c>
      <c r="I11" s="33">
        <f>SUM(Daily!I168,Daily!I385,Daily!I602,Daily!I819)</f>
        <v>8554</v>
      </c>
      <c r="J11" s="33">
        <f>SUM(Daily!J168,Daily!J385,Daily!J602,Daily!J819)</f>
        <v>563</v>
      </c>
      <c r="K11" s="33">
        <f>SUM(Daily!K168,Daily!K385,Daily!K602,Daily!K819)</f>
        <v>1785</v>
      </c>
      <c r="L11" s="33">
        <f>SUM(Daily!L168,Daily!L385,Daily!L602,Daily!L819)</f>
        <v>3175</v>
      </c>
      <c r="M11" s="33">
        <f>SUM(Daily!M168,Daily!M385,Daily!M602,Daily!M819)</f>
        <v>4827</v>
      </c>
      <c r="N11" s="33">
        <f>SUM(Daily!N168,Daily!N385,Daily!N602,Daily!N819)</f>
        <v>8693</v>
      </c>
      <c r="O11" s="33">
        <f>SUM(Daily!O168,Daily!O385,Daily!O602,Daily!O819)</f>
        <v>9442</v>
      </c>
      <c r="P11" s="33">
        <f>SUM(Daily!P168,Daily!P385,Daily!P602,Daily!P819)</f>
        <v>4612</v>
      </c>
      <c r="Q11" s="33">
        <f>SUM(Daily!Q168,Daily!Q385,Daily!Q602,Daily!Q819)</f>
        <v>4431</v>
      </c>
      <c r="R11" s="33">
        <f>SUM(Daily!R168,Daily!R385,Daily!R602,Daily!R819)</f>
        <v>6419</v>
      </c>
      <c r="S11" s="33">
        <f>SUM(Daily!S168,Daily!S385,Daily!S602,Daily!S819)</f>
        <v>4775</v>
      </c>
      <c r="T11" s="33">
        <f>SUM(Daily!T168,Daily!T385,Daily!T602,Daily!T819)</f>
        <v>1191</v>
      </c>
      <c r="U11" s="33">
        <f>SUM(Daily!U168,Daily!U385,Daily!U602,Daily!U819)</f>
        <v>2047</v>
      </c>
      <c r="V11" s="33">
        <f>SUM(Daily!V168,Daily!V385,Daily!V602,Daily!V819)</f>
        <v>3829</v>
      </c>
      <c r="W11" s="33">
        <f>SUM(Daily!W168,Daily!W385,Daily!W602,Daily!W819)</f>
        <v>5493</v>
      </c>
      <c r="X11" s="33">
        <f>SUM(Daily!X168,Daily!X385,Daily!X602,Daily!X819)</f>
        <v>4384</v>
      </c>
      <c r="Y11" s="33">
        <f>SUM(Daily!Y168,Daily!Y385,Daily!Y602,Daily!Y819)</f>
        <v>3438</v>
      </c>
      <c r="Z11" s="33">
        <f>SUM(Daily!Z168,Daily!Z385,Daily!Z602,Daily!Z819)</f>
        <v>7624</v>
      </c>
      <c r="AA11" s="33">
        <f>SUM(Daily!AA168,Daily!AA385,Daily!AA602,Daily!AA819)</f>
        <v>7987</v>
      </c>
      <c r="AB11" s="11">
        <f t="shared" si="0"/>
        <v>63354</v>
      </c>
      <c r="AC11" s="7">
        <f t="shared" si="0"/>
        <v>64030</v>
      </c>
    </row>
    <row r="12" spans="1:29" ht="14.25" thickTop="1" thickBot="1" x14ac:dyDescent="0.25">
      <c r="A12" s="90" t="s">
        <v>21</v>
      </c>
      <c r="B12" s="33">
        <f>SUM(Daily!B169,Daily!B386,Daily!B603,Daily!B820)</f>
        <v>4895</v>
      </c>
      <c r="C12" s="33">
        <f>SUM(Daily!C169,Daily!C386,Daily!C603,Daily!C820)</f>
        <v>4231</v>
      </c>
      <c r="D12" s="33">
        <f>SUM(Daily!D169,Daily!D386,Daily!D603,Daily!D820)</f>
        <v>2086</v>
      </c>
      <c r="E12" s="33">
        <f>SUM(Daily!E169,Daily!E386,Daily!E603,Daily!E820)</f>
        <v>1923</v>
      </c>
      <c r="F12" s="33">
        <f>SUM(Daily!F169,Daily!F386,Daily!F603,Daily!F820)</f>
        <v>6235</v>
      </c>
      <c r="G12" s="33">
        <f>SUM(Daily!G169,Daily!G386,Daily!G603,Daily!G820)</f>
        <v>3908</v>
      </c>
      <c r="H12" s="33">
        <f>SUM(Daily!H169,Daily!H386,Daily!H603,Daily!H820)</f>
        <v>8448</v>
      </c>
      <c r="I12" s="33">
        <f>SUM(Daily!I169,Daily!I386,Daily!I603,Daily!I820)</f>
        <v>7638</v>
      </c>
      <c r="J12" s="33">
        <f>SUM(Daily!J169,Daily!J386,Daily!J603,Daily!J820)</f>
        <v>499</v>
      </c>
      <c r="K12" s="33">
        <f>SUM(Daily!K169,Daily!K386,Daily!K603,Daily!K820)</f>
        <v>1645</v>
      </c>
      <c r="L12" s="33">
        <f>SUM(Daily!L169,Daily!L386,Daily!L603,Daily!L820)</f>
        <v>2728</v>
      </c>
      <c r="M12" s="33">
        <f>SUM(Daily!M169,Daily!M386,Daily!M603,Daily!M820)</f>
        <v>4602</v>
      </c>
      <c r="N12" s="33">
        <f>SUM(Daily!N169,Daily!N386,Daily!N603,Daily!N820)</f>
        <v>7530</v>
      </c>
      <c r="O12" s="33">
        <f>SUM(Daily!O169,Daily!O386,Daily!O603,Daily!O820)</f>
        <v>8922</v>
      </c>
      <c r="P12" s="33">
        <f>SUM(Daily!P169,Daily!P386,Daily!P603,Daily!P820)</f>
        <v>4314</v>
      </c>
      <c r="Q12" s="33">
        <f>SUM(Daily!Q169,Daily!Q386,Daily!Q603,Daily!Q820)</f>
        <v>3641</v>
      </c>
      <c r="R12" s="33">
        <f>SUM(Daily!R169,Daily!R386,Daily!R603,Daily!R820)</f>
        <v>5895</v>
      </c>
      <c r="S12" s="33">
        <f>SUM(Daily!S169,Daily!S386,Daily!S603,Daily!S820)</f>
        <v>4443</v>
      </c>
      <c r="T12" s="33">
        <f>SUM(Daily!T169,Daily!T386,Daily!T603,Daily!T820)</f>
        <v>802</v>
      </c>
      <c r="U12" s="33">
        <f>SUM(Daily!U169,Daily!U386,Daily!U603,Daily!U820)</f>
        <v>1430</v>
      </c>
      <c r="V12" s="33">
        <f>SUM(Daily!V169,Daily!V386,Daily!V603,Daily!V820)</f>
        <v>2887</v>
      </c>
      <c r="W12" s="33">
        <f>SUM(Daily!W169,Daily!W386,Daily!W603,Daily!W820)</f>
        <v>5329</v>
      </c>
      <c r="X12" s="33">
        <f>SUM(Daily!X169,Daily!X386,Daily!X603,Daily!X820)</f>
        <v>3698</v>
      </c>
      <c r="Y12" s="33">
        <f>SUM(Daily!Y169,Daily!Y386,Daily!Y603,Daily!Y820)</f>
        <v>2712</v>
      </c>
      <c r="Z12" s="33">
        <f>SUM(Daily!Z169,Daily!Z386,Daily!Z603,Daily!Z820)</f>
        <v>7504</v>
      </c>
      <c r="AA12" s="33">
        <f>SUM(Daily!AA169,Daily!AA386,Daily!AA603,Daily!AA820)</f>
        <v>8031</v>
      </c>
      <c r="AB12" s="11">
        <f t="shared" si="0"/>
        <v>57521</v>
      </c>
      <c r="AC12" s="7">
        <f t="shared" si="0"/>
        <v>58455</v>
      </c>
    </row>
    <row r="13" spans="1:29" ht="14.25" thickTop="1" thickBot="1" x14ac:dyDescent="0.25">
      <c r="A13" s="91" t="s">
        <v>22</v>
      </c>
      <c r="B13" s="33">
        <f>SUM(Daily!B170,Daily!B387,Daily!B604,Daily!B821)</f>
        <v>5078</v>
      </c>
      <c r="C13" s="33">
        <f>SUM(Daily!C170,Daily!C387,Daily!C604,Daily!C821)</f>
        <v>5025</v>
      </c>
      <c r="D13" s="33">
        <f>SUM(Daily!D170,Daily!D387,Daily!D604,Daily!D821)</f>
        <v>2116</v>
      </c>
      <c r="E13" s="33">
        <f>SUM(Daily!E170,Daily!E387,Daily!E604,Daily!E821)</f>
        <v>1799</v>
      </c>
      <c r="F13" s="33">
        <f>SUM(Daily!F170,Daily!F387,Daily!F604,Daily!F821)</f>
        <v>5873</v>
      </c>
      <c r="G13" s="33">
        <f>SUM(Daily!G170,Daily!G387,Daily!G604,Daily!G821)</f>
        <v>3011</v>
      </c>
      <c r="H13" s="33">
        <f>SUM(Daily!H170,Daily!H387,Daily!H604,Daily!H821)</f>
        <v>8688</v>
      </c>
      <c r="I13" s="33">
        <f>SUM(Daily!I170,Daily!I387,Daily!I604,Daily!I821)</f>
        <v>7330</v>
      </c>
      <c r="J13" s="33">
        <f>SUM(Daily!J170,Daily!J387,Daily!J604,Daily!J821)</f>
        <v>658</v>
      </c>
      <c r="K13" s="33">
        <f>SUM(Daily!K170,Daily!K387,Daily!K604,Daily!K821)</f>
        <v>1950</v>
      </c>
      <c r="L13" s="33">
        <f>SUM(Daily!L170,Daily!L387,Daily!L604,Daily!L821)</f>
        <v>2109</v>
      </c>
      <c r="M13" s="33">
        <f>SUM(Daily!M170,Daily!M387,Daily!M604,Daily!M821)</f>
        <v>5157</v>
      </c>
      <c r="N13" s="33">
        <f>SUM(Daily!N170,Daily!N387,Daily!N604,Daily!N821)</f>
        <v>6761</v>
      </c>
      <c r="O13" s="33">
        <f>SUM(Daily!O170,Daily!O387,Daily!O604,Daily!O821)</f>
        <v>9394</v>
      </c>
      <c r="P13" s="33">
        <f>SUM(Daily!P170,Daily!P387,Daily!P604,Daily!P821)</f>
        <v>4187</v>
      </c>
      <c r="Q13" s="33">
        <f>SUM(Daily!Q170,Daily!Q387,Daily!Q604,Daily!Q821)</f>
        <v>2703</v>
      </c>
      <c r="R13" s="33">
        <f>SUM(Daily!R170,Daily!R387,Daily!R604,Daily!R821)</f>
        <v>6095</v>
      </c>
      <c r="S13" s="33">
        <f>SUM(Daily!S170,Daily!S387,Daily!S604,Daily!S821)</f>
        <v>4079</v>
      </c>
      <c r="T13" s="33">
        <f>SUM(Daily!T170,Daily!T387,Daily!T604,Daily!T821)</f>
        <v>637</v>
      </c>
      <c r="U13" s="33">
        <f>SUM(Daily!U170,Daily!U387,Daily!U604,Daily!U821)</f>
        <v>1125</v>
      </c>
      <c r="V13" s="33">
        <f>SUM(Daily!V170,Daily!V387,Daily!V604,Daily!V821)</f>
        <v>2740</v>
      </c>
      <c r="W13" s="33">
        <f>SUM(Daily!W170,Daily!W387,Daily!W604,Daily!W821)</f>
        <v>6280</v>
      </c>
      <c r="X13" s="33">
        <f>SUM(Daily!X170,Daily!X387,Daily!X604,Daily!X821)</f>
        <v>3834</v>
      </c>
      <c r="Y13" s="33">
        <f>SUM(Daily!Y170,Daily!Y387,Daily!Y604,Daily!Y821)</f>
        <v>1858</v>
      </c>
      <c r="Z13" s="33">
        <f>SUM(Daily!Z170,Daily!Z387,Daily!Z604,Daily!Z821)</f>
        <v>7643</v>
      </c>
      <c r="AA13" s="33">
        <f>SUM(Daily!AA170,Daily!AA387,Daily!AA604,Daily!AA821)</f>
        <v>7678</v>
      </c>
      <c r="AB13" s="11">
        <f t="shared" si="0"/>
        <v>56419</v>
      </c>
      <c r="AC13" s="7">
        <f t="shared" si="0"/>
        <v>57389</v>
      </c>
    </row>
    <row r="14" spans="1:29" ht="14.25" thickTop="1" thickBot="1" x14ac:dyDescent="0.25">
      <c r="A14" s="90" t="s">
        <v>23</v>
      </c>
      <c r="B14" s="33">
        <f>SUM(Daily!B171,Daily!B388,Daily!B605,Daily!B822)</f>
        <v>4733</v>
      </c>
      <c r="C14" s="33">
        <f>SUM(Daily!C171,Daily!C388,Daily!C605,Daily!C822)</f>
        <v>5242</v>
      </c>
      <c r="D14" s="33">
        <f>SUM(Daily!D171,Daily!D388,Daily!D605,Daily!D822)</f>
        <v>1930</v>
      </c>
      <c r="E14" s="33">
        <f>SUM(Daily!E171,Daily!E388,Daily!E605,Daily!E822)</f>
        <v>1638</v>
      </c>
      <c r="F14" s="33">
        <f>SUM(Daily!F171,Daily!F388,Daily!F605,Daily!F822)</f>
        <v>5104</v>
      </c>
      <c r="G14" s="33">
        <f>SUM(Daily!G171,Daily!G388,Daily!G605,Daily!G822)</f>
        <v>2775</v>
      </c>
      <c r="H14" s="33">
        <f>SUM(Daily!H171,Daily!H388,Daily!H605,Daily!H822)</f>
        <v>7699</v>
      </c>
      <c r="I14" s="33">
        <f>SUM(Daily!I171,Daily!I388,Daily!I605,Daily!I822)</f>
        <v>7083</v>
      </c>
      <c r="J14" s="33">
        <f>SUM(Daily!J171,Daily!J388,Daily!J605,Daily!J822)</f>
        <v>620</v>
      </c>
      <c r="K14" s="33">
        <f>SUM(Daily!K171,Daily!K388,Daily!K605,Daily!K822)</f>
        <v>1433</v>
      </c>
      <c r="L14" s="33">
        <f>SUM(Daily!L171,Daily!L388,Daily!L605,Daily!L822)</f>
        <v>1753</v>
      </c>
      <c r="M14" s="33">
        <f>SUM(Daily!M171,Daily!M388,Daily!M605,Daily!M822)</f>
        <v>4355</v>
      </c>
      <c r="N14" s="33">
        <f>SUM(Daily!N171,Daily!N388,Daily!N605,Daily!N822)</f>
        <v>6209</v>
      </c>
      <c r="O14" s="33">
        <f>SUM(Daily!O171,Daily!O388,Daily!O605,Daily!O822)</f>
        <v>7595</v>
      </c>
      <c r="P14" s="33">
        <f>SUM(Daily!P171,Daily!P388,Daily!P605,Daily!P822)</f>
        <v>4225</v>
      </c>
      <c r="Q14" s="33">
        <f>SUM(Daily!Q171,Daily!Q388,Daily!Q605,Daily!Q822)</f>
        <v>2397</v>
      </c>
      <c r="R14" s="33">
        <f>SUM(Daily!R171,Daily!R388,Daily!R605,Daily!R822)</f>
        <v>5752</v>
      </c>
      <c r="S14" s="33">
        <f>SUM(Daily!S171,Daily!S388,Daily!S605,Daily!S822)</f>
        <v>3588</v>
      </c>
      <c r="T14" s="33">
        <f>SUM(Daily!T171,Daily!T388,Daily!T605,Daily!T822)</f>
        <v>750</v>
      </c>
      <c r="U14" s="33">
        <f>SUM(Daily!U171,Daily!U388,Daily!U605,Daily!U822)</f>
        <v>723</v>
      </c>
      <c r="V14" s="33">
        <f>SUM(Daily!V171,Daily!V388,Daily!V605,Daily!V822)</f>
        <v>2672</v>
      </c>
      <c r="W14" s="33">
        <f>SUM(Daily!W171,Daily!W388,Daily!W605,Daily!W822)</f>
        <v>5612</v>
      </c>
      <c r="X14" s="33">
        <f>SUM(Daily!X171,Daily!X388,Daily!X605,Daily!X822)</f>
        <v>3061</v>
      </c>
      <c r="Y14" s="33">
        <f>SUM(Daily!Y171,Daily!Y388,Daily!Y605,Daily!Y822)</f>
        <v>1432</v>
      </c>
      <c r="Z14" s="33">
        <f>SUM(Daily!Z171,Daily!Z388,Daily!Z605,Daily!Z822)</f>
        <v>7413</v>
      </c>
      <c r="AA14" s="33">
        <f>SUM(Daily!AA171,Daily!AA388,Daily!AA605,Daily!AA822)</f>
        <v>7763</v>
      </c>
      <c r="AB14" s="11">
        <f t="shared" si="0"/>
        <v>51921</v>
      </c>
      <c r="AC14" s="7">
        <f t="shared" si="0"/>
        <v>51636</v>
      </c>
    </row>
    <row r="15" spans="1:29" ht="14.25" thickTop="1" thickBot="1" x14ac:dyDescent="0.25">
      <c r="A15" s="91" t="s">
        <v>24</v>
      </c>
      <c r="B15" s="33">
        <f>SUM(Daily!B172,Daily!B389,Daily!B606,Daily!B823)</f>
        <v>4836</v>
      </c>
      <c r="C15" s="33">
        <f>SUM(Daily!C172,Daily!C389,Daily!C606,Daily!C823)</f>
        <v>5592</v>
      </c>
      <c r="D15" s="33">
        <f>SUM(Daily!D172,Daily!D389,Daily!D606,Daily!D823)</f>
        <v>1995</v>
      </c>
      <c r="E15" s="33">
        <f>SUM(Daily!E172,Daily!E389,Daily!E606,Daily!E823)</f>
        <v>1571</v>
      </c>
      <c r="F15" s="33">
        <f>SUM(Daily!F172,Daily!F389,Daily!F606,Daily!F823)</f>
        <v>5033</v>
      </c>
      <c r="G15" s="33">
        <f>SUM(Daily!G172,Daily!G389,Daily!G606,Daily!G823)</f>
        <v>2844</v>
      </c>
      <c r="H15" s="33">
        <f>SUM(Daily!H172,Daily!H389,Daily!H606,Daily!H823)</f>
        <v>8361</v>
      </c>
      <c r="I15" s="33">
        <f>SUM(Daily!I172,Daily!I389,Daily!I606,Daily!I823)</f>
        <v>7538</v>
      </c>
      <c r="J15" s="33">
        <f>SUM(Daily!J172,Daily!J389,Daily!J606,Daily!J823)</f>
        <v>666</v>
      </c>
      <c r="K15" s="33">
        <f>SUM(Daily!K172,Daily!K389,Daily!K606,Daily!K823)</f>
        <v>1022</v>
      </c>
      <c r="L15" s="33">
        <f>SUM(Daily!L172,Daily!L389,Daily!L606,Daily!L823)</f>
        <v>1993</v>
      </c>
      <c r="M15" s="33">
        <f>SUM(Daily!M172,Daily!M389,Daily!M606,Daily!M823)</f>
        <v>4461</v>
      </c>
      <c r="N15" s="33">
        <f>SUM(Daily!N172,Daily!N389,Daily!N606,Daily!N823)</f>
        <v>6279</v>
      </c>
      <c r="O15" s="33">
        <f>SUM(Daily!O172,Daily!O389,Daily!O606,Daily!O823)</f>
        <v>8012</v>
      </c>
      <c r="P15" s="33">
        <f>SUM(Daily!P172,Daily!P389,Daily!P606,Daily!P823)</f>
        <v>4315</v>
      </c>
      <c r="Q15" s="33">
        <f>SUM(Daily!Q172,Daily!Q389,Daily!Q606,Daily!Q823)</f>
        <v>2300</v>
      </c>
      <c r="R15" s="33">
        <f>SUM(Daily!R172,Daily!R389,Daily!R606,Daily!R823)</f>
        <v>5587</v>
      </c>
      <c r="S15" s="33">
        <f>SUM(Daily!S172,Daily!S389,Daily!S606,Daily!S823)</f>
        <v>3624</v>
      </c>
      <c r="T15" s="33">
        <f>SUM(Daily!T172,Daily!T389,Daily!T606,Daily!T823)</f>
        <v>637</v>
      </c>
      <c r="U15" s="33">
        <f>SUM(Daily!U172,Daily!U389,Daily!U606,Daily!U823)</f>
        <v>620</v>
      </c>
      <c r="V15" s="33">
        <f>SUM(Daily!V172,Daily!V389,Daily!V606,Daily!V823)</f>
        <v>2750</v>
      </c>
      <c r="W15" s="33">
        <f>SUM(Daily!W172,Daily!W389,Daily!W606,Daily!W823)</f>
        <v>5801</v>
      </c>
      <c r="X15" s="33">
        <f>SUM(Daily!X172,Daily!X389,Daily!X606,Daily!X823)</f>
        <v>3487</v>
      </c>
      <c r="Y15" s="33">
        <f>SUM(Daily!Y172,Daily!Y389,Daily!Y606,Daily!Y823)</f>
        <v>1388</v>
      </c>
      <c r="Z15" s="33">
        <f>SUM(Daily!Z172,Daily!Z389,Daily!Z606,Daily!Z823)</f>
        <v>7485</v>
      </c>
      <c r="AA15" s="33">
        <f>SUM(Daily!AA172,Daily!AA389,Daily!AA606,Daily!AA823)</f>
        <v>8288</v>
      </c>
      <c r="AB15" s="11">
        <f t="shared" si="0"/>
        <v>53424</v>
      </c>
      <c r="AC15" s="7">
        <f t="shared" si="0"/>
        <v>53061</v>
      </c>
    </row>
    <row r="16" spans="1:29" ht="14.25" thickTop="1" thickBot="1" x14ac:dyDescent="0.25">
      <c r="A16" s="90" t="s">
        <v>25</v>
      </c>
      <c r="B16" s="33">
        <f>SUM(Daily!B173,Daily!B390,Daily!B607,Daily!B824)</f>
        <v>5253</v>
      </c>
      <c r="C16" s="33">
        <f>SUM(Daily!C173,Daily!C390,Daily!C607,Daily!C824)</f>
        <v>6242</v>
      </c>
      <c r="D16" s="33">
        <f>SUM(Daily!D173,Daily!D390,Daily!D607,Daily!D824)</f>
        <v>2158</v>
      </c>
      <c r="E16" s="33">
        <f>SUM(Daily!E173,Daily!E390,Daily!E607,Daily!E824)</f>
        <v>1731</v>
      </c>
      <c r="F16" s="33">
        <f>SUM(Daily!F173,Daily!F390,Daily!F607,Daily!F824)</f>
        <v>5314</v>
      </c>
      <c r="G16" s="33">
        <f>SUM(Daily!G173,Daily!G390,Daily!G607,Daily!G824)</f>
        <v>3652</v>
      </c>
      <c r="H16" s="33">
        <f>SUM(Daily!H173,Daily!H390,Daily!H607,Daily!H824)</f>
        <v>8534</v>
      </c>
      <c r="I16" s="33">
        <f>SUM(Daily!I173,Daily!I390,Daily!I607,Daily!I824)</f>
        <v>8739</v>
      </c>
      <c r="J16" s="33">
        <f>SUM(Daily!J173,Daily!J390,Daily!J607,Daily!J824)</f>
        <v>771</v>
      </c>
      <c r="K16" s="33">
        <f>SUM(Daily!K173,Daily!K390,Daily!K607,Daily!K824)</f>
        <v>842</v>
      </c>
      <c r="L16" s="33">
        <f>SUM(Daily!L173,Daily!L390,Daily!L607,Daily!L824)</f>
        <v>2474</v>
      </c>
      <c r="M16" s="33">
        <f>SUM(Daily!M173,Daily!M390,Daily!M607,Daily!M824)</f>
        <v>4956</v>
      </c>
      <c r="N16" s="33">
        <f>SUM(Daily!N173,Daily!N390,Daily!N607,Daily!N824)</f>
        <v>7163</v>
      </c>
      <c r="O16" s="33">
        <f>SUM(Daily!O173,Daily!O390,Daily!O607,Daily!O824)</f>
        <v>7753</v>
      </c>
      <c r="P16" s="33">
        <f>SUM(Daily!P173,Daily!P390,Daily!P607,Daily!P824)</f>
        <v>4473</v>
      </c>
      <c r="Q16" s="33">
        <f>SUM(Daily!Q173,Daily!Q390,Daily!Q607,Daily!Q824)</f>
        <v>2523</v>
      </c>
      <c r="R16" s="33">
        <f>SUM(Daily!R173,Daily!R390,Daily!R607,Daily!R824)</f>
        <v>6003</v>
      </c>
      <c r="S16" s="33">
        <f>SUM(Daily!S173,Daily!S390,Daily!S607,Daily!S824)</f>
        <v>4141</v>
      </c>
      <c r="T16" s="33">
        <f>SUM(Daily!T173,Daily!T390,Daily!T607,Daily!T824)</f>
        <v>713</v>
      </c>
      <c r="U16" s="33">
        <f>SUM(Daily!U173,Daily!U390,Daily!U607,Daily!U824)</f>
        <v>726</v>
      </c>
      <c r="V16" s="33">
        <f>SUM(Daily!V173,Daily!V390,Daily!V607,Daily!V824)</f>
        <v>3319</v>
      </c>
      <c r="W16" s="33">
        <f>SUM(Daily!W173,Daily!W390,Daily!W607,Daily!W824)</f>
        <v>5770</v>
      </c>
      <c r="X16" s="33">
        <f>SUM(Daily!X173,Daily!X390,Daily!X607,Daily!X824)</f>
        <v>4321</v>
      </c>
      <c r="Y16" s="33">
        <f>SUM(Daily!Y173,Daily!Y390,Daily!Y607,Daily!Y824)</f>
        <v>1311</v>
      </c>
      <c r="Z16" s="33">
        <f>SUM(Daily!Z173,Daily!Z390,Daily!Z607,Daily!Z824)</f>
        <v>8191</v>
      </c>
      <c r="AA16" s="33">
        <f>SUM(Daily!AA173,Daily!AA390,Daily!AA607,Daily!AA824)</f>
        <v>8786</v>
      </c>
      <c r="AB16" s="11">
        <f t="shared" si="0"/>
        <v>58687</v>
      </c>
      <c r="AC16" s="7">
        <f t="shared" si="0"/>
        <v>57172</v>
      </c>
    </row>
    <row r="17" spans="1:29" ht="14.25" thickTop="1" thickBot="1" x14ac:dyDescent="0.25">
      <c r="A17" s="91" t="s">
        <v>26</v>
      </c>
      <c r="B17" s="33">
        <f>SUM(Daily!B174,Daily!B391,Daily!B608,Daily!B825)</f>
        <v>4598</v>
      </c>
      <c r="C17" s="33">
        <f>SUM(Daily!C174,Daily!C391,Daily!C608,Daily!C825)</f>
        <v>5825</v>
      </c>
      <c r="D17" s="33">
        <f>SUM(Daily!D174,Daily!D391,Daily!D608,Daily!D825)</f>
        <v>1689</v>
      </c>
      <c r="E17" s="33">
        <f>SUM(Daily!E174,Daily!E391,Daily!E608,Daily!E825)</f>
        <v>1826</v>
      </c>
      <c r="F17" s="33">
        <f>SUM(Daily!F174,Daily!F391,Daily!F608,Daily!F825)</f>
        <v>3620</v>
      </c>
      <c r="G17" s="33">
        <f>SUM(Daily!G174,Daily!G391,Daily!G608,Daily!G825)</f>
        <v>3959</v>
      </c>
      <c r="H17" s="33">
        <f>SUM(Daily!H174,Daily!H391,Daily!H608,Daily!H825)</f>
        <v>7955</v>
      </c>
      <c r="I17" s="33">
        <f>SUM(Daily!I174,Daily!I391,Daily!I608,Daily!I825)</f>
        <v>8329</v>
      </c>
      <c r="J17" s="33">
        <f>SUM(Daily!J174,Daily!J391,Daily!J608,Daily!J825)</f>
        <v>749</v>
      </c>
      <c r="K17" s="33">
        <f>SUM(Daily!K174,Daily!K391,Daily!K608,Daily!K825)</f>
        <v>732</v>
      </c>
      <c r="L17" s="33">
        <f>SUM(Daily!L174,Daily!L391,Daily!L608,Daily!L825)</f>
        <v>2531</v>
      </c>
      <c r="M17" s="33">
        <f>SUM(Daily!M174,Daily!M391,Daily!M608,Daily!M825)</f>
        <v>3900</v>
      </c>
      <c r="N17" s="33">
        <f>SUM(Daily!N174,Daily!N391,Daily!N608,Daily!N825)</f>
        <v>6844</v>
      </c>
      <c r="O17" s="33">
        <f>SUM(Daily!O174,Daily!O391,Daily!O608,Daily!O825)</f>
        <v>6764</v>
      </c>
      <c r="P17" s="33">
        <f>SUM(Daily!P174,Daily!P391,Daily!P608,Daily!P825)</f>
        <v>4222</v>
      </c>
      <c r="Q17" s="33">
        <f>SUM(Daily!Q174,Daily!Q391,Daily!Q608,Daily!Q825)</f>
        <v>2642</v>
      </c>
      <c r="R17" s="33">
        <f>SUM(Daily!R174,Daily!R391,Daily!R608,Daily!R825)</f>
        <v>5557</v>
      </c>
      <c r="S17" s="33">
        <f>SUM(Daily!S174,Daily!S391,Daily!S608,Daily!S825)</f>
        <v>3997</v>
      </c>
      <c r="T17" s="33">
        <f>SUM(Daily!T174,Daily!T391,Daily!T608,Daily!T825)</f>
        <v>629</v>
      </c>
      <c r="U17" s="33">
        <f>SUM(Daily!U174,Daily!U391,Daily!U608,Daily!U825)</f>
        <v>663</v>
      </c>
      <c r="V17" s="33">
        <f>SUM(Daily!V174,Daily!V391,Daily!V608,Daily!V825)</f>
        <v>3734</v>
      </c>
      <c r="W17" s="33">
        <f>SUM(Daily!W174,Daily!W391,Daily!W608,Daily!W825)</f>
        <v>5203</v>
      </c>
      <c r="X17" s="33">
        <f>SUM(Daily!X174,Daily!X391,Daily!X608,Daily!X825)</f>
        <v>4076</v>
      </c>
      <c r="Y17" s="33">
        <f>SUM(Daily!Y174,Daily!Y391,Daily!Y608,Daily!Y825)</f>
        <v>1512</v>
      </c>
      <c r="Z17" s="33">
        <f>SUM(Daily!Z174,Daily!Z391,Daily!Z608,Daily!Z825)</f>
        <v>7909</v>
      </c>
      <c r="AA17" s="33">
        <f>SUM(Daily!AA174,Daily!AA391,Daily!AA608,Daily!AA825)</f>
        <v>9078</v>
      </c>
      <c r="AB17" s="11">
        <f t="shared" si="0"/>
        <v>54113</v>
      </c>
      <c r="AC17" s="7">
        <f t="shared" si="0"/>
        <v>54430</v>
      </c>
    </row>
    <row r="18" spans="1:29" ht="14.25" thickTop="1" thickBot="1" x14ac:dyDescent="0.25">
      <c r="A18" s="90" t="s">
        <v>27</v>
      </c>
      <c r="B18" s="33">
        <f>SUM(Daily!B175,Daily!B392,Daily!B609,Daily!B826)</f>
        <v>4660</v>
      </c>
      <c r="C18" s="33">
        <f>SUM(Daily!C175,Daily!C392,Daily!C609,Daily!C826)</f>
        <v>5954</v>
      </c>
      <c r="D18" s="33">
        <f>SUM(Daily!D175,Daily!D392,Daily!D609,Daily!D826)</f>
        <v>1889</v>
      </c>
      <c r="E18" s="33">
        <f>SUM(Daily!E175,Daily!E392,Daily!E609,Daily!E826)</f>
        <v>1945</v>
      </c>
      <c r="F18" s="33">
        <f>SUM(Daily!F175,Daily!F392,Daily!F609,Daily!F826)</f>
        <v>3869</v>
      </c>
      <c r="G18" s="33">
        <f>SUM(Daily!G175,Daily!G392,Daily!G609,Daily!G826)</f>
        <v>4146</v>
      </c>
      <c r="H18" s="33">
        <f>SUM(Daily!H175,Daily!H392,Daily!H609,Daily!H826)</f>
        <v>7945</v>
      </c>
      <c r="I18" s="33">
        <f>SUM(Daily!I175,Daily!I392,Daily!I609,Daily!I826)</f>
        <v>8670</v>
      </c>
      <c r="J18" s="33">
        <f>SUM(Daily!J175,Daily!J392,Daily!J609,Daily!J826)</f>
        <v>937</v>
      </c>
      <c r="K18" s="33">
        <f>SUM(Daily!K175,Daily!K392,Daily!K609,Daily!K826)</f>
        <v>770</v>
      </c>
      <c r="L18" s="33">
        <f>SUM(Daily!L175,Daily!L392,Daily!L609,Daily!L826)</f>
        <v>2896</v>
      </c>
      <c r="M18" s="33">
        <f>SUM(Daily!M175,Daily!M392,Daily!M609,Daily!M826)</f>
        <v>3346</v>
      </c>
      <c r="N18" s="33">
        <f>SUM(Daily!N175,Daily!N392,Daily!N609,Daily!N826)</f>
        <v>7215</v>
      </c>
      <c r="O18" s="33">
        <f>SUM(Daily!O175,Daily!O392,Daily!O609,Daily!O826)</f>
        <v>6685</v>
      </c>
      <c r="P18" s="33">
        <f>SUM(Daily!P175,Daily!P392,Daily!P609,Daily!P826)</f>
        <v>4508</v>
      </c>
      <c r="Q18" s="33">
        <f>SUM(Daily!Q175,Daily!Q392,Daily!Q609,Daily!Q826)</f>
        <v>2668</v>
      </c>
      <c r="R18" s="33">
        <f>SUM(Daily!R175,Daily!R392,Daily!R609,Daily!R826)</f>
        <v>5459</v>
      </c>
      <c r="S18" s="33">
        <f>SUM(Daily!S175,Daily!S392,Daily!S609,Daily!S826)</f>
        <v>4283</v>
      </c>
      <c r="T18" s="33">
        <f>SUM(Daily!T175,Daily!T392,Daily!T609,Daily!T826)</f>
        <v>882</v>
      </c>
      <c r="U18" s="33">
        <f>SUM(Daily!U175,Daily!U392,Daily!U609,Daily!U826)</f>
        <v>629</v>
      </c>
      <c r="V18" s="33">
        <f>SUM(Daily!V175,Daily!V392,Daily!V609,Daily!V826)</f>
        <v>4190</v>
      </c>
      <c r="W18" s="33">
        <f>SUM(Daily!W175,Daily!W392,Daily!W609,Daily!W826)</f>
        <v>4795</v>
      </c>
      <c r="X18" s="33">
        <f>SUM(Daily!X175,Daily!X392,Daily!X609,Daily!X826)</f>
        <v>3880</v>
      </c>
      <c r="Y18" s="33">
        <f>SUM(Daily!Y175,Daily!Y392,Daily!Y609,Daily!Y826)</f>
        <v>1464</v>
      </c>
      <c r="Z18" s="33">
        <f>SUM(Daily!Z175,Daily!Z392,Daily!Z609,Daily!Z826)</f>
        <v>8445</v>
      </c>
      <c r="AA18" s="33">
        <f>SUM(Daily!AA175,Daily!AA392,Daily!AA609,Daily!AA826)</f>
        <v>9212</v>
      </c>
      <c r="AB18" s="11">
        <f t="shared" si="0"/>
        <v>56775</v>
      </c>
      <c r="AC18" s="7">
        <f t="shared" si="0"/>
        <v>54567</v>
      </c>
    </row>
    <row r="19" spans="1:29" ht="14.25" thickTop="1" thickBot="1" x14ac:dyDescent="0.25">
      <c r="A19" s="91" t="s">
        <v>28</v>
      </c>
      <c r="B19" s="33">
        <f>SUM(Daily!B176,Daily!B393,Daily!B610,Daily!B827)</f>
        <v>4936</v>
      </c>
      <c r="C19" s="33">
        <f>SUM(Daily!C176,Daily!C393,Daily!C610,Daily!C827)</f>
        <v>7547</v>
      </c>
      <c r="D19" s="33">
        <f>SUM(Daily!D176,Daily!D393,Daily!D610,Daily!D827)</f>
        <v>2188</v>
      </c>
      <c r="E19" s="33">
        <f>SUM(Daily!E176,Daily!E393,Daily!E610,Daily!E827)</f>
        <v>2228</v>
      </c>
      <c r="F19" s="33">
        <f>SUM(Daily!F176,Daily!F393,Daily!F610,Daily!F827)</f>
        <v>3657</v>
      </c>
      <c r="G19" s="33">
        <f>SUM(Daily!G176,Daily!G393,Daily!G610,Daily!G827)</f>
        <v>6143</v>
      </c>
      <c r="H19" s="33">
        <f>SUM(Daily!H176,Daily!H393,Daily!H610,Daily!H827)</f>
        <v>8649</v>
      </c>
      <c r="I19" s="33">
        <f>SUM(Daily!I176,Daily!I393,Daily!I610,Daily!I827)</f>
        <v>10463</v>
      </c>
      <c r="J19" s="33">
        <f>SUM(Daily!J176,Daily!J393,Daily!J610,Daily!J827)</f>
        <v>1103</v>
      </c>
      <c r="K19" s="33">
        <f>SUM(Daily!K176,Daily!K393,Daily!K610,Daily!K827)</f>
        <v>667</v>
      </c>
      <c r="L19" s="33">
        <f>SUM(Daily!L176,Daily!L393,Daily!L610,Daily!L827)</f>
        <v>4583</v>
      </c>
      <c r="M19" s="33">
        <f>SUM(Daily!M176,Daily!M393,Daily!M610,Daily!M827)</f>
        <v>3210</v>
      </c>
      <c r="N19" s="33">
        <f>SUM(Daily!N176,Daily!N393,Daily!N610,Daily!N827)</f>
        <v>9577</v>
      </c>
      <c r="O19" s="33">
        <f>SUM(Daily!O176,Daily!O393,Daily!O610,Daily!O827)</f>
        <v>6791</v>
      </c>
      <c r="P19" s="33">
        <f>SUM(Daily!P176,Daily!P393,Daily!P610,Daily!P827)</f>
        <v>5188</v>
      </c>
      <c r="Q19" s="33">
        <f>SUM(Daily!Q176,Daily!Q393,Daily!Q610,Daily!Q827)</f>
        <v>3062</v>
      </c>
      <c r="R19" s="33">
        <f>SUM(Daily!R176,Daily!R393,Daily!R610,Daily!R827)</f>
        <v>5619</v>
      </c>
      <c r="S19" s="33">
        <f>SUM(Daily!S176,Daily!S393,Daily!S610,Daily!S827)</f>
        <v>5127</v>
      </c>
      <c r="T19" s="33">
        <f>SUM(Daily!T176,Daily!T393,Daily!T610,Daily!T827)</f>
        <v>1447</v>
      </c>
      <c r="U19" s="33">
        <f>SUM(Daily!U176,Daily!U393,Daily!U610,Daily!U827)</f>
        <v>510</v>
      </c>
      <c r="V19" s="33">
        <f>SUM(Daily!V176,Daily!V393,Daily!V610,Daily!V827)</f>
        <v>5605</v>
      </c>
      <c r="W19" s="33">
        <f>SUM(Daily!W176,Daily!W393,Daily!W610,Daily!W827)</f>
        <v>5242</v>
      </c>
      <c r="X19" s="33">
        <f>SUM(Daily!X176,Daily!X393,Daily!X610,Daily!X827)</f>
        <v>4787</v>
      </c>
      <c r="Y19" s="33">
        <f>SUM(Daily!Y176,Daily!Y393,Daily!Y610,Daily!Y827)</f>
        <v>1417</v>
      </c>
      <c r="Z19" s="33">
        <f>SUM(Daily!Z176,Daily!Z393,Daily!Z610,Daily!Z827)</f>
        <v>8788</v>
      </c>
      <c r="AA19" s="33">
        <f>SUM(Daily!AA176,Daily!AA393,Daily!AA610,Daily!AA827)</f>
        <v>10530</v>
      </c>
      <c r="AB19" s="11">
        <f t="shared" si="0"/>
        <v>66127</v>
      </c>
      <c r="AC19" s="7">
        <f t="shared" si="0"/>
        <v>62937</v>
      </c>
    </row>
    <row r="20" spans="1:29" ht="14.25" thickTop="1" thickBot="1" x14ac:dyDescent="0.25">
      <c r="A20" s="90" t="s">
        <v>29</v>
      </c>
      <c r="B20" s="33">
        <f>SUM(Daily!B177,Daily!B394,Daily!B611,Daily!B828)</f>
        <v>5917</v>
      </c>
      <c r="C20" s="33">
        <f>SUM(Daily!C177,Daily!C394,Daily!C611,Daily!C828)</f>
        <v>7822</v>
      </c>
      <c r="D20" s="33">
        <f>SUM(Daily!D177,Daily!D394,Daily!D611,Daily!D828)</f>
        <v>2817</v>
      </c>
      <c r="E20" s="33">
        <f>SUM(Daily!E177,Daily!E394,Daily!E611,Daily!E828)</f>
        <v>2783</v>
      </c>
      <c r="F20" s="33">
        <f>SUM(Daily!F177,Daily!F394,Daily!F611,Daily!F828)</f>
        <v>4412</v>
      </c>
      <c r="G20" s="33">
        <f>SUM(Daily!G177,Daily!G394,Daily!G611,Daily!G828)</f>
        <v>9676</v>
      </c>
      <c r="H20" s="33">
        <f>SUM(Daily!H177,Daily!H394,Daily!H611,Daily!H828)</f>
        <v>9155</v>
      </c>
      <c r="I20" s="33">
        <f>SUM(Daily!I177,Daily!I394,Daily!I611,Daily!I828)</f>
        <v>13876</v>
      </c>
      <c r="J20" s="33">
        <f>SUM(Daily!J177,Daily!J394,Daily!J611,Daily!J828)</f>
        <v>2183</v>
      </c>
      <c r="K20" s="33">
        <f>SUM(Daily!K177,Daily!K394,Daily!K611,Daily!K828)</f>
        <v>714</v>
      </c>
      <c r="L20" s="33">
        <f>SUM(Daily!L177,Daily!L394,Daily!L611,Daily!L828)</f>
        <v>6847</v>
      </c>
      <c r="M20" s="33">
        <f>SUM(Daily!M177,Daily!M394,Daily!M611,Daily!M828)</f>
        <v>2891</v>
      </c>
      <c r="N20" s="33">
        <f>SUM(Daily!N177,Daily!N394,Daily!N611,Daily!N828)</f>
        <v>12126</v>
      </c>
      <c r="O20" s="33">
        <f>SUM(Daily!O177,Daily!O394,Daily!O611,Daily!O828)</f>
        <v>8460</v>
      </c>
      <c r="P20" s="33">
        <f>SUM(Daily!P177,Daily!P394,Daily!P611,Daily!P828)</f>
        <v>7023</v>
      </c>
      <c r="Q20" s="33">
        <f>SUM(Daily!Q177,Daily!Q394,Daily!Q611,Daily!Q828)</f>
        <v>3810</v>
      </c>
      <c r="R20" s="33">
        <f>SUM(Daily!R177,Daily!R394,Daily!R611,Daily!R828)</f>
        <v>8164</v>
      </c>
      <c r="S20" s="33">
        <f>SUM(Daily!S177,Daily!S394,Daily!S611,Daily!S828)</f>
        <v>7184</v>
      </c>
      <c r="T20" s="33">
        <f>SUM(Daily!T177,Daily!T394,Daily!T611,Daily!T828)</f>
        <v>2924</v>
      </c>
      <c r="U20" s="33">
        <f>SUM(Daily!U177,Daily!U394,Daily!U611,Daily!U828)</f>
        <v>580</v>
      </c>
      <c r="V20" s="33">
        <f>SUM(Daily!V177,Daily!V394,Daily!V611,Daily!V828)</f>
        <v>8424</v>
      </c>
      <c r="W20" s="33">
        <f>SUM(Daily!W177,Daily!W394,Daily!W611,Daily!W828)</f>
        <v>5633</v>
      </c>
      <c r="X20" s="33">
        <f>SUM(Daily!X177,Daily!X394,Daily!X611,Daily!X828)</f>
        <v>6886</v>
      </c>
      <c r="Y20" s="33">
        <f>SUM(Daily!Y177,Daily!Y394,Daily!Y611,Daily!Y828)</f>
        <v>1802</v>
      </c>
      <c r="Z20" s="33">
        <f>SUM(Daily!Z177,Daily!Z394,Daily!Z611,Daily!Z828)</f>
        <v>10277</v>
      </c>
      <c r="AA20" s="33">
        <f>SUM(Daily!AA177,Daily!AA394,Daily!AA611,Daily!AA828)</f>
        <v>14198</v>
      </c>
      <c r="AB20" s="11">
        <f t="shared" si="0"/>
        <v>87155</v>
      </c>
      <c r="AC20" s="7">
        <f t="shared" si="0"/>
        <v>79429</v>
      </c>
    </row>
    <row r="21" spans="1:29" ht="14.25" thickTop="1" thickBot="1" x14ac:dyDescent="0.25">
      <c r="A21" s="91" t="s">
        <v>30</v>
      </c>
      <c r="B21" s="33">
        <f>SUM(Daily!B178,Daily!B395,Daily!B612,Daily!B829)</f>
        <v>5966</v>
      </c>
      <c r="C21" s="33">
        <f>SUM(Daily!C178,Daily!C395,Daily!C612,Daily!C829)</f>
        <v>9800</v>
      </c>
      <c r="D21" s="33">
        <f>SUM(Daily!D178,Daily!D395,Daily!D612,Daily!D829)</f>
        <v>2436</v>
      </c>
      <c r="E21" s="33">
        <f>SUM(Daily!E178,Daily!E395,Daily!E612,Daily!E829)</f>
        <v>3427</v>
      </c>
      <c r="F21" s="33">
        <f>SUM(Daily!F178,Daily!F395,Daily!F612,Daily!F829)</f>
        <v>4262</v>
      </c>
      <c r="G21" s="33">
        <f>SUM(Daily!G178,Daily!G395,Daily!G612,Daily!G829)</f>
        <v>12150</v>
      </c>
      <c r="H21" s="33">
        <f>SUM(Daily!H178,Daily!H395,Daily!H612,Daily!H829)</f>
        <v>9790</v>
      </c>
      <c r="I21" s="33">
        <f>SUM(Daily!I178,Daily!I395,Daily!I612,Daily!I829)</f>
        <v>16077</v>
      </c>
      <c r="J21" s="33">
        <f>SUM(Daily!J178,Daily!J395,Daily!J612,Daily!J829)</f>
        <v>2478</v>
      </c>
      <c r="K21" s="33">
        <f>SUM(Daily!K178,Daily!K395,Daily!K612,Daily!K829)</f>
        <v>738</v>
      </c>
      <c r="L21" s="33">
        <f>SUM(Daily!L178,Daily!L395,Daily!L612,Daily!L829)</f>
        <v>6265</v>
      </c>
      <c r="M21" s="33">
        <f>SUM(Daily!M178,Daily!M395,Daily!M612,Daily!M829)</f>
        <v>2989</v>
      </c>
      <c r="N21" s="33">
        <f>SUM(Daily!N178,Daily!N395,Daily!N612,Daily!N829)</f>
        <v>12321</v>
      </c>
      <c r="O21" s="33">
        <f>SUM(Daily!O178,Daily!O395,Daily!O612,Daily!O829)</f>
        <v>8757</v>
      </c>
      <c r="P21" s="33">
        <f>SUM(Daily!P178,Daily!P395,Daily!P612,Daily!P829)</f>
        <v>6464</v>
      </c>
      <c r="Q21" s="33">
        <f>SUM(Daily!Q178,Daily!Q395,Daily!Q612,Daily!Q829)</f>
        <v>4295</v>
      </c>
      <c r="R21" s="33">
        <f>SUM(Daily!R178,Daily!R395,Daily!R612,Daily!R829)</f>
        <v>8148</v>
      </c>
      <c r="S21" s="33">
        <f>SUM(Daily!S178,Daily!S395,Daily!S612,Daily!S829)</f>
        <v>7448</v>
      </c>
      <c r="T21" s="33">
        <f>SUM(Daily!T178,Daily!T395,Daily!T612,Daily!T829)</f>
        <v>2426</v>
      </c>
      <c r="U21" s="33">
        <f>SUM(Daily!U178,Daily!U395,Daily!U612,Daily!U829)</f>
        <v>662</v>
      </c>
      <c r="V21" s="33">
        <f>SUM(Daily!V178,Daily!V395,Daily!V612,Daily!V829)</f>
        <v>8539</v>
      </c>
      <c r="W21" s="33">
        <f>SUM(Daily!W178,Daily!W395,Daily!W612,Daily!W829)</f>
        <v>5607</v>
      </c>
      <c r="X21" s="33">
        <f>SUM(Daily!X178,Daily!X395,Daily!X612,Daily!X829)</f>
        <v>7460</v>
      </c>
      <c r="Y21" s="33">
        <f>SUM(Daily!Y178,Daily!Y395,Daily!Y612,Daily!Y829)</f>
        <v>2231</v>
      </c>
      <c r="Z21" s="33">
        <f>SUM(Daily!Z178,Daily!Z395,Daily!Z612,Daily!Z829)</f>
        <v>11141</v>
      </c>
      <c r="AA21" s="33">
        <f>SUM(Daily!AA178,Daily!AA395,Daily!AA612,Daily!AA829)</f>
        <v>14932</v>
      </c>
      <c r="AB21" s="11">
        <f t="shared" si="0"/>
        <v>87696</v>
      </c>
      <c r="AC21" s="7">
        <f t="shared" si="0"/>
        <v>89113</v>
      </c>
    </row>
    <row r="22" spans="1:29" ht="14.25" thickTop="1" thickBot="1" x14ac:dyDescent="0.25">
      <c r="A22" s="90" t="s">
        <v>31</v>
      </c>
      <c r="B22" s="33">
        <f>SUM(Daily!B179,Daily!B396,Daily!B613,Daily!B830)</f>
        <v>6096</v>
      </c>
      <c r="C22" s="33">
        <f>SUM(Daily!C179,Daily!C396,Daily!C613,Daily!C830)</f>
        <v>8802</v>
      </c>
      <c r="D22" s="33">
        <f>SUM(Daily!D179,Daily!D396,Daily!D613,Daily!D830)</f>
        <v>2091</v>
      </c>
      <c r="E22" s="33">
        <f>SUM(Daily!E179,Daily!E396,Daily!E613,Daily!E830)</f>
        <v>3436</v>
      </c>
      <c r="F22" s="33">
        <f>SUM(Daily!F179,Daily!F396,Daily!F613,Daily!F830)</f>
        <v>3654</v>
      </c>
      <c r="G22" s="33">
        <f>SUM(Daily!G179,Daily!G396,Daily!G613,Daily!G830)</f>
        <v>11204</v>
      </c>
      <c r="H22" s="33">
        <f>SUM(Daily!H179,Daily!H396,Daily!H613,Daily!H830)</f>
        <v>8956</v>
      </c>
      <c r="I22" s="33">
        <f>SUM(Daily!I179,Daily!I396,Daily!I613,Daily!I830)</f>
        <v>14704</v>
      </c>
      <c r="J22" s="33">
        <f>SUM(Daily!J179,Daily!J396,Daily!J613,Daily!J830)</f>
        <v>1804</v>
      </c>
      <c r="K22" s="33">
        <f>SUM(Daily!K179,Daily!K396,Daily!K613,Daily!K830)</f>
        <v>759</v>
      </c>
      <c r="L22" s="33">
        <f>SUM(Daily!L179,Daily!L396,Daily!L613,Daily!L830)</f>
        <v>6486</v>
      </c>
      <c r="M22" s="33">
        <f>SUM(Daily!M179,Daily!M396,Daily!M613,Daily!M830)</f>
        <v>2791</v>
      </c>
      <c r="N22" s="33">
        <f>SUM(Daily!N179,Daily!N396,Daily!N613,Daily!N830)</f>
        <v>12294</v>
      </c>
      <c r="O22" s="33">
        <f>SUM(Daily!O179,Daily!O396,Daily!O613,Daily!O830)</f>
        <v>8372</v>
      </c>
      <c r="P22" s="33">
        <f>SUM(Daily!P179,Daily!P396,Daily!P613,Daily!P830)</f>
        <v>5182</v>
      </c>
      <c r="Q22" s="33">
        <f>SUM(Daily!Q179,Daily!Q396,Daily!Q613,Daily!Q830)</f>
        <v>4431</v>
      </c>
      <c r="R22" s="33">
        <f>SUM(Daily!R179,Daily!R396,Daily!R613,Daily!R830)</f>
        <v>7265</v>
      </c>
      <c r="S22" s="33">
        <f>SUM(Daily!S179,Daily!S396,Daily!S613,Daily!S830)</f>
        <v>7227</v>
      </c>
      <c r="T22" s="33">
        <f>SUM(Daily!T179,Daily!T396,Daily!T613,Daily!T830)</f>
        <v>2038</v>
      </c>
      <c r="U22" s="33">
        <f>SUM(Daily!U179,Daily!U396,Daily!U613,Daily!U830)</f>
        <v>739</v>
      </c>
      <c r="V22" s="33">
        <f>SUM(Daily!V179,Daily!V396,Daily!V613,Daily!V830)</f>
        <v>8661</v>
      </c>
      <c r="W22" s="33">
        <f>SUM(Daily!W179,Daily!W396,Daily!W613,Daily!W830)</f>
        <v>4946</v>
      </c>
      <c r="X22" s="33">
        <f>SUM(Daily!X179,Daily!X396,Daily!X613,Daily!X830)</f>
        <v>6775</v>
      </c>
      <c r="Y22" s="33">
        <f>SUM(Daily!Y179,Daily!Y396,Daily!Y613,Daily!Y830)</f>
        <v>1823</v>
      </c>
      <c r="Z22" s="33">
        <f>SUM(Daily!Z179,Daily!Z396,Daily!Z613,Daily!Z830)</f>
        <v>12019</v>
      </c>
      <c r="AA22" s="33">
        <f>SUM(Daily!AA179,Daily!AA396,Daily!AA613,Daily!AA830)</f>
        <v>12310</v>
      </c>
      <c r="AB22" s="11">
        <f t="shared" si="0"/>
        <v>83321</v>
      </c>
      <c r="AC22" s="7">
        <f t="shared" si="0"/>
        <v>81544</v>
      </c>
    </row>
    <row r="23" spans="1:29" ht="14.25" thickTop="1" thickBot="1" x14ac:dyDescent="0.25">
      <c r="A23" s="91" t="s">
        <v>32</v>
      </c>
      <c r="B23" s="33">
        <f>SUM(Daily!B180,Daily!B397,Daily!B614,Daily!B831)</f>
        <v>5857</v>
      </c>
      <c r="C23" s="33">
        <f>SUM(Daily!C180,Daily!C397,Daily!C614,Daily!C831)</f>
        <v>8386</v>
      </c>
      <c r="D23" s="33">
        <f>SUM(Daily!D180,Daily!D397,Daily!D614,Daily!D831)</f>
        <v>1606</v>
      </c>
      <c r="E23" s="33">
        <f>SUM(Daily!E180,Daily!E397,Daily!E614,Daily!E831)</f>
        <v>3454</v>
      </c>
      <c r="F23" s="33">
        <f>SUM(Daily!F180,Daily!F397,Daily!F614,Daily!F831)</f>
        <v>3272</v>
      </c>
      <c r="G23" s="33">
        <f>SUM(Daily!G180,Daily!G397,Daily!G614,Daily!G831)</f>
        <v>10212</v>
      </c>
      <c r="H23" s="33">
        <f>SUM(Daily!H180,Daily!H397,Daily!H614,Daily!H831)</f>
        <v>7910</v>
      </c>
      <c r="I23" s="33">
        <f>SUM(Daily!I180,Daily!I397,Daily!I614,Daily!I831)</f>
        <v>14176</v>
      </c>
      <c r="J23" s="33">
        <f>SUM(Daily!J180,Daily!J397,Daily!J614,Daily!J831)</f>
        <v>1341</v>
      </c>
      <c r="K23" s="33">
        <f>SUM(Daily!K180,Daily!K397,Daily!K614,Daily!K831)</f>
        <v>602</v>
      </c>
      <c r="L23" s="33">
        <f>SUM(Daily!L180,Daily!L397,Daily!L614,Daily!L831)</f>
        <v>5684</v>
      </c>
      <c r="M23" s="33">
        <f>SUM(Daily!M180,Daily!M397,Daily!M614,Daily!M831)</f>
        <v>2450</v>
      </c>
      <c r="N23" s="33">
        <f>SUM(Daily!N180,Daily!N397,Daily!N614,Daily!N831)</f>
        <v>10259</v>
      </c>
      <c r="O23" s="33">
        <f>SUM(Daily!O180,Daily!O397,Daily!O614,Daily!O831)</f>
        <v>7785</v>
      </c>
      <c r="P23" s="33">
        <f>SUM(Daily!P180,Daily!P397,Daily!P614,Daily!P831)</f>
        <v>3383</v>
      </c>
      <c r="Q23" s="33">
        <f>SUM(Daily!Q180,Daily!Q397,Daily!Q614,Daily!Q831)</f>
        <v>4704</v>
      </c>
      <c r="R23" s="33">
        <f>SUM(Daily!R180,Daily!R397,Daily!R614,Daily!R831)</f>
        <v>5680</v>
      </c>
      <c r="S23" s="33">
        <f>SUM(Daily!S180,Daily!S397,Daily!S614,Daily!S831)</f>
        <v>6864</v>
      </c>
      <c r="T23" s="33">
        <f>SUM(Daily!T180,Daily!T397,Daily!T614,Daily!T831)</f>
        <v>1208</v>
      </c>
      <c r="U23" s="33">
        <f>SUM(Daily!U180,Daily!U397,Daily!U614,Daily!U831)</f>
        <v>874</v>
      </c>
      <c r="V23" s="33">
        <f>SUM(Daily!V180,Daily!V397,Daily!V614,Daily!V831)</f>
        <v>7752</v>
      </c>
      <c r="W23" s="33">
        <f>SUM(Daily!W180,Daily!W397,Daily!W614,Daily!W831)</f>
        <v>4552</v>
      </c>
      <c r="X23" s="33">
        <f>SUM(Daily!X180,Daily!X397,Daily!X614,Daily!X831)</f>
        <v>4267</v>
      </c>
      <c r="Y23" s="33">
        <f>SUM(Daily!Y180,Daily!Y397,Daily!Y614,Daily!Y831)</f>
        <v>1877</v>
      </c>
      <c r="Z23" s="33">
        <f>SUM(Daily!Z180,Daily!Z397,Daily!Z614,Daily!Z831)</f>
        <v>10980</v>
      </c>
      <c r="AA23" s="33">
        <f>SUM(Daily!AA180,Daily!AA397,Daily!AA614,Daily!AA831)</f>
        <v>11186</v>
      </c>
      <c r="AB23" s="11">
        <f t="shared" si="0"/>
        <v>69199</v>
      </c>
      <c r="AC23" s="7">
        <f t="shared" si="0"/>
        <v>77122</v>
      </c>
    </row>
    <row r="24" spans="1:29" ht="14.25" thickTop="1" thickBot="1" x14ac:dyDescent="0.25">
      <c r="A24" s="90" t="s">
        <v>33</v>
      </c>
      <c r="B24" s="33">
        <f>SUM(Daily!B181,Daily!B398,Daily!B615,Daily!B832)</f>
        <v>4936</v>
      </c>
      <c r="C24" s="33">
        <f>SUM(Daily!C181,Daily!C398,Daily!C615,Daily!C832)</f>
        <v>5171</v>
      </c>
      <c r="D24" s="33">
        <f>SUM(Daily!D181,Daily!D398,Daily!D615,Daily!D832)</f>
        <v>1227</v>
      </c>
      <c r="E24" s="33">
        <f>SUM(Daily!E181,Daily!E398,Daily!E615,Daily!E832)</f>
        <v>2382</v>
      </c>
      <c r="F24" s="33">
        <f>SUM(Daily!F181,Daily!F398,Daily!F615,Daily!F832)</f>
        <v>2770</v>
      </c>
      <c r="G24" s="33">
        <f>SUM(Daily!G181,Daily!G398,Daily!G615,Daily!G832)</f>
        <v>6702</v>
      </c>
      <c r="H24" s="33">
        <f>SUM(Daily!H181,Daily!H398,Daily!H615,Daily!H832)</f>
        <v>6220</v>
      </c>
      <c r="I24" s="33">
        <f>SUM(Daily!I181,Daily!I398,Daily!I615,Daily!I832)</f>
        <v>9812</v>
      </c>
      <c r="J24" s="33">
        <f>SUM(Daily!J181,Daily!J398,Daily!J615,Daily!J832)</f>
        <v>1022</v>
      </c>
      <c r="K24" s="33">
        <f>SUM(Daily!K181,Daily!K398,Daily!K615,Daily!K832)</f>
        <v>369</v>
      </c>
      <c r="L24" s="33">
        <f>SUM(Daily!L181,Daily!L398,Daily!L615,Daily!L832)</f>
        <v>3733</v>
      </c>
      <c r="M24" s="33">
        <f>SUM(Daily!M181,Daily!M398,Daily!M615,Daily!M832)</f>
        <v>1911</v>
      </c>
      <c r="N24" s="33">
        <f>SUM(Daily!N181,Daily!N398,Daily!N615,Daily!N832)</f>
        <v>7769</v>
      </c>
      <c r="O24" s="33">
        <f>SUM(Daily!O181,Daily!O398,Daily!O615,Daily!O832)</f>
        <v>6301</v>
      </c>
      <c r="P24" s="33">
        <f>SUM(Daily!P181,Daily!P398,Daily!P615,Daily!P832)</f>
        <v>2424</v>
      </c>
      <c r="Q24" s="33">
        <f>SUM(Daily!Q181,Daily!Q398,Daily!Q615,Daily!Q832)</f>
        <v>3978</v>
      </c>
      <c r="R24" s="33">
        <f>SUM(Daily!R181,Daily!R398,Daily!R615,Daily!R832)</f>
        <v>3880</v>
      </c>
      <c r="S24" s="33">
        <f>SUM(Daily!S181,Daily!S398,Daily!S615,Daily!S832)</f>
        <v>5320</v>
      </c>
      <c r="T24" s="33">
        <f>SUM(Daily!T181,Daily!T398,Daily!T615,Daily!T832)</f>
        <v>634</v>
      </c>
      <c r="U24" s="33">
        <f>SUM(Daily!U181,Daily!U398,Daily!U615,Daily!U832)</f>
        <v>737</v>
      </c>
      <c r="V24" s="33">
        <f>SUM(Daily!V181,Daily!V398,Daily!V615,Daily!V832)</f>
        <v>5612</v>
      </c>
      <c r="W24" s="33">
        <f>SUM(Daily!W181,Daily!W398,Daily!W615,Daily!W832)</f>
        <v>3499</v>
      </c>
      <c r="X24" s="33">
        <f>SUM(Daily!X181,Daily!X398,Daily!X615,Daily!X832)</f>
        <v>2455</v>
      </c>
      <c r="Y24" s="33">
        <f>SUM(Daily!Y181,Daily!Y398,Daily!Y615,Daily!Y832)</f>
        <v>1473</v>
      </c>
      <c r="Z24" s="33">
        <f>SUM(Daily!Z181,Daily!Z398,Daily!Z615,Daily!Z832)</f>
        <v>8603</v>
      </c>
      <c r="AA24" s="33">
        <f>SUM(Daily!AA181,Daily!AA398,Daily!AA615,Daily!AA832)</f>
        <v>8372</v>
      </c>
      <c r="AB24" s="11">
        <f t="shared" si="0"/>
        <v>51285</v>
      </c>
      <c r="AC24" s="7">
        <f t="shared" si="0"/>
        <v>56027</v>
      </c>
    </row>
    <row r="25" spans="1:29" ht="14.25" thickTop="1" thickBot="1" x14ac:dyDescent="0.25">
      <c r="A25" s="91" t="s">
        <v>34</v>
      </c>
      <c r="B25" s="33">
        <f>SUM(Daily!B182,Daily!B399,Daily!B616,Daily!B833)</f>
        <v>1785</v>
      </c>
      <c r="C25" s="33">
        <f>SUM(Daily!C182,Daily!C399,Daily!C616,Daily!C833)</f>
        <v>3587</v>
      </c>
      <c r="D25" s="33">
        <f>SUM(Daily!D182,Daily!D399,Daily!D616,Daily!D833)</f>
        <v>502</v>
      </c>
      <c r="E25" s="33">
        <f>SUM(Daily!E182,Daily!E399,Daily!E616,Daily!E833)</f>
        <v>2058</v>
      </c>
      <c r="F25" s="33">
        <f>SUM(Daily!F182,Daily!F399,Daily!F616,Daily!F833)</f>
        <v>1276</v>
      </c>
      <c r="G25" s="33">
        <f>SUM(Daily!G182,Daily!G399,Daily!G616,Daily!G833)</f>
        <v>5218</v>
      </c>
      <c r="H25" s="33">
        <f>SUM(Daily!H182,Daily!H399,Daily!H616,Daily!H833)</f>
        <v>3872</v>
      </c>
      <c r="I25" s="33">
        <f>SUM(Daily!I182,Daily!I399,Daily!I616,Daily!I833)</f>
        <v>7666</v>
      </c>
      <c r="J25" s="33">
        <f>SUM(Daily!J182,Daily!J399,Daily!J616,Daily!J833)</f>
        <v>1018</v>
      </c>
      <c r="K25" s="33">
        <f>SUM(Daily!K182,Daily!K399,Daily!K616,Daily!K833)</f>
        <v>274</v>
      </c>
      <c r="L25" s="33">
        <f>SUM(Daily!L182,Daily!L399,Daily!L616,Daily!L833)</f>
        <v>2976</v>
      </c>
      <c r="M25" s="33">
        <f>SUM(Daily!M182,Daily!M399,Daily!M616,Daily!M833)</f>
        <v>1320</v>
      </c>
      <c r="N25" s="33">
        <f>SUM(Daily!N182,Daily!N399,Daily!N616,Daily!N833)</f>
        <v>6657</v>
      </c>
      <c r="O25" s="33">
        <f>SUM(Daily!O182,Daily!O399,Daily!O616,Daily!O833)</f>
        <v>4758</v>
      </c>
      <c r="P25" s="33">
        <f>SUM(Daily!P182,Daily!P399,Daily!P616,Daily!P833)</f>
        <v>1735</v>
      </c>
      <c r="Q25" s="33">
        <f>SUM(Daily!Q182,Daily!Q399,Daily!Q616,Daily!Q833)</f>
        <v>3395</v>
      </c>
      <c r="R25" s="33">
        <f>SUM(Daily!R182,Daily!R399,Daily!R616,Daily!R833)</f>
        <v>2658</v>
      </c>
      <c r="S25" s="33">
        <f>SUM(Daily!S182,Daily!S399,Daily!S616,Daily!S833)</f>
        <v>4243</v>
      </c>
      <c r="T25" s="33">
        <f>SUM(Daily!T182,Daily!T399,Daily!T616,Daily!T833)</f>
        <v>432</v>
      </c>
      <c r="U25" s="33">
        <f>SUM(Daily!U182,Daily!U399,Daily!U616,Daily!U833)</f>
        <v>586</v>
      </c>
      <c r="V25" s="33">
        <f>SUM(Daily!V182,Daily!V399,Daily!V616,Daily!V833)</f>
        <v>4899</v>
      </c>
      <c r="W25" s="33">
        <f>SUM(Daily!W182,Daily!W399,Daily!W616,Daily!W833)</f>
        <v>2574</v>
      </c>
      <c r="X25" s="33">
        <f>SUM(Daily!X182,Daily!X399,Daily!X616,Daily!X833)</f>
        <v>1390</v>
      </c>
      <c r="Y25" s="33">
        <f>SUM(Daily!Y182,Daily!Y399,Daily!Y616,Daily!Y833)</f>
        <v>1237</v>
      </c>
      <c r="Z25" s="33">
        <f>SUM(Daily!Z182,Daily!Z399,Daily!Z616,Daily!Z833)</f>
        <v>5311</v>
      </c>
      <c r="AA25" s="33">
        <f>SUM(Daily!AA182,Daily!AA399,Daily!AA616,Daily!AA833)</f>
        <v>6010</v>
      </c>
      <c r="AB25" s="11">
        <f t="shared" si="0"/>
        <v>34511</v>
      </c>
      <c r="AC25" s="7">
        <f t="shared" si="0"/>
        <v>42926</v>
      </c>
    </row>
    <row r="26" spans="1:29" ht="14.25" thickTop="1" thickBot="1" x14ac:dyDescent="0.25">
      <c r="A26" s="90" t="s">
        <v>35</v>
      </c>
      <c r="B26" s="33">
        <f>SUM(Daily!B183,Daily!B400,Daily!B617,Daily!B834)</f>
        <v>0</v>
      </c>
      <c r="C26" s="33">
        <f>SUM(Daily!C183,Daily!C400,Daily!C617,Daily!C834)</f>
        <v>1864</v>
      </c>
      <c r="D26" s="33">
        <f>SUM(Daily!D183,Daily!D400,Daily!D617,Daily!D834)</f>
        <v>13</v>
      </c>
      <c r="E26" s="33">
        <f>SUM(Daily!E183,Daily!E400,Daily!E617,Daily!E834)</f>
        <v>1240</v>
      </c>
      <c r="F26" s="33">
        <f>SUM(Daily!F183,Daily!F400,Daily!F617,Daily!F834)</f>
        <v>70</v>
      </c>
      <c r="G26" s="33">
        <f>SUM(Daily!G183,Daily!G400,Daily!G617,Daily!G834)</f>
        <v>3090</v>
      </c>
      <c r="H26" s="33">
        <f>SUM(Daily!H183,Daily!H400,Daily!H617,Daily!H834)</f>
        <v>546</v>
      </c>
      <c r="I26" s="33">
        <f>SUM(Daily!I183,Daily!I400,Daily!I617,Daily!I834)</f>
        <v>3370</v>
      </c>
      <c r="J26" s="33">
        <f>SUM(Daily!J183,Daily!J400,Daily!J617,Daily!J834)</f>
        <v>237</v>
      </c>
      <c r="K26" s="33">
        <f>SUM(Daily!K183,Daily!K400,Daily!K617,Daily!K834)</f>
        <v>186</v>
      </c>
      <c r="L26" s="33">
        <f>SUM(Daily!L183,Daily!L400,Daily!L617,Daily!L834)</f>
        <v>2379</v>
      </c>
      <c r="M26" s="33">
        <f>SUM(Daily!M183,Daily!M400,Daily!M617,Daily!M834)</f>
        <v>370</v>
      </c>
      <c r="N26" s="33">
        <f>SUM(Daily!N183,Daily!N400,Daily!N617,Daily!N834)</f>
        <v>1894</v>
      </c>
      <c r="O26" s="33">
        <f>SUM(Daily!O183,Daily!O400,Daily!O617,Daily!O834)</f>
        <v>1115</v>
      </c>
      <c r="P26" s="33">
        <f>SUM(Daily!P183,Daily!P400,Daily!P617,Daily!P834)</f>
        <v>288</v>
      </c>
      <c r="Q26" s="33">
        <f>SUM(Daily!Q183,Daily!Q400,Daily!Q617,Daily!Q834)</f>
        <v>731</v>
      </c>
      <c r="R26" s="33">
        <f>SUM(Daily!R183,Daily!R400,Daily!R617,Daily!R834)</f>
        <v>631</v>
      </c>
      <c r="S26" s="33">
        <f>SUM(Daily!S183,Daily!S400,Daily!S617,Daily!S834)</f>
        <v>529</v>
      </c>
      <c r="T26" s="33">
        <f>SUM(Daily!T183,Daily!T400,Daily!T617,Daily!T834)</f>
        <v>60</v>
      </c>
      <c r="U26" s="33">
        <f>SUM(Daily!U183,Daily!U400,Daily!U617,Daily!U834)</f>
        <v>53</v>
      </c>
      <c r="V26" s="33">
        <f>SUM(Daily!V183,Daily!V400,Daily!V617,Daily!V834)</f>
        <v>1242</v>
      </c>
      <c r="W26" s="33">
        <f>SUM(Daily!W183,Daily!W400,Daily!W617,Daily!W834)</f>
        <v>66</v>
      </c>
      <c r="X26" s="33">
        <f>SUM(Daily!X183,Daily!X400,Daily!X617,Daily!X834)</f>
        <v>154</v>
      </c>
      <c r="Y26" s="33">
        <f>SUM(Daily!Y183,Daily!Y400,Daily!Y617,Daily!Y834)</f>
        <v>16</v>
      </c>
      <c r="Z26" s="33">
        <f>SUM(Daily!Z183,Daily!Z400,Daily!Z617,Daily!Z834)</f>
        <v>182</v>
      </c>
      <c r="AA26" s="33">
        <f>SUM(Daily!AA183,Daily!AA400,Daily!AA617,Daily!AA834)</f>
        <v>388</v>
      </c>
      <c r="AB26" s="11">
        <f t="shared" si="0"/>
        <v>7696</v>
      </c>
      <c r="AC26" s="7">
        <f t="shared" si="0"/>
        <v>13018</v>
      </c>
    </row>
    <row r="27" spans="1:29" ht="14.25" thickTop="1" thickBot="1" x14ac:dyDescent="0.25">
      <c r="A27" s="91" t="s">
        <v>36</v>
      </c>
      <c r="B27" s="33">
        <f>SUM(Daily!B184,Daily!B401,Daily!B618,Daily!B835)</f>
        <v>0</v>
      </c>
      <c r="C27" s="33">
        <f>SUM(Daily!C184,Daily!C401,Daily!C618,Daily!C835)</f>
        <v>0</v>
      </c>
      <c r="D27" s="33">
        <f>SUM(Daily!D184,Daily!D401,Daily!D618,Daily!D835)</f>
        <v>0</v>
      </c>
      <c r="E27" s="33">
        <f>SUM(Daily!E184,Daily!E401,Daily!E618,Daily!E835)</f>
        <v>0</v>
      </c>
      <c r="F27" s="33">
        <f>SUM(Daily!F184,Daily!F401,Daily!F618,Daily!F835)</f>
        <v>0</v>
      </c>
      <c r="G27" s="33">
        <f>SUM(Daily!G184,Daily!G401,Daily!G618,Daily!G835)</f>
        <v>0</v>
      </c>
      <c r="H27" s="33">
        <f>SUM(Daily!H184,Daily!H401,Daily!H618,Daily!H835)</f>
        <v>0</v>
      </c>
      <c r="I27" s="33">
        <f>SUM(Daily!I184,Daily!I401,Daily!I618,Daily!I835)</f>
        <v>0</v>
      </c>
      <c r="J27" s="33">
        <f>SUM(Daily!J184,Daily!J401,Daily!J618,Daily!J835)</f>
        <v>0</v>
      </c>
      <c r="K27" s="33">
        <f>SUM(Daily!K184,Daily!K401,Daily!K618,Daily!K835)</f>
        <v>0</v>
      </c>
      <c r="L27" s="33">
        <f>SUM(Daily!L184,Daily!L401,Daily!L618,Daily!L835)</f>
        <v>0</v>
      </c>
      <c r="M27" s="33">
        <f>SUM(Daily!M184,Daily!M401,Daily!M618,Daily!M835)</f>
        <v>0</v>
      </c>
      <c r="N27" s="33">
        <f>SUM(Daily!N184,Daily!N401,Daily!N618,Daily!N835)</f>
        <v>0</v>
      </c>
      <c r="O27" s="33">
        <f>SUM(Daily!O184,Daily!O401,Daily!O618,Daily!O835)</f>
        <v>0</v>
      </c>
      <c r="P27" s="33">
        <f>SUM(Daily!P184,Daily!P401,Daily!P618,Daily!P835)</f>
        <v>0</v>
      </c>
      <c r="Q27" s="33">
        <f>SUM(Daily!Q184,Daily!Q401,Daily!Q618,Daily!Q835)</f>
        <v>0</v>
      </c>
      <c r="R27" s="33">
        <f>SUM(Daily!R184,Daily!R401,Daily!R618,Daily!R835)</f>
        <v>0</v>
      </c>
      <c r="S27" s="33">
        <f>SUM(Daily!S184,Daily!S401,Daily!S618,Daily!S835)</f>
        <v>0</v>
      </c>
      <c r="T27" s="33">
        <f>SUM(Daily!T184,Daily!T401,Daily!T618,Daily!T835)</f>
        <v>0</v>
      </c>
      <c r="U27" s="33">
        <f>SUM(Daily!U184,Daily!U401,Daily!U618,Daily!U835)</f>
        <v>0</v>
      </c>
      <c r="V27" s="33">
        <f>SUM(Daily!V184,Daily!V401,Daily!V618,Daily!V835)</f>
        <v>0</v>
      </c>
      <c r="W27" s="33">
        <f>SUM(Daily!W184,Daily!W401,Daily!W618,Daily!W835)</f>
        <v>0</v>
      </c>
      <c r="X27" s="33">
        <f>SUM(Daily!X184,Daily!X401,Daily!X618,Daily!X835)</f>
        <v>0</v>
      </c>
      <c r="Y27" s="33">
        <f>SUM(Daily!Y184,Daily!Y401,Daily!Y618,Daily!Y835)</f>
        <v>0</v>
      </c>
      <c r="Z27" s="33">
        <f>SUM(Daily!Z184,Daily!Z401,Daily!Z618,Daily!Z835)</f>
        <v>0</v>
      </c>
      <c r="AA27" s="33">
        <f>SUM(Daily!AA184,Daily!AA401,Daily!AA618,Daily!AA835)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0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81917</v>
      </c>
      <c r="C31" s="53">
        <f t="shared" ref="C31:AA31" si="1">SUM(C7:C30)</f>
        <v>100109</v>
      </c>
      <c r="D31" s="53">
        <f t="shared" si="1"/>
        <v>33518</v>
      </c>
      <c r="E31" s="53">
        <f t="shared" si="1"/>
        <v>38280</v>
      </c>
      <c r="F31" s="53">
        <f t="shared" si="1"/>
        <v>80785</v>
      </c>
      <c r="G31" s="53">
        <f t="shared" si="1"/>
        <v>99297</v>
      </c>
      <c r="H31" s="53">
        <f t="shared" si="1"/>
        <v>136324</v>
      </c>
      <c r="I31" s="53">
        <f t="shared" si="1"/>
        <v>163602</v>
      </c>
      <c r="J31" s="53">
        <f t="shared" si="1"/>
        <v>17298</v>
      </c>
      <c r="K31" s="53">
        <f t="shared" si="1"/>
        <v>16889</v>
      </c>
      <c r="L31" s="53">
        <f t="shared" si="1"/>
        <v>63850</v>
      </c>
      <c r="M31" s="53">
        <f t="shared" si="1"/>
        <v>59252</v>
      </c>
      <c r="N31" s="53">
        <f t="shared" si="1"/>
        <v>144798</v>
      </c>
      <c r="O31" s="53">
        <f t="shared" si="1"/>
        <v>131159</v>
      </c>
      <c r="P31" s="53">
        <f t="shared" si="1"/>
        <v>74514</v>
      </c>
      <c r="Q31" s="53">
        <f t="shared" si="1"/>
        <v>59164</v>
      </c>
      <c r="R31" s="53">
        <f t="shared" si="1"/>
        <v>97681</v>
      </c>
      <c r="S31" s="53">
        <f t="shared" si="1"/>
        <v>84698</v>
      </c>
      <c r="T31" s="53">
        <f t="shared" si="1"/>
        <v>18869</v>
      </c>
      <c r="U31" s="53">
        <f t="shared" si="1"/>
        <v>16014</v>
      </c>
      <c r="V31" s="53">
        <f t="shared" si="1"/>
        <v>82889</v>
      </c>
      <c r="W31" s="53">
        <f t="shared" si="1"/>
        <v>84857</v>
      </c>
      <c r="X31" s="53">
        <f t="shared" si="1"/>
        <v>71842</v>
      </c>
      <c r="Y31" s="53">
        <f t="shared" si="1"/>
        <v>31378</v>
      </c>
      <c r="Z31" s="53">
        <f t="shared" si="1"/>
        <v>140687</v>
      </c>
      <c r="AA31" s="53">
        <f t="shared" si="1"/>
        <v>155749</v>
      </c>
      <c r="AB31" s="53">
        <f>SUM(AB7:AB30)</f>
        <v>1044972</v>
      </c>
      <c r="AC31" s="1">
        <f>SUM(AC7:AC30)</f>
        <v>1040448</v>
      </c>
    </row>
    <row r="32" spans="1:29" ht="15.75" thickTop="1" x14ac:dyDescent="0.2">
      <c r="AB32" s="162" t="str">
        <f>IF(AB31='Daily Total'!D46,"Correct","Wrong")</f>
        <v>Correct</v>
      </c>
      <c r="AC32" s="162" t="str">
        <f>IF(AC31='Daily Total'!E46,"Correct","Wrong")</f>
        <v>Correct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0" t="s">
        <v>0</v>
      </c>
      <c r="B37" s="271" t="s">
        <v>1</v>
      </c>
      <c r="C37" s="272"/>
      <c r="D37" s="271" t="s">
        <v>2</v>
      </c>
      <c r="E37" s="272"/>
      <c r="F37" s="271" t="s">
        <v>3</v>
      </c>
      <c r="G37" s="272"/>
      <c r="H37" s="271" t="s">
        <v>4</v>
      </c>
      <c r="I37" s="272"/>
      <c r="J37" s="271" t="s">
        <v>5</v>
      </c>
      <c r="K37" s="272"/>
      <c r="L37" s="271" t="s">
        <v>6</v>
      </c>
      <c r="M37" s="272"/>
      <c r="N37" s="271" t="s">
        <v>7</v>
      </c>
      <c r="O37" s="272"/>
      <c r="P37" s="271" t="s">
        <v>8</v>
      </c>
      <c r="Q37" s="272"/>
      <c r="R37" s="271" t="s">
        <v>9</v>
      </c>
      <c r="S37" s="272"/>
      <c r="T37" s="271" t="s">
        <v>10</v>
      </c>
      <c r="U37" s="272"/>
      <c r="V37" s="271" t="s">
        <v>11</v>
      </c>
      <c r="W37" s="272"/>
      <c r="X37" s="271" t="s">
        <v>12</v>
      </c>
      <c r="Y37" s="272"/>
      <c r="Z37" s="271" t="s">
        <v>40</v>
      </c>
      <c r="AA37" s="272"/>
      <c r="AB37" s="271" t="s">
        <v>47</v>
      </c>
      <c r="AC37" s="272"/>
    </row>
    <row r="38" spans="1:29" ht="15" thickTop="1" thickBot="1" x14ac:dyDescent="0.3">
      <c r="A38" s="281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148.25</v>
      </c>
      <c r="C40" s="30">
        <f t="shared" si="3"/>
        <v>0</v>
      </c>
      <c r="D40" s="3">
        <f t="shared" si="3"/>
        <v>120.25</v>
      </c>
      <c r="E40" s="30">
        <f t="shared" si="3"/>
        <v>1.5</v>
      </c>
      <c r="F40" s="3">
        <f t="shared" si="3"/>
        <v>372.75</v>
      </c>
      <c r="G40" s="30">
        <f t="shared" si="3"/>
        <v>4.25</v>
      </c>
      <c r="H40" s="3">
        <f t="shared" si="3"/>
        <v>313.25</v>
      </c>
      <c r="I40" s="30">
        <f t="shared" si="3"/>
        <v>41.75</v>
      </c>
      <c r="J40" s="3">
        <f t="shared" si="3"/>
        <v>9</v>
      </c>
      <c r="K40" s="30">
        <f t="shared" si="3"/>
        <v>17</v>
      </c>
      <c r="L40" s="3">
        <f t="shared" si="3"/>
        <v>49</v>
      </c>
      <c r="M40" s="30">
        <f t="shared" si="3"/>
        <v>34.5</v>
      </c>
      <c r="N40" s="3">
        <f t="shared" si="3"/>
        <v>159</v>
      </c>
      <c r="O40" s="30">
        <f t="shared" si="3"/>
        <v>122.25</v>
      </c>
      <c r="P40" s="3">
        <f t="shared" si="3"/>
        <v>51.5</v>
      </c>
      <c r="Q40" s="30">
        <f t="shared" si="3"/>
        <v>48.5</v>
      </c>
      <c r="R40" s="3">
        <f t="shared" si="3"/>
        <v>24</v>
      </c>
      <c r="S40" s="30">
        <f t="shared" si="3"/>
        <v>60.25</v>
      </c>
      <c r="T40" s="3">
        <f t="shared" si="3"/>
        <v>1</v>
      </c>
      <c r="U40" s="30">
        <f t="shared" si="3"/>
        <v>13</v>
      </c>
      <c r="V40" s="3">
        <f t="shared" si="3"/>
        <v>12.5</v>
      </c>
      <c r="W40" s="30">
        <f t="shared" si="3"/>
        <v>27.5</v>
      </c>
      <c r="X40" s="3">
        <f t="shared" si="3"/>
        <v>2.5</v>
      </c>
      <c r="Y40" s="30">
        <f t="shared" si="3"/>
        <v>19.5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1263</v>
      </c>
      <c r="AC40" s="15">
        <f t="shared" ref="AC40:AC62" si="4">C40+E40+G40+I40+K40+M40+O40+Q40+S40+U40+W40+Y40+AA40</f>
        <v>390</v>
      </c>
    </row>
    <row r="41" spans="1:29" x14ac:dyDescent="0.2">
      <c r="A41" s="87" t="s">
        <v>18</v>
      </c>
      <c r="B41" s="3">
        <f t="shared" si="3"/>
        <v>642.25</v>
      </c>
      <c r="C41" s="30">
        <f t="shared" si="3"/>
        <v>272</v>
      </c>
      <c r="D41" s="3">
        <f t="shared" si="3"/>
        <v>452.75</v>
      </c>
      <c r="E41" s="30">
        <f t="shared" si="3"/>
        <v>151.5</v>
      </c>
      <c r="F41" s="3">
        <f t="shared" si="3"/>
        <v>1630.5</v>
      </c>
      <c r="G41" s="30">
        <f t="shared" si="3"/>
        <v>369.75</v>
      </c>
      <c r="H41" s="3">
        <f t="shared" si="3"/>
        <v>1380</v>
      </c>
      <c r="I41" s="30">
        <f t="shared" si="3"/>
        <v>683</v>
      </c>
      <c r="J41" s="3">
        <f t="shared" si="3"/>
        <v>49.75</v>
      </c>
      <c r="K41" s="30">
        <f t="shared" si="3"/>
        <v>200.25</v>
      </c>
      <c r="L41" s="3">
        <f t="shared" si="3"/>
        <v>428.5</v>
      </c>
      <c r="M41" s="30">
        <f t="shared" si="3"/>
        <v>482.75</v>
      </c>
      <c r="N41" s="3">
        <f t="shared" si="3"/>
        <v>1281.5</v>
      </c>
      <c r="O41" s="30">
        <f t="shared" si="3"/>
        <v>1287.75</v>
      </c>
      <c r="P41" s="3">
        <f t="shared" si="3"/>
        <v>673.5</v>
      </c>
      <c r="Q41" s="30">
        <f t="shared" si="3"/>
        <v>643.75</v>
      </c>
      <c r="R41" s="3">
        <f t="shared" si="3"/>
        <v>762.5</v>
      </c>
      <c r="S41" s="30">
        <f t="shared" si="3"/>
        <v>679.75</v>
      </c>
      <c r="T41" s="3">
        <f t="shared" si="3"/>
        <v>132.5</v>
      </c>
      <c r="U41" s="30">
        <f t="shared" si="3"/>
        <v>297.25</v>
      </c>
      <c r="V41" s="3">
        <f t="shared" si="3"/>
        <v>529.75</v>
      </c>
      <c r="W41" s="30">
        <f t="shared" si="3"/>
        <v>726.5</v>
      </c>
      <c r="X41" s="3">
        <f t="shared" si="3"/>
        <v>578.5</v>
      </c>
      <c r="Y41" s="30">
        <f t="shared" si="3"/>
        <v>380.25</v>
      </c>
      <c r="Z41" s="3">
        <f t="shared" si="3"/>
        <v>1037.5</v>
      </c>
      <c r="AA41" s="30">
        <f t="shared" si="3"/>
        <v>1059.5</v>
      </c>
      <c r="AB41" s="11">
        <f t="shared" ref="AB41:AB62" si="5">B41+D41+F41+H41+J41+L41+N41+P41+R41+T41+V41+X41+Z41</f>
        <v>9579.5</v>
      </c>
      <c r="AC41" s="15">
        <f t="shared" si="4"/>
        <v>7234</v>
      </c>
    </row>
    <row r="42" spans="1:29" x14ac:dyDescent="0.2">
      <c r="A42" s="86" t="s">
        <v>19</v>
      </c>
      <c r="B42" s="3">
        <f t="shared" si="3"/>
        <v>1057.5</v>
      </c>
      <c r="C42" s="30">
        <f t="shared" si="3"/>
        <v>914.25</v>
      </c>
      <c r="D42" s="3">
        <f t="shared" si="3"/>
        <v>535.5</v>
      </c>
      <c r="E42" s="30">
        <f t="shared" si="3"/>
        <v>507.75</v>
      </c>
      <c r="F42" s="3">
        <f t="shared" si="3"/>
        <v>1881.25</v>
      </c>
      <c r="G42" s="30">
        <f t="shared" si="3"/>
        <v>1082.5</v>
      </c>
      <c r="H42" s="3">
        <f t="shared" si="3"/>
        <v>2026.25</v>
      </c>
      <c r="I42" s="30">
        <f t="shared" si="3"/>
        <v>1669.5</v>
      </c>
      <c r="J42" s="3">
        <f t="shared" si="3"/>
        <v>103.5</v>
      </c>
      <c r="K42" s="30">
        <f t="shared" si="3"/>
        <v>383</v>
      </c>
      <c r="L42" s="3">
        <f t="shared" si="3"/>
        <v>832</v>
      </c>
      <c r="M42" s="30">
        <f t="shared" si="3"/>
        <v>911.75</v>
      </c>
      <c r="N42" s="3">
        <f t="shared" si="3"/>
        <v>2361.25</v>
      </c>
      <c r="O42" s="30">
        <f t="shared" si="3"/>
        <v>2153.25</v>
      </c>
      <c r="P42" s="3">
        <f t="shared" si="3"/>
        <v>1267.75</v>
      </c>
      <c r="Q42" s="30">
        <f t="shared" si="3"/>
        <v>1171</v>
      </c>
      <c r="R42" s="3">
        <f t="shared" si="3"/>
        <v>1430.75</v>
      </c>
      <c r="S42" s="30">
        <f t="shared" si="3"/>
        <v>1216.5</v>
      </c>
      <c r="T42" s="3">
        <f t="shared" si="3"/>
        <v>231.25</v>
      </c>
      <c r="U42" s="30">
        <f t="shared" si="3"/>
        <v>517.25</v>
      </c>
      <c r="V42" s="3">
        <f t="shared" si="3"/>
        <v>966.25</v>
      </c>
      <c r="W42" s="30">
        <f t="shared" si="3"/>
        <v>1359.75</v>
      </c>
      <c r="X42" s="3">
        <f t="shared" si="3"/>
        <v>1150.75</v>
      </c>
      <c r="Y42" s="30">
        <f t="shared" si="3"/>
        <v>697</v>
      </c>
      <c r="Z42" s="3">
        <f t="shared" si="3"/>
        <v>1755.5</v>
      </c>
      <c r="AA42" s="30">
        <f t="shared" si="3"/>
        <v>1690.5</v>
      </c>
      <c r="AB42" s="11">
        <f t="shared" si="5"/>
        <v>15599.5</v>
      </c>
      <c r="AC42" s="15">
        <f t="shared" si="4"/>
        <v>14274</v>
      </c>
    </row>
    <row r="43" spans="1:29" x14ac:dyDescent="0.2">
      <c r="A43" s="87" t="s">
        <v>20</v>
      </c>
      <c r="B43" s="3">
        <f t="shared" si="3"/>
        <v>1244.75</v>
      </c>
      <c r="C43" s="30">
        <f t="shared" si="3"/>
        <v>1068.5</v>
      </c>
      <c r="D43" s="3">
        <f t="shared" si="3"/>
        <v>585.25</v>
      </c>
      <c r="E43" s="30">
        <f t="shared" si="3"/>
        <v>549</v>
      </c>
      <c r="F43" s="3">
        <f t="shared" si="3"/>
        <v>1706.5</v>
      </c>
      <c r="G43" s="30">
        <f t="shared" si="3"/>
        <v>1195.25</v>
      </c>
      <c r="H43" s="3">
        <f t="shared" si="3"/>
        <v>2179.5</v>
      </c>
      <c r="I43" s="30">
        <f t="shared" si="3"/>
        <v>2138.5</v>
      </c>
      <c r="J43" s="3">
        <f t="shared" si="3"/>
        <v>140.75</v>
      </c>
      <c r="K43" s="30">
        <f t="shared" si="3"/>
        <v>446.25</v>
      </c>
      <c r="L43" s="3">
        <f t="shared" si="3"/>
        <v>793.75</v>
      </c>
      <c r="M43" s="30">
        <f t="shared" si="3"/>
        <v>1206.75</v>
      </c>
      <c r="N43" s="3">
        <f t="shared" si="3"/>
        <v>2173.25</v>
      </c>
      <c r="O43" s="30">
        <f t="shared" si="3"/>
        <v>2360.5</v>
      </c>
      <c r="P43" s="3">
        <f t="shared" si="3"/>
        <v>1153</v>
      </c>
      <c r="Q43" s="30">
        <f t="shared" si="3"/>
        <v>1107.75</v>
      </c>
      <c r="R43" s="3">
        <f t="shared" si="3"/>
        <v>1604.75</v>
      </c>
      <c r="S43" s="30">
        <f t="shared" si="3"/>
        <v>1193.75</v>
      </c>
      <c r="T43" s="3">
        <f t="shared" si="3"/>
        <v>297.75</v>
      </c>
      <c r="U43" s="30">
        <f t="shared" si="3"/>
        <v>511.75</v>
      </c>
      <c r="V43" s="3">
        <f t="shared" si="3"/>
        <v>957.25</v>
      </c>
      <c r="W43" s="30">
        <f t="shared" si="3"/>
        <v>1373.25</v>
      </c>
      <c r="X43" s="3">
        <f t="shared" si="3"/>
        <v>1096</v>
      </c>
      <c r="Y43" s="30">
        <f t="shared" si="3"/>
        <v>859.5</v>
      </c>
      <c r="Z43" s="3">
        <f t="shared" si="3"/>
        <v>1906</v>
      </c>
      <c r="AA43" s="30">
        <f t="shared" si="3"/>
        <v>1996.75</v>
      </c>
      <c r="AB43" s="11">
        <f t="shared" si="5"/>
        <v>15838.5</v>
      </c>
      <c r="AC43" s="15">
        <f t="shared" si="4"/>
        <v>16007.5</v>
      </c>
    </row>
    <row r="44" spans="1:29" x14ac:dyDescent="0.2">
      <c r="A44" s="86" t="s">
        <v>21</v>
      </c>
      <c r="B44" s="3">
        <f t="shared" si="3"/>
        <v>1223.75</v>
      </c>
      <c r="C44" s="30">
        <f t="shared" si="3"/>
        <v>1057.75</v>
      </c>
      <c r="D44" s="3">
        <f t="shared" si="3"/>
        <v>521.5</v>
      </c>
      <c r="E44" s="30">
        <f t="shared" si="3"/>
        <v>480.75</v>
      </c>
      <c r="F44" s="3">
        <f t="shared" si="3"/>
        <v>1558.75</v>
      </c>
      <c r="G44" s="30">
        <f t="shared" si="3"/>
        <v>977</v>
      </c>
      <c r="H44" s="3">
        <f t="shared" si="3"/>
        <v>2112</v>
      </c>
      <c r="I44" s="30">
        <f t="shared" si="3"/>
        <v>1909.5</v>
      </c>
      <c r="J44" s="3">
        <f t="shared" si="3"/>
        <v>124.75</v>
      </c>
      <c r="K44" s="30">
        <f t="shared" si="3"/>
        <v>411.25</v>
      </c>
      <c r="L44" s="3">
        <f t="shared" si="3"/>
        <v>682</v>
      </c>
      <c r="M44" s="30">
        <f t="shared" si="3"/>
        <v>1150.5</v>
      </c>
      <c r="N44" s="3">
        <f t="shared" si="3"/>
        <v>1882.5</v>
      </c>
      <c r="O44" s="30">
        <f t="shared" si="3"/>
        <v>2230.5</v>
      </c>
      <c r="P44" s="3">
        <f t="shared" si="3"/>
        <v>1078.5</v>
      </c>
      <c r="Q44" s="30">
        <f t="shared" si="3"/>
        <v>910.25</v>
      </c>
      <c r="R44" s="3">
        <f t="shared" si="3"/>
        <v>1473.75</v>
      </c>
      <c r="S44" s="30">
        <f t="shared" si="3"/>
        <v>1110.75</v>
      </c>
      <c r="T44" s="3">
        <f t="shared" si="3"/>
        <v>200.5</v>
      </c>
      <c r="U44" s="30">
        <f t="shared" si="3"/>
        <v>357.5</v>
      </c>
      <c r="V44" s="3">
        <f t="shared" si="3"/>
        <v>721.75</v>
      </c>
      <c r="W44" s="30">
        <f t="shared" si="3"/>
        <v>1332.25</v>
      </c>
      <c r="X44" s="3">
        <f t="shared" si="3"/>
        <v>924.5</v>
      </c>
      <c r="Y44" s="30">
        <f t="shared" si="3"/>
        <v>678</v>
      </c>
      <c r="Z44" s="3">
        <f t="shared" si="3"/>
        <v>1876</v>
      </c>
      <c r="AA44" s="30">
        <f t="shared" si="3"/>
        <v>2007.75</v>
      </c>
      <c r="AB44" s="11">
        <f t="shared" si="5"/>
        <v>14380.25</v>
      </c>
      <c r="AC44" s="15">
        <f t="shared" si="4"/>
        <v>14613.75</v>
      </c>
    </row>
    <row r="45" spans="1:29" x14ac:dyDescent="0.2">
      <c r="A45" s="87" t="s">
        <v>22</v>
      </c>
      <c r="B45" s="3">
        <f t="shared" si="3"/>
        <v>1269.5</v>
      </c>
      <c r="C45" s="30">
        <f t="shared" si="3"/>
        <v>1256.25</v>
      </c>
      <c r="D45" s="3">
        <f t="shared" si="3"/>
        <v>529</v>
      </c>
      <c r="E45" s="30">
        <f t="shared" si="3"/>
        <v>449.75</v>
      </c>
      <c r="F45" s="3">
        <f t="shared" si="3"/>
        <v>1468.25</v>
      </c>
      <c r="G45" s="30">
        <f t="shared" si="3"/>
        <v>752.75</v>
      </c>
      <c r="H45" s="3">
        <f t="shared" si="3"/>
        <v>2172</v>
      </c>
      <c r="I45" s="30">
        <f t="shared" si="3"/>
        <v>1832.5</v>
      </c>
      <c r="J45" s="3">
        <f t="shared" si="3"/>
        <v>164.5</v>
      </c>
      <c r="K45" s="30">
        <f t="shared" si="3"/>
        <v>487.5</v>
      </c>
      <c r="L45" s="3">
        <f t="shared" si="3"/>
        <v>527.25</v>
      </c>
      <c r="M45" s="30">
        <f t="shared" si="3"/>
        <v>1289.25</v>
      </c>
      <c r="N45" s="3">
        <f t="shared" si="3"/>
        <v>1690.25</v>
      </c>
      <c r="O45" s="30">
        <f t="shared" si="3"/>
        <v>2348.5</v>
      </c>
      <c r="P45" s="3">
        <f t="shared" si="3"/>
        <v>1046.75</v>
      </c>
      <c r="Q45" s="30">
        <f t="shared" si="3"/>
        <v>675.75</v>
      </c>
      <c r="R45" s="3">
        <f t="shared" si="3"/>
        <v>1523.75</v>
      </c>
      <c r="S45" s="30">
        <f t="shared" si="3"/>
        <v>1019.75</v>
      </c>
      <c r="T45" s="3">
        <f t="shared" si="3"/>
        <v>159.25</v>
      </c>
      <c r="U45" s="30">
        <f t="shared" si="3"/>
        <v>281.25</v>
      </c>
      <c r="V45" s="3">
        <f t="shared" si="3"/>
        <v>685</v>
      </c>
      <c r="W45" s="30">
        <f t="shared" si="3"/>
        <v>1570</v>
      </c>
      <c r="X45" s="3">
        <f t="shared" si="3"/>
        <v>958.5</v>
      </c>
      <c r="Y45" s="30">
        <f t="shared" si="3"/>
        <v>464.5</v>
      </c>
      <c r="Z45" s="3">
        <f t="shared" si="3"/>
        <v>1910.75</v>
      </c>
      <c r="AA45" s="30">
        <f t="shared" si="3"/>
        <v>1919.5</v>
      </c>
      <c r="AB45" s="11">
        <f t="shared" si="5"/>
        <v>14104.75</v>
      </c>
      <c r="AC45" s="15">
        <f t="shared" si="4"/>
        <v>14347.25</v>
      </c>
    </row>
    <row r="46" spans="1:29" x14ac:dyDescent="0.2">
      <c r="A46" s="86" t="s">
        <v>23</v>
      </c>
      <c r="B46" s="3">
        <f t="shared" si="3"/>
        <v>1183.25</v>
      </c>
      <c r="C46" s="30">
        <f t="shared" si="3"/>
        <v>1310.5</v>
      </c>
      <c r="D46" s="3">
        <f t="shared" si="3"/>
        <v>482.5</v>
      </c>
      <c r="E46" s="30">
        <f t="shared" si="3"/>
        <v>409.5</v>
      </c>
      <c r="F46" s="3">
        <f t="shared" si="3"/>
        <v>1276</v>
      </c>
      <c r="G46" s="30">
        <f t="shared" si="3"/>
        <v>693.75</v>
      </c>
      <c r="H46" s="3">
        <f t="shared" si="3"/>
        <v>1924.75</v>
      </c>
      <c r="I46" s="30">
        <f t="shared" si="3"/>
        <v>1770.75</v>
      </c>
      <c r="J46" s="3">
        <f t="shared" si="3"/>
        <v>155</v>
      </c>
      <c r="K46" s="30">
        <f t="shared" si="3"/>
        <v>358.25</v>
      </c>
      <c r="L46" s="3">
        <f t="shared" si="3"/>
        <v>438.25</v>
      </c>
      <c r="M46" s="30">
        <f t="shared" si="3"/>
        <v>1088.75</v>
      </c>
      <c r="N46" s="3">
        <f t="shared" si="3"/>
        <v>1552.25</v>
      </c>
      <c r="O46" s="30">
        <f t="shared" si="3"/>
        <v>1898.75</v>
      </c>
      <c r="P46" s="3">
        <f t="shared" si="3"/>
        <v>1056.25</v>
      </c>
      <c r="Q46" s="30">
        <f t="shared" si="3"/>
        <v>599.25</v>
      </c>
      <c r="R46" s="3">
        <f t="shared" si="3"/>
        <v>1438</v>
      </c>
      <c r="S46" s="30">
        <f t="shared" si="3"/>
        <v>897</v>
      </c>
      <c r="T46" s="3">
        <f t="shared" si="3"/>
        <v>187.5</v>
      </c>
      <c r="U46" s="30">
        <f t="shared" si="3"/>
        <v>180.75</v>
      </c>
      <c r="V46" s="3">
        <f t="shared" si="3"/>
        <v>668</v>
      </c>
      <c r="W46" s="30">
        <f t="shared" si="3"/>
        <v>1403</v>
      </c>
      <c r="X46" s="3">
        <f t="shared" si="3"/>
        <v>765.25</v>
      </c>
      <c r="Y46" s="30">
        <f t="shared" si="3"/>
        <v>358</v>
      </c>
      <c r="Z46" s="3">
        <f t="shared" si="3"/>
        <v>1853.25</v>
      </c>
      <c r="AA46" s="30">
        <f t="shared" si="3"/>
        <v>1940.75</v>
      </c>
      <c r="AB46" s="11">
        <f t="shared" si="5"/>
        <v>12980.25</v>
      </c>
      <c r="AC46" s="15">
        <f t="shared" si="4"/>
        <v>12909</v>
      </c>
    </row>
    <row r="47" spans="1:29" x14ac:dyDescent="0.2">
      <c r="A47" s="87" t="s">
        <v>24</v>
      </c>
      <c r="B47" s="3">
        <f t="shared" si="3"/>
        <v>1209</v>
      </c>
      <c r="C47" s="30">
        <f t="shared" si="3"/>
        <v>1398</v>
      </c>
      <c r="D47" s="3">
        <f t="shared" si="3"/>
        <v>498.75</v>
      </c>
      <c r="E47" s="30">
        <f t="shared" si="3"/>
        <v>392.75</v>
      </c>
      <c r="F47" s="3">
        <f t="shared" si="3"/>
        <v>1258.25</v>
      </c>
      <c r="G47" s="30">
        <f t="shared" si="3"/>
        <v>711</v>
      </c>
      <c r="H47" s="3">
        <f t="shared" si="3"/>
        <v>2090.25</v>
      </c>
      <c r="I47" s="30">
        <f t="shared" si="3"/>
        <v>1884.5</v>
      </c>
      <c r="J47" s="3">
        <f t="shared" si="3"/>
        <v>166.5</v>
      </c>
      <c r="K47" s="30">
        <f t="shared" si="3"/>
        <v>255.5</v>
      </c>
      <c r="L47" s="3">
        <f t="shared" si="3"/>
        <v>498.25</v>
      </c>
      <c r="M47" s="30">
        <f t="shared" si="3"/>
        <v>1115.25</v>
      </c>
      <c r="N47" s="3">
        <f t="shared" si="3"/>
        <v>1569.75</v>
      </c>
      <c r="O47" s="30">
        <f t="shared" si="3"/>
        <v>2003</v>
      </c>
      <c r="P47" s="3">
        <f t="shared" si="3"/>
        <v>1078.75</v>
      </c>
      <c r="Q47" s="30">
        <f t="shared" si="3"/>
        <v>575</v>
      </c>
      <c r="R47" s="3">
        <f t="shared" si="3"/>
        <v>1396.75</v>
      </c>
      <c r="S47" s="30">
        <f t="shared" si="3"/>
        <v>906</v>
      </c>
      <c r="T47" s="3">
        <f t="shared" si="3"/>
        <v>159.25</v>
      </c>
      <c r="U47" s="30">
        <f t="shared" si="3"/>
        <v>155</v>
      </c>
      <c r="V47" s="3">
        <f t="shared" si="3"/>
        <v>687.5</v>
      </c>
      <c r="W47" s="30">
        <f t="shared" si="3"/>
        <v>1450.25</v>
      </c>
      <c r="X47" s="3">
        <f t="shared" si="3"/>
        <v>871.75</v>
      </c>
      <c r="Y47" s="30">
        <f t="shared" si="3"/>
        <v>347</v>
      </c>
      <c r="Z47" s="3">
        <f t="shared" si="3"/>
        <v>1871.25</v>
      </c>
      <c r="AA47" s="30">
        <f t="shared" si="3"/>
        <v>2072</v>
      </c>
      <c r="AB47" s="11">
        <f t="shared" si="5"/>
        <v>13356</v>
      </c>
      <c r="AC47" s="15">
        <f t="shared" si="4"/>
        <v>13265.25</v>
      </c>
    </row>
    <row r="48" spans="1:29" x14ac:dyDescent="0.2">
      <c r="A48" s="86" t="s">
        <v>25</v>
      </c>
      <c r="B48" s="3">
        <f t="shared" si="3"/>
        <v>1313.25</v>
      </c>
      <c r="C48" s="30">
        <f t="shared" si="3"/>
        <v>1560.5</v>
      </c>
      <c r="D48" s="3">
        <f t="shared" si="3"/>
        <v>539.5</v>
      </c>
      <c r="E48" s="30">
        <f t="shared" si="3"/>
        <v>432.75</v>
      </c>
      <c r="F48" s="3">
        <f t="shared" si="3"/>
        <v>1328.5</v>
      </c>
      <c r="G48" s="30">
        <f t="shared" si="3"/>
        <v>913</v>
      </c>
      <c r="H48" s="3">
        <f t="shared" si="3"/>
        <v>2133.5</v>
      </c>
      <c r="I48" s="30">
        <f t="shared" si="3"/>
        <v>2184.75</v>
      </c>
      <c r="J48" s="3">
        <f t="shared" si="3"/>
        <v>192.75</v>
      </c>
      <c r="K48" s="30">
        <f t="shared" si="3"/>
        <v>210.5</v>
      </c>
      <c r="L48" s="3">
        <f t="shared" si="3"/>
        <v>618.5</v>
      </c>
      <c r="M48" s="30">
        <f t="shared" si="3"/>
        <v>1239</v>
      </c>
      <c r="N48" s="3">
        <f t="shared" si="3"/>
        <v>1790.75</v>
      </c>
      <c r="O48" s="30">
        <f t="shared" si="3"/>
        <v>1938.25</v>
      </c>
      <c r="P48" s="3">
        <f t="shared" si="3"/>
        <v>1118.25</v>
      </c>
      <c r="Q48" s="30">
        <f t="shared" si="3"/>
        <v>630.75</v>
      </c>
      <c r="R48" s="3">
        <f t="shared" si="3"/>
        <v>1500.75</v>
      </c>
      <c r="S48" s="30">
        <f t="shared" si="3"/>
        <v>1035.25</v>
      </c>
      <c r="T48" s="3">
        <f t="shared" si="3"/>
        <v>178.25</v>
      </c>
      <c r="U48" s="30">
        <f t="shared" si="3"/>
        <v>181.5</v>
      </c>
      <c r="V48" s="3">
        <f t="shared" si="3"/>
        <v>829.75</v>
      </c>
      <c r="W48" s="30">
        <f t="shared" si="3"/>
        <v>1442.5</v>
      </c>
      <c r="X48" s="3">
        <f t="shared" si="3"/>
        <v>1080.25</v>
      </c>
      <c r="Y48" s="30">
        <f t="shared" si="3"/>
        <v>327.75</v>
      </c>
      <c r="Z48" s="3">
        <f t="shared" si="3"/>
        <v>2047.75</v>
      </c>
      <c r="AA48" s="30">
        <f t="shared" si="3"/>
        <v>2196.5</v>
      </c>
      <c r="AB48" s="11">
        <f t="shared" si="5"/>
        <v>14671.75</v>
      </c>
      <c r="AC48" s="15">
        <f t="shared" si="4"/>
        <v>14293</v>
      </c>
    </row>
    <row r="49" spans="1:29" x14ac:dyDescent="0.2">
      <c r="A49" s="87" t="s">
        <v>26</v>
      </c>
      <c r="B49" s="3">
        <f t="shared" si="3"/>
        <v>1149.5</v>
      </c>
      <c r="C49" s="30">
        <f t="shared" si="3"/>
        <v>1456.25</v>
      </c>
      <c r="D49" s="3">
        <f t="shared" si="3"/>
        <v>422.25</v>
      </c>
      <c r="E49" s="30">
        <f t="shared" si="3"/>
        <v>456.5</v>
      </c>
      <c r="F49" s="3">
        <f t="shared" si="3"/>
        <v>905</v>
      </c>
      <c r="G49" s="30">
        <f t="shared" si="3"/>
        <v>989.75</v>
      </c>
      <c r="H49" s="3">
        <f t="shared" si="3"/>
        <v>1988.75</v>
      </c>
      <c r="I49" s="30">
        <f t="shared" si="3"/>
        <v>2082.25</v>
      </c>
      <c r="J49" s="3">
        <f t="shared" si="3"/>
        <v>187.25</v>
      </c>
      <c r="K49" s="30">
        <f t="shared" si="3"/>
        <v>183</v>
      </c>
      <c r="L49" s="3">
        <f t="shared" si="3"/>
        <v>632.75</v>
      </c>
      <c r="M49" s="30">
        <f t="shared" si="3"/>
        <v>975</v>
      </c>
      <c r="N49" s="3">
        <f t="shared" si="3"/>
        <v>1711</v>
      </c>
      <c r="O49" s="30">
        <f t="shared" si="3"/>
        <v>1691</v>
      </c>
      <c r="P49" s="3">
        <f t="shared" si="3"/>
        <v>1055.5</v>
      </c>
      <c r="Q49" s="30">
        <f t="shared" si="3"/>
        <v>660.5</v>
      </c>
      <c r="R49" s="3">
        <f t="shared" si="3"/>
        <v>1389.25</v>
      </c>
      <c r="S49" s="30">
        <f t="shared" si="3"/>
        <v>999.25</v>
      </c>
      <c r="T49" s="3">
        <f t="shared" si="3"/>
        <v>157.25</v>
      </c>
      <c r="U49" s="30">
        <f t="shared" si="3"/>
        <v>165.75</v>
      </c>
      <c r="V49" s="3">
        <f t="shared" si="3"/>
        <v>933.5</v>
      </c>
      <c r="W49" s="30">
        <f t="shared" ref="W49:AA49" si="6">+W17/$B$65</f>
        <v>1300.75</v>
      </c>
      <c r="X49" s="3">
        <f t="shared" si="6"/>
        <v>1019</v>
      </c>
      <c r="Y49" s="30">
        <f t="shared" si="6"/>
        <v>378</v>
      </c>
      <c r="Z49" s="3">
        <f t="shared" si="6"/>
        <v>1977.25</v>
      </c>
      <c r="AA49" s="30">
        <f t="shared" si="6"/>
        <v>2269.5</v>
      </c>
      <c r="AB49" s="11">
        <f t="shared" si="5"/>
        <v>13528.25</v>
      </c>
      <c r="AC49" s="15">
        <f t="shared" si="4"/>
        <v>13607.5</v>
      </c>
    </row>
    <row r="50" spans="1:29" x14ac:dyDescent="0.2">
      <c r="A50" s="86" t="s">
        <v>27</v>
      </c>
      <c r="B50" s="3">
        <f t="shared" ref="B50:AA59" si="7">+B18/$B$65</f>
        <v>1165</v>
      </c>
      <c r="C50" s="30">
        <f t="shared" si="7"/>
        <v>1488.5</v>
      </c>
      <c r="D50" s="3">
        <f t="shared" si="7"/>
        <v>472.25</v>
      </c>
      <c r="E50" s="30">
        <f t="shared" si="7"/>
        <v>486.25</v>
      </c>
      <c r="F50" s="3">
        <f t="shared" si="7"/>
        <v>967.25</v>
      </c>
      <c r="G50" s="30">
        <f t="shared" si="7"/>
        <v>1036.5</v>
      </c>
      <c r="H50" s="3">
        <f t="shared" si="7"/>
        <v>1986.25</v>
      </c>
      <c r="I50" s="30">
        <f t="shared" si="7"/>
        <v>2167.5</v>
      </c>
      <c r="J50" s="3">
        <f t="shared" si="7"/>
        <v>234.25</v>
      </c>
      <c r="K50" s="30">
        <f t="shared" si="7"/>
        <v>192.5</v>
      </c>
      <c r="L50" s="3">
        <f t="shared" si="7"/>
        <v>724</v>
      </c>
      <c r="M50" s="30">
        <f t="shared" si="7"/>
        <v>836.5</v>
      </c>
      <c r="N50" s="3">
        <f t="shared" si="7"/>
        <v>1803.75</v>
      </c>
      <c r="O50" s="30">
        <f t="shared" si="7"/>
        <v>1671.25</v>
      </c>
      <c r="P50" s="3">
        <f t="shared" si="7"/>
        <v>1127</v>
      </c>
      <c r="Q50" s="30">
        <f t="shared" si="7"/>
        <v>667</v>
      </c>
      <c r="R50" s="3">
        <f t="shared" si="7"/>
        <v>1364.75</v>
      </c>
      <c r="S50" s="30">
        <f t="shared" si="7"/>
        <v>1070.75</v>
      </c>
      <c r="T50" s="3">
        <f t="shared" si="7"/>
        <v>220.5</v>
      </c>
      <c r="U50" s="30">
        <f t="shared" si="7"/>
        <v>157.25</v>
      </c>
      <c r="V50" s="3">
        <f t="shared" si="7"/>
        <v>1047.5</v>
      </c>
      <c r="W50" s="30">
        <f t="shared" si="7"/>
        <v>1198.75</v>
      </c>
      <c r="X50" s="3">
        <f t="shared" si="7"/>
        <v>970</v>
      </c>
      <c r="Y50" s="30">
        <f t="shared" si="7"/>
        <v>366</v>
      </c>
      <c r="Z50" s="3">
        <f t="shared" si="7"/>
        <v>2111.25</v>
      </c>
      <c r="AA50" s="30">
        <f t="shared" si="7"/>
        <v>2303</v>
      </c>
      <c r="AB50" s="11">
        <f t="shared" si="5"/>
        <v>14193.75</v>
      </c>
      <c r="AC50" s="15">
        <f t="shared" si="4"/>
        <v>13641.75</v>
      </c>
    </row>
    <row r="51" spans="1:29" x14ac:dyDescent="0.2">
      <c r="A51" s="87" t="s">
        <v>28</v>
      </c>
      <c r="B51" s="3">
        <f t="shared" si="7"/>
        <v>1234</v>
      </c>
      <c r="C51" s="30">
        <f t="shared" si="7"/>
        <v>1886.75</v>
      </c>
      <c r="D51" s="3">
        <f t="shared" si="7"/>
        <v>547</v>
      </c>
      <c r="E51" s="30">
        <f t="shared" si="7"/>
        <v>557</v>
      </c>
      <c r="F51" s="3">
        <f t="shared" si="7"/>
        <v>914.25</v>
      </c>
      <c r="G51" s="30">
        <f t="shared" si="7"/>
        <v>1535.75</v>
      </c>
      <c r="H51" s="3">
        <f t="shared" si="7"/>
        <v>2162.25</v>
      </c>
      <c r="I51" s="30">
        <f t="shared" si="7"/>
        <v>2615.75</v>
      </c>
      <c r="J51" s="3">
        <f t="shared" si="7"/>
        <v>275.75</v>
      </c>
      <c r="K51" s="30">
        <f t="shared" si="7"/>
        <v>166.75</v>
      </c>
      <c r="L51" s="3">
        <f t="shared" si="7"/>
        <v>1145.75</v>
      </c>
      <c r="M51" s="30">
        <f t="shared" si="7"/>
        <v>802.5</v>
      </c>
      <c r="N51" s="3">
        <f t="shared" si="7"/>
        <v>2394.25</v>
      </c>
      <c r="O51" s="30">
        <f t="shared" si="7"/>
        <v>1697.75</v>
      </c>
      <c r="P51" s="3">
        <f t="shared" si="7"/>
        <v>1297</v>
      </c>
      <c r="Q51" s="30">
        <f t="shared" si="7"/>
        <v>765.5</v>
      </c>
      <c r="R51" s="3">
        <f t="shared" si="7"/>
        <v>1404.75</v>
      </c>
      <c r="S51" s="30">
        <f t="shared" si="7"/>
        <v>1281.75</v>
      </c>
      <c r="T51" s="3">
        <f t="shared" si="7"/>
        <v>361.75</v>
      </c>
      <c r="U51" s="30">
        <f t="shared" si="7"/>
        <v>127.5</v>
      </c>
      <c r="V51" s="3">
        <f t="shared" si="7"/>
        <v>1401.25</v>
      </c>
      <c r="W51" s="30">
        <f t="shared" si="7"/>
        <v>1310.5</v>
      </c>
      <c r="X51" s="3">
        <f t="shared" si="7"/>
        <v>1196.75</v>
      </c>
      <c r="Y51" s="30">
        <f t="shared" si="7"/>
        <v>354.25</v>
      </c>
      <c r="Z51" s="3">
        <f t="shared" si="7"/>
        <v>2197</v>
      </c>
      <c r="AA51" s="30">
        <f t="shared" si="7"/>
        <v>2632.5</v>
      </c>
      <c r="AB51" s="11">
        <f t="shared" si="5"/>
        <v>16531.75</v>
      </c>
      <c r="AC51" s="15">
        <f t="shared" si="4"/>
        <v>15734.25</v>
      </c>
    </row>
    <row r="52" spans="1:29" x14ac:dyDescent="0.2">
      <c r="A52" s="86" t="s">
        <v>29</v>
      </c>
      <c r="B52" s="3">
        <f t="shared" si="7"/>
        <v>1479.25</v>
      </c>
      <c r="C52" s="30">
        <f t="shared" si="7"/>
        <v>1955.5</v>
      </c>
      <c r="D52" s="3">
        <f t="shared" si="7"/>
        <v>704.25</v>
      </c>
      <c r="E52" s="30">
        <f t="shared" si="7"/>
        <v>695.75</v>
      </c>
      <c r="F52" s="3">
        <f t="shared" si="7"/>
        <v>1103</v>
      </c>
      <c r="G52" s="30">
        <f t="shared" si="7"/>
        <v>2419</v>
      </c>
      <c r="H52" s="3">
        <f t="shared" si="7"/>
        <v>2288.75</v>
      </c>
      <c r="I52" s="30">
        <f t="shared" si="7"/>
        <v>3469</v>
      </c>
      <c r="J52" s="3">
        <f t="shared" si="7"/>
        <v>545.75</v>
      </c>
      <c r="K52" s="30">
        <f t="shared" si="7"/>
        <v>178.5</v>
      </c>
      <c r="L52" s="3">
        <f t="shared" si="7"/>
        <v>1711.75</v>
      </c>
      <c r="M52" s="30">
        <f t="shared" si="7"/>
        <v>722.75</v>
      </c>
      <c r="N52" s="3">
        <f t="shared" si="7"/>
        <v>3031.5</v>
      </c>
      <c r="O52" s="30">
        <f t="shared" si="7"/>
        <v>2115</v>
      </c>
      <c r="P52" s="3">
        <f t="shared" si="7"/>
        <v>1755.75</v>
      </c>
      <c r="Q52" s="30">
        <f t="shared" si="7"/>
        <v>952.5</v>
      </c>
      <c r="R52" s="3">
        <f t="shared" si="7"/>
        <v>2041</v>
      </c>
      <c r="S52" s="30">
        <f t="shared" si="7"/>
        <v>1796</v>
      </c>
      <c r="T52" s="3">
        <f t="shared" si="7"/>
        <v>731</v>
      </c>
      <c r="U52" s="30">
        <f t="shared" si="7"/>
        <v>145</v>
      </c>
      <c r="V52" s="3">
        <f t="shared" si="7"/>
        <v>2106</v>
      </c>
      <c r="W52" s="30">
        <f t="shared" si="7"/>
        <v>1408.25</v>
      </c>
      <c r="X52" s="3">
        <f t="shared" si="7"/>
        <v>1721.5</v>
      </c>
      <c r="Y52" s="30">
        <f t="shared" si="7"/>
        <v>450.5</v>
      </c>
      <c r="Z52" s="3">
        <f t="shared" si="7"/>
        <v>2569.25</v>
      </c>
      <c r="AA52" s="30">
        <f t="shared" si="7"/>
        <v>3549.5</v>
      </c>
      <c r="AB52" s="11">
        <f t="shared" si="5"/>
        <v>21788.75</v>
      </c>
      <c r="AC52" s="15">
        <f t="shared" si="4"/>
        <v>19857.25</v>
      </c>
    </row>
    <row r="53" spans="1:29" x14ac:dyDescent="0.2">
      <c r="A53" s="87" t="s">
        <v>30</v>
      </c>
      <c r="B53" s="3">
        <f t="shared" si="7"/>
        <v>1491.5</v>
      </c>
      <c r="C53" s="30">
        <f t="shared" si="7"/>
        <v>2450</v>
      </c>
      <c r="D53" s="3">
        <f t="shared" si="7"/>
        <v>609</v>
      </c>
      <c r="E53" s="30">
        <f t="shared" si="7"/>
        <v>856.75</v>
      </c>
      <c r="F53" s="3">
        <f t="shared" si="7"/>
        <v>1065.5</v>
      </c>
      <c r="G53" s="30">
        <f t="shared" si="7"/>
        <v>3037.5</v>
      </c>
      <c r="H53" s="3">
        <f t="shared" si="7"/>
        <v>2447.5</v>
      </c>
      <c r="I53" s="30">
        <f t="shared" si="7"/>
        <v>4019.25</v>
      </c>
      <c r="J53" s="3">
        <f t="shared" si="7"/>
        <v>619.5</v>
      </c>
      <c r="K53" s="30">
        <f t="shared" si="7"/>
        <v>184.5</v>
      </c>
      <c r="L53" s="3">
        <f t="shared" si="7"/>
        <v>1566.25</v>
      </c>
      <c r="M53" s="30">
        <f t="shared" si="7"/>
        <v>747.25</v>
      </c>
      <c r="N53" s="3">
        <f t="shared" si="7"/>
        <v>3080.25</v>
      </c>
      <c r="O53" s="30">
        <f t="shared" si="7"/>
        <v>2189.25</v>
      </c>
      <c r="P53" s="3">
        <f t="shared" si="7"/>
        <v>1616</v>
      </c>
      <c r="Q53" s="30">
        <f t="shared" si="7"/>
        <v>1073.75</v>
      </c>
      <c r="R53" s="3">
        <f t="shared" si="7"/>
        <v>2037</v>
      </c>
      <c r="S53" s="30">
        <f t="shared" si="7"/>
        <v>1862</v>
      </c>
      <c r="T53" s="3">
        <f t="shared" si="7"/>
        <v>606.5</v>
      </c>
      <c r="U53" s="30">
        <f t="shared" si="7"/>
        <v>165.5</v>
      </c>
      <c r="V53" s="3">
        <f t="shared" si="7"/>
        <v>2134.75</v>
      </c>
      <c r="W53" s="30">
        <f t="shared" si="7"/>
        <v>1401.75</v>
      </c>
      <c r="X53" s="3">
        <f t="shared" si="7"/>
        <v>1865</v>
      </c>
      <c r="Y53" s="30">
        <f t="shared" si="7"/>
        <v>557.75</v>
      </c>
      <c r="Z53" s="3">
        <f t="shared" si="7"/>
        <v>2785.25</v>
      </c>
      <c r="AA53" s="30">
        <f t="shared" si="7"/>
        <v>3733</v>
      </c>
      <c r="AB53" s="11">
        <f t="shared" si="5"/>
        <v>21924</v>
      </c>
      <c r="AC53" s="15">
        <f t="shared" si="4"/>
        <v>22278.25</v>
      </c>
    </row>
    <row r="54" spans="1:29" x14ac:dyDescent="0.2">
      <c r="A54" s="86" t="s">
        <v>31</v>
      </c>
      <c r="B54" s="3">
        <f t="shared" si="7"/>
        <v>1524</v>
      </c>
      <c r="C54" s="30">
        <f t="shared" si="7"/>
        <v>2200.5</v>
      </c>
      <c r="D54" s="3">
        <f t="shared" si="7"/>
        <v>522.75</v>
      </c>
      <c r="E54" s="30">
        <f t="shared" si="7"/>
        <v>859</v>
      </c>
      <c r="F54" s="3">
        <f t="shared" si="7"/>
        <v>913.5</v>
      </c>
      <c r="G54" s="30">
        <f t="shared" si="7"/>
        <v>2801</v>
      </c>
      <c r="H54" s="3">
        <f t="shared" si="7"/>
        <v>2239</v>
      </c>
      <c r="I54" s="30">
        <f t="shared" si="7"/>
        <v>3676</v>
      </c>
      <c r="J54" s="3">
        <f t="shared" si="7"/>
        <v>451</v>
      </c>
      <c r="K54" s="30">
        <f t="shared" si="7"/>
        <v>189.75</v>
      </c>
      <c r="L54" s="3">
        <f t="shared" si="7"/>
        <v>1621.5</v>
      </c>
      <c r="M54" s="30">
        <f t="shared" si="7"/>
        <v>697.75</v>
      </c>
      <c r="N54" s="3">
        <f t="shared" si="7"/>
        <v>3073.5</v>
      </c>
      <c r="O54" s="30">
        <f t="shared" si="7"/>
        <v>2093</v>
      </c>
      <c r="P54" s="3">
        <f t="shared" si="7"/>
        <v>1295.5</v>
      </c>
      <c r="Q54" s="30">
        <f t="shared" si="7"/>
        <v>1107.75</v>
      </c>
      <c r="R54" s="3">
        <f t="shared" si="7"/>
        <v>1816.25</v>
      </c>
      <c r="S54" s="30">
        <f t="shared" si="7"/>
        <v>1806.75</v>
      </c>
      <c r="T54" s="3">
        <f t="shared" si="7"/>
        <v>509.5</v>
      </c>
      <c r="U54" s="30">
        <f t="shared" si="7"/>
        <v>184.75</v>
      </c>
      <c r="V54" s="3">
        <f t="shared" si="7"/>
        <v>2165.25</v>
      </c>
      <c r="W54" s="30">
        <f t="shared" si="7"/>
        <v>1236.5</v>
      </c>
      <c r="X54" s="3">
        <f t="shared" si="7"/>
        <v>1693.75</v>
      </c>
      <c r="Y54" s="30">
        <f t="shared" si="7"/>
        <v>455.75</v>
      </c>
      <c r="Z54" s="3">
        <f t="shared" si="7"/>
        <v>3004.75</v>
      </c>
      <c r="AA54" s="30">
        <f t="shared" si="7"/>
        <v>3077.5</v>
      </c>
      <c r="AB54" s="11">
        <f t="shared" si="5"/>
        <v>20830.25</v>
      </c>
      <c r="AC54" s="15">
        <f t="shared" si="4"/>
        <v>20386</v>
      </c>
    </row>
    <row r="55" spans="1:29" x14ac:dyDescent="0.2">
      <c r="A55" s="87" t="s">
        <v>32</v>
      </c>
      <c r="B55" s="3">
        <f t="shared" si="7"/>
        <v>1464.25</v>
      </c>
      <c r="C55" s="30">
        <f t="shared" si="7"/>
        <v>2096.5</v>
      </c>
      <c r="D55" s="3">
        <f t="shared" si="7"/>
        <v>401.5</v>
      </c>
      <c r="E55" s="30">
        <f t="shared" si="7"/>
        <v>863.5</v>
      </c>
      <c r="F55" s="3">
        <f t="shared" si="7"/>
        <v>818</v>
      </c>
      <c r="G55" s="30">
        <f t="shared" si="7"/>
        <v>2553</v>
      </c>
      <c r="H55" s="3">
        <f t="shared" si="7"/>
        <v>1977.5</v>
      </c>
      <c r="I55" s="30">
        <f t="shared" si="7"/>
        <v>3544</v>
      </c>
      <c r="J55" s="3">
        <f t="shared" si="7"/>
        <v>335.25</v>
      </c>
      <c r="K55" s="30">
        <f t="shared" si="7"/>
        <v>150.5</v>
      </c>
      <c r="L55" s="3">
        <f t="shared" si="7"/>
        <v>1421</v>
      </c>
      <c r="M55" s="30">
        <f t="shared" si="7"/>
        <v>612.5</v>
      </c>
      <c r="N55" s="3">
        <f t="shared" si="7"/>
        <v>2564.75</v>
      </c>
      <c r="O55" s="30">
        <f t="shared" si="7"/>
        <v>1946.25</v>
      </c>
      <c r="P55" s="3">
        <f t="shared" si="7"/>
        <v>845.75</v>
      </c>
      <c r="Q55" s="30">
        <f t="shared" si="7"/>
        <v>1176</v>
      </c>
      <c r="R55" s="3">
        <f t="shared" si="7"/>
        <v>1420</v>
      </c>
      <c r="S55" s="30">
        <f t="shared" si="7"/>
        <v>1716</v>
      </c>
      <c r="T55" s="3">
        <f t="shared" si="7"/>
        <v>302</v>
      </c>
      <c r="U55" s="30">
        <f t="shared" si="7"/>
        <v>218.5</v>
      </c>
      <c r="V55" s="3">
        <f t="shared" si="7"/>
        <v>1938</v>
      </c>
      <c r="W55" s="30">
        <f t="shared" si="7"/>
        <v>1138</v>
      </c>
      <c r="X55" s="3">
        <f t="shared" si="7"/>
        <v>1066.75</v>
      </c>
      <c r="Y55" s="30">
        <f t="shared" si="7"/>
        <v>469.25</v>
      </c>
      <c r="Z55" s="3">
        <f t="shared" si="7"/>
        <v>2745</v>
      </c>
      <c r="AA55" s="30">
        <f t="shared" si="7"/>
        <v>2796.5</v>
      </c>
      <c r="AB55" s="11">
        <f t="shared" si="5"/>
        <v>17299.75</v>
      </c>
      <c r="AC55" s="15">
        <f t="shared" si="4"/>
        <v>19280.5</v>
      </c>
    </row>
    <row r="56" spans="1:29" x14ac:dyDescent="0.2">
      <c r="A56" s="86" t="s">
        <v>33</v>
      </c>
      <c r="B56" s="3">
        <f t="shared" si="7"/>
        <v>1234</v>
      </c>
      <c r="C56" s="30">
        <f t="shared" si="7"/>
        <v>1292.75</v>
      </c>
      <c r="D56" s="3">
        <f t="shared" si="7"/>
        <v>306.75</v>
      </c>
      <c r="E56" s="30">
        <f t="shared" si="7"/>
        <v>595.5</v>
      </c>
      <c r="F56" s="3">
        <f t="shared" si="7"/>
        <v>692.5</v>
      </c>
      <c r="G56" s="30">
        <f t="shared" si="7"/>
        <v>1675.5</v>
      </c>
      <c r="H56" s="3">
        <f t="shared" si="7"/>
        <v>1555</v>
      </c>
      <c r="I56" s="30">
        <f t="shared" si="7"/>
        <v>2453</v>
      </c>
      <c r="J56" s="3">
        <f t="shared" si="7"/>
        <v>255.5</v>
      </c>
      <c r="K56" s="30">
        <f t="shared" si="7"/>
        <v>92.25</v>
      </c>
      <c r="L56" s="3">
        <f t="shared" si="7"/>
        <v>933.25</v>
      </c>
      <c r="M56" s="30">
        <f t="shared" si="7"/>
        <v>477.75</v>
      </c>
      <c r="N56" s="3">
        <f t="shared" si="7"/>
        <v>1942.25</v>
      </c>
      <c r="O56" s="30">
        <f t="shared" si="7"/>
        <v>1575.25</v>
      </c>
      <c r="P56" s="3">
        <f t="shared" si="7"/>
        <v>606</v>
      </c>
      <c r="Q56" s="30">
        <f t="shared" si="7"/>
        <v>994.5</v>
      </c>
      <c r="R56" s="3">
        <f t="shared" si="7"/>
        <v>970</v>
      </c>
      <c r="S56" s="30">
        <f t="shared" si="7"/>
        <v>1330</v>
      </c>
      <c r="T56" s="3">
        <f t="shared" si="7"/>
        <v>158.5</v>
      </c>
      <c r="U56" s="30">
        <f t="shared" si="7"/>
        <v>184.25</v>
      </c>
      <c r="V56" s="3">
        <f t="shared" si="7"/>
        <v>1403</v>
      </c>
      <c r="W56" s="30">
        <f t="shared" si="7"/>
        <v>874.75</v>
      </c>
      <c r="X56" s="3">
        <f t="shared" si="7"/>
        <v>613.75</v>
      </c>
      <c r="Y56" s="30">
        <f t="shared" si="7"/>
        <v>368.25</v>
      </c>
      <c r="Z56" s="3">
        <f t="shared" si="7"/>
        <v>2150.75</v>
      </c>
      <c r="AA56" s="30">
        <f t="shared" si="7"/>
        <v>2093</v>
      </c>
      <c r="AB56" s="11">
        <f t="shared" si="5"/>
        <v>12821.25</v>
      </c>
      <c r="AC56" s="15">
        <f t="shared" si="4"/>
        <v>14006.75</v>
      </c>
    </row>
    <row r="57" spans="1:29" x14ac:dyDescent="0.2">
      <c r="A57" s="87" t="s">
        <v>34</v>
      </c>
      <c r="B57" s="3">
        <f t="shared" si="7"/>
        <v>446.25</v>
      </c>
      <c r="C57" s="30">
        <f t="shared" si="7"/>
        <v>896.75</v>
      </c>
      <c r="D57" s="3">
        <f t="shared" si="7"/>
        <v>125.5</v>
      </c>
      <c r="E57" s="30">
        <f t="shared" si="7"/>
        <v>514.5</v>
      </c>
      <c r="F57" s="3">
        <f t="shared" si="7"/>
        <v>319</v>
      </c>
      <c r="G57" s="30">
        <f t="shared" si="7"/>
        <v>1304.5</v>
      </c>
      <c r="H57" s="3">
        <f t="shared" si="7"/>
        <v>968</v>
      </c>
      <c r="I57" s="30">
        <f t="shared" si="7"/>
        <v>1916.5</v>
      </c>
      <c r="J57" s="3">
        <f t="shared" si="7"/>
        <v>254.5</v>
      </c>
      <c r="K57" s="30">
        <f t="shared" si="7"/>
        <v>68.5</v>
      </c>
      <c r="L57" s="3">
        <f t="shared" si="7"/>
        <v>744</v>
      </c>
      <c r="M57" s="30">
        <f t="shared" si="7"/>
        <v>330</v>
      </c>
      <c r="N57" s="3">
        <f t="shared" si="7"/>
        <v>1664.25</v>
      </c>
      <c r="O57" s="30">
        <f t="shared" si="7"/>
        <v>1189.5</v>
      </c>
      <c r="P57" s="3">
        <f t="shared" si="7"/>
        <v>433.75</v>
      </c>
      <c r="Q57" s="30">
        <f t="shared" si="7"/>
        <v>848.75</v>
      </c>
      <c r="R57" s="3">
        <f t="shared" si="7"/>
        <v>664.5</v>
      </c>
      <c r="S57" s="30">
        <f t="shared" si="7"/>
        <v>1060.75</v>
      </c>
      <c r="T57" s="3">
        <f t="shared" si="7"/>
        <v>108</v>
      </c>
      <c r="U57" s="30">
        <f t="shared" si="7"/>
        <v>146.5</v>
      </c>
      <c r="V57" s="3">
        <f t="shared" si="7"/>
        <v>1224.75</v>
      </c>
      <c r="W57" s="30">
        <f t="shared" si="7"/>
        <v>643.5</v>
      </c>
      <c r="X57" s="3">
        <f t="shared" si="7"/>
        <v>347.5</v>
      </c>
      <c r="Y57" s="30">
        <f t="shared" si="7"/>
        <v>309.25</v>
      </c>
      <c r="Z57" s="3">
        <f t="shared" si="7"/>
        <v>1327.75</v>
      </c>
      <c r="AA57" s="30">
        <f t="shared" si="7"/>
        <v>1502.5</v>
      </c>
      <c r="AB57" s="11">
        <f t="shared" si="5"/>
        <v>8627.75</v>
      </c>
      <c r="AC57" s="15">
        <f t="shared" si="4"/>
        <v>10731.5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466</v>
      </c>
      <c r="D58" s="3">
        <f t="shared" si="7"/>
        <v>3.25</v>
      </c>
      <c r="E58" s="30">
        <f t="shared" si="7"/>
        <v>310</v>
      </c>
      <c r="F58" s="3">
        <f t="shared" si="7"/>
        <v>17.5</v>
      </c>
      <c r="G58" s="30">
        <f t="shared" si="7"/>
        <v>772.5</v>
      </c>
      <c r="H58" s="3">
        <f t="shared" si="7"/>
        <v>136.5</v>
      </c>
      <c r="I58" s="30">
        <f t="shared" si="7"/>
        <v>842.5</v>
      </c>
      <c r="J58" s="3">
        <f t="shared" si="7"/>
        <v>59.25</v>
      </c>
      <c r="K58" s="30">
        <f t="shared" si="7"/>
        <v>46.5</v>
      </c>
      <c r="L58" s="3">
        <f t="shared" si="7"/>
        <v>594.75</v>
      </c>
      <c r="M58" s="30">
        <f t="shared" si="7"/>
        <v>92.5</v>
      </c>
      <c r="N58" s="3">
        <f t="shared" si="7"/>
        <v>473.5</v>
      </c>
      <c r="O58" s="30">
        <f t="shared" si="7"/>
        <v>278.75</v>
      </c>
      <c r="P58" s="3">
        <f t="shared" si="7"/>
        <v>72</v>
      </c>
      <c r="Q58" s="30">
        <f t="shared" si="7"/>
        <v>182.75</v>
      </c>
      <c r="R58" s="3">
        <f t="shared" si="7"/>
        <v>157.75</v>
      </c>
      <c r="S58" s="30">
        <f t="shared" si="7"/>
        <v>132.25</v>
      </c>
      <c r="T58" s="3">
        <f t="shared" si="7"/>
        <v>15</v>
      </c>
      <c r="U58" s="30">
        <f t="shared" si="7"/>
        <v>13.25</v>
      </c>
      <c r="V58" s="3">
        <f t="shared" si="7"/>
        <v>310.5</v>
      </c>
      <c r="W58" s="30">
        <f t="shared" si="7"/>
        <v>16.5</v>
      </c>
      <c r="X58" s="3">
        <f t="shared" si="7"/>
        <v>38.5</v>
      </c>
      <c r="Y58" s="30">
        <f t="shared" si="7"/>
        <v>4</v>
      </c>
      <c r="Z58" s="3">
        <f t="shared" si="7"/>
        <v>45.5</v>
      </c>
      <c r="AA58" s="30">
        <f t="shared" si="7"/>
        <v>97</v>
      </c>
      <c r="AB58" s="11">
        <f t="shared" si="5"/>
        <v>1924</v>
      </c>
      <c r="AC58" s="15">
        <f t="shared" si="4"/>
        <v>3254.5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20479.25</v>
      </c>
      <c r="C63" s="42">
        <f>SUM(C39:C62)</f>
        <v>25027.25</v>
      </c>
      <c r="D63" s="14">
        <f t="shared" ref="D63:AC63" si="10">SUM(D39:D62)</f>
        <v>8379.5</v>
      </c>
      <c r="E63" s="42">
        <f t="shared" si="10"/>
        <v>9570</v>
      </c>
      <c r="F63" s="14">
        <f t="shared" si="10"/>
        <v>20196.25</v>
      </c>
      <c r="G63" s="42">
        <f t="shared" si="10"/>
        <v>24824.25</v>
      </c>
      <c r="H63" s="14">
        <f t="shared" si="10"/>
        <v>34081</v>
      </c>
      <c r="I63" s="42">
        <f t="shared" si="10"/>
        <v>40900.5</v>
      </c>
      <c r="J63" s="14">
        <f t="shared" si="10"/>
        <v>4324.5</v>
      </c>
      <c r="K63" s="42">
        <f t="shared" si="10"/>
        <v>4222.25</v>
      </c>
      <c r="L63" s="14">
        <f t="shared" si="10"/>
        <v>15962.5</v>
      </c>
      <c r="M63" s="42">
        <f t="shared" si="10"/>
        <v>14813</v>
      </c>
      <c r="N63" s="14">
        <f t="shared" si="10"/>
        <v>36199.5</v>
      </c>
      <c r="O63" s="42">
        <f t="shared" si="10"/>
        <v>32789.75</v>
      </c>
      <c r="P63" s="14">
        <f t="shared" si="10"/>
        <v>18628.5</v>
      </c>
      <c r="Q63" s="42">
        <f t="shared" si="10"/>
        <v>14791</v>
      </c>
      <c r="R63" s="14">
        <f t="shared" si="10"/>
        <v>24420.25</v>
      </c>
      <c r="S63" s="42">
        <f t="shared" si="10"/>
        <v>21174.5</v>
      </c>
      <c r="T63" s="14">
        <f t="shared" si="10"/>
        <v>4717.25</v>
      </c>
      <c r="U63" s="42">
        <f t="shared" si="10"/>
        <v>4003.5</v>
      </c>
      <c r="V63" s="14">
        <f t="shared" si="10"/>
        <v>20722.25</v>
      </c>
      <c r="W63" s="42">
        <f t="shared" si="10"/>
        <v>21214.25</v>
      </c>
      <c r="X63" s="14">
        <f t="shared" si="10"/>
        <v>17960.5</v>
      </c>
      <c r="Y63" s="42">
        <f t="shared" si="10"/>
        <v>7844.5</v>
      </c>
      <c r="Z63" s="14">
        <f t="shared" si="10"/>
        <v>35171.75</v>
      </c>
      <c r="AA63" s="42">
        <f t="shared" si="10"/>
        <v>38937.25</v>
      </c>
      <c r="AB63" s="14">
        <f t="shared" si="10"/>
        <v>261243</v>
      </c>
      <c r="AC63" s="42">
        <f t="shared" si="10"/>
        <v>260112</v>
      </c>
    </row>
    <row r="64" spans="1:29" ht="15.75" thickTop="1" x14ac:dyDescent="0.2">
      <c r="AB64" s="162" t="str">
        <f>IF(AB63='Daily Total'!D47,"Correct","Wrong")</f>
        <v>Correct</v>
      </c>
      <c r="AC64" s="16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0" t="s">
        <v>0</v>
      </c>
      <c r="B69" s="271" t="s">
        <v>1</v>
      </c>
      <c r="C69" s="272"/>
      <c r="D69" s="271" t="s">
        <v>2</v>
      </c>
      <c r="E69" s="272"/>
      <c r="F69" s="271" t="s">
        <v>3</v>
      </c>
      <c r="G69" s="272"/>
      <c r="H69" s="271" t="s">
        <v>4</v>
      </c>
      <c r="I69" s="272"/>
      <c r="J69" s="271" t="s">
        <v>5</v>
      </c>
      <c r="K69" s="272"/>
      <c r="L69" s="271" t="s">
        <v>6</v>
      </c>
      <c r="M69" s="272"/>
      <c r="N69" s="271" t="s">
        <v>7</v>
      </c>
      <c r="O69" s="272"/>
      <c r="P69" s="271" t="s">
        <v>8</v>
      </c>
      <c r="Q69" s="272"/>
      <c r="R69" s="271" t="s">
        <v>9</v>
      </c>
      <c r="S69" s="272"/>
      <c r="T69" s="271" t="s">
        <v>10</v>
      </c>
      <c r="U69" s="272"/>
      <c r="V69" s="271" t="s">
        <v>11</v>
      </c>
      <c r="W69" s="272"/>
      <c r="X69" s="271" t="s">
        <v>12</v>
      </c>
      <c r="Y69" s="272"/>
      <c r="Z69" s="271" t="s">
        <v>40</v>
      </c>
      <c r="AA69" s="272"/>
      <c r="AB69" s="271" t="s">
        <v>51</v>
      </c>
      <c r="AC69" s="272"/>
    </row>
    <row r="70" spans="1:31" s="66" customFormat="1" ht="15" thickTop="1" thickBot="1" x14ac:dyDescent="0.3">
      <c r="A70" s="281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7.2390346326159406E-3</v>
      </c>
      <c r="C72" s="82">
        <f t="shared" ref="C72:AC72" si="12">C8/C31</f>
        <v>0</v>
      </c>
      <c r="D72" s="81">
        <f t="shared" si="12"/>
        <v>1.4350498239751775E-2</v>
      </c>
      <c r="E72" s="82">
        <f t="shared" si="12"/>
        <v>1.5673981191222572E-4</v>
      </c>
      <c r="F72" s="81">
        <f t="shared" si="12"/>
        <v>1.8456396608281241E-2</v>
      </c>
      <c r="G72" s="82">
        <f t="shared" si="12"/>
        <v>1.712035610340695E-4</v>
      </c>
      <c r="H72" s="81">
        <f t="shared" si="12"/>
        <v>9.1913382823273961E-3</v>
      </c>
      <c r="I72" s="82">
        <f t="shared" si="12"/>
        <v>1.0207699172381755E-3</v>
      </c>
      <c r="J72" s="81">
        <f t="shared" si="12"/>
        <v>2.0811654526534861E-3</v>
      </c>
      <c r="K72" s="82">
        <f t="shared" si="12"/>
        <v>4.0262893007282849E-3</v>
      </c>
      <c r="L72" s="81">
        <f t="shared" si="12"/>
        <v>3.0696945967110417E-3</v>
      </c>
      <c r="M72" s="82">
        <f t="shared" si="12"/>
        <v>2.3290353068250859E-3</v>
      </c>
      <c r="N72" s="81">
        <f t="shared" si="12"/>
        <v>4.3923258608544319E-3</v>
      </c>
      <c r="O72" s="82">
        <f t="shared" si="12"/>
        <v>3.7282992398539176E-3</v>
      </c>
      <c r="P72" s="81">
        <f t="shared" si="12"/>
        <v>2.7645811525350943E-3</v>
      </c>
      <c r="Q72" s="82">
        <f t="shared" si="12"/>
        <v>3.279021026299777E-3</v>
      </c>
      <c r="R72" s="81">
        <f t="shared" si="12"/>
        <v>9.827909214688629E-4</v>
      </c>
      <c r="S72" s="82">
        <f t="shared" si="12"/>
        <v>2.845403669508135E-3</v>
      </c>
      <c r="T72" s="81">
        <f t="shared" si="12"/>
        <v>2.1198791668874874E-4</v>
      </c>
      <c r="U72" s="82">
        <f t="shared" si="12"/>
        <v>3.2471587361059071E-3</v>
      </c>
      <c r="V72" s="81">
        <f t="shared" si="12"/>
        <v>6.0321634957593889E-4</v>
      </c>
      <c r="W72" s="82">
        <f t="shared" si="12"/>
        <v>1.2962984786169674E-3</v>
      </c>
      <c r="X72" s="81">
        <f t="shared" si="12"/>
        <v>1.3919434314189471E-4</v>
      </c>
      <c r="Y72" s="82">
        <f t="shared" si="12"/>
        <v>2.4858180891070177E-3</v>
      </c>
      <c r="Z72" s="81">
        <f t="shared" si="12"/>
        <v>0</v>
      </c>
      <c r="AA72" s="81">
        <f t="shared" si="12"/>
        <v>0</v>
      </c>
      <c r="AB72" s="100">
        <f t="shared" si="12"/>
        <v>4.8345792997324328E-3</v>
      </c>
      <c r="AC72" s="101">
        <f t="shared" si="12"/>
        <v>1.4993541243771913E-3</v>
      </c>
      <c r="AD72" s="18"/>
      <c r="AE72" s="18"/>
    </row>
    <row r="73" spans="1:31" s="8" customFormat="1" x14ac:dyDescent="0.2">
      <c r="A73" s="87" t="s">
        <v>18</v>
      </c>
      <c r="B73" s="81">
        <f>B9/B31</f>
        <v>3.1361011755801603E-2</v>
      </c>
      <c r="C73" s="82">
        <f t="shared" ref="C73:AC73" si="13">C9/C31</f>
        <v>1.0868153712453426E-2</v>
      </c>
      <c r="D73" s="81">
        <f t="shared" si="13"/>
        <v>5.4030670087714061E-2</v>
      </c>
      <c r="E73" s="82">
        <f t="shared" si="13"/>
        <v>1.5830721003134797E-2</v>
      </c>
      <c r="F73" s="81">
        <f t="shared" si="13"/>
        <v>8.0732809308658782E-2</v>
      </c>
      <c r="G73" s="82">
        <f t="shared" si="13"/>
        <v>1.4894709809964048E-2</v>
      </c>
      <c r="H73" s="81">
        <f t="shared" si="13"/>
        <v>4.0491769607699304E-2</v>
      </c>
      <c r="I73" s="82">
        <f t="shared" si="13"/>
        <v>1.6699062358650874E-2</v>
      </c>
      <c r="J73" s="81">
        <f t="shared" si="13"/>
        <v>1.1504220141056769E-2</v>
      </c>
      <c r="K73" s="82">
        <f t="shared" si="13"/>
        <v>4.7427319557108175E-2</v>
      </c>
      <c r="L73" s="81">
        <f t="shared" si="13"/>
        <v>2.6844166014095536E-2</v>
      </c>
      <c r="M73" s="82">
        <f t="shared" si="13"/>
        <v>3.2589617228110442E-2</v>
      </c>
      <c r="N73" s="81">
        <f t="shared" si="13"/>
        <v>3.5401041450848769E-2</v>
      </c>
      <c r="O73" s="82">
        <f t="shared" si="13"/>
        <v>3.927294352655937E-2</v>
      </c>
      <c r="P73" s="81">
        <f t="shared" si="13"/>
        <v>3.6154279732667688E-2</v>
      </c>
      <c r="Q73" s="82">
        <f t="shared" si="13"/>
        <v>4.3523088364546006E-2</v>
      </c>
      <c r="R73" s="81">
        <f t="shared" si="13"/>
        <v>3.1224086567500333E-2</v>
      </c>
      <c r="S73" s="82">
        <f t="shared" si="13"/>
        <v>3.2102292852251531E-2</v>
      </c>
      <c r="T73" s="81">
        <f t="shared" si="13"/>
        <v>2.8088398961259208E-2</v>
      </c>
      <c r="U73" s="82">
        <f t="shared" si="13"/>
        <v>7.4247533408267771E-2</v>
      </c>
      <c r="V73" s="81">
        <f t="shared" si="13"/>
        <v>2.5564308895028292E-2</v>
      </c>
      <c r="W73" s="82">
        <f t="shared" si="13"/>
        <v>3.4245848898735519E-2</v>
      </c>
      <c r="X73" s="81">
        <f t="shared" si="13"/>
        <v>3.220957100303444E-2</v>
      </c>
      <c r="Y73" s="82">
        <f t="shared" si="13"/>
        <v>4.8473452737586846E-2</v>
      </c>
      <c r="Z73" s="81">
        <f t="shared" si="13"/>
        <v>2.9498105724054105E-2</v>
      </c>
      <c r="AA73" s="81">
        <f t="shared" si="13"/>
        <v>2.7210447579117683E-2</v>
      </c>
      <c r="AB73" s="100">
        <f t="shared" si="13"/>
        <v>3.6668925100385462E-2</v>
      </c>
      <c r="AC73" s="101">
        <f t="shared" si="13"/>
        <v>2.7811096758319494E-2</v>
      </c>
      <c r="AD73" s="18"/>
      <c r="AE73" s="18"/>
    </row>
    <row r="74" spans="1:31" s="8" customFormat="1" x14ac:dyDescent="0.2">
      <c r="A74" s="86" t="s">
        <v>19</v>
      </c>
      <c r="B74" s="81">
        <f>B10/B31</f>
        <v>5.1637633214106964E-2</v>
      </c>
      <c r="C74" s="82">
        <f t="shared" ref="C74:AC74" si="14">C10/C31</f>
        <v>3.6530182101509358E-2</v>
      </c>
      <c r="D74" s="81">
        <f t="shared" si="14"/>
        <v>6.3905960976191903E-2</v>
      </c>
      <c r="E74" s="82">
        <f t="shared" si="14"/>
        <v>5.3056426332288402E-2</v>
      </c>
      <c r="F74" s="81">
        <f t="shared" si="14"/>
        <v>9.3148480534752734E-2</v>
      </c>
      <c r="G74" s="82">
        <f t="shared" si="14"/>
        <v>4.3606554075148289E-2</v>
      </c>
      <c r="H74" s="81">
        <f t="shared" si="14"/>
        <v>5.945394794753675E-2</v>
      </c>
      <c r="I74" s="82">
        <f t="shared" si="14"/>
        <v>4.0818571900099021E-2</v>
      </c>
      <c r="J74" s="81">
        <f t="shared" si="14"/>
        <v>2.3933402705515087E-2</v>
      </c>
      <c r="K74" s="82">
        <f t="shared" si="14"/>
        <v>9.0709929539937242E-2</v>
      </c>
      <c r="L74" s="81">
        <f t="shared" si="14"/>
        <v>5.21221613155834E-2</v>
      </c>
      <c r="M74" s="82">
        <f t="shared" si="14"/>
        <v>6.1550664956457168E-2</v>
      </c>
      <c r="N74" s="81">
        <f t="shared" si="14"/>
        <v>6.5228801502783193E-2</v>
      </c>
      <c r="O74" s="82">
        <f t="shared" si="14"/>
        <v>6.5668387224666239E-2</v>
      </c>
      <c r="P74" s="81">
        <f t="shared" si="14"/>
        <v>6.8054325361677007E-2</v>
      </c>
      <c r="Q74" s="82">
        <f t="shared" si="14"/>
        <v>7.9169765397877082E-2</v>
      </c>
      <c r="R74" s="81">
        <f t="shared" si="14"/>
        <v>5.8588671287148987E-2</v>
      </c>
      <c r="S74" s="82">
        <f t="shared" si="14"/>
        <v>5.7451179484757607E-2</v>
      </c>
      <c r="T74" s="81">
        <f t="shared" si="14"/>
        <v>4.9022205734273148E-2</v>
      </c>
      <c r="U74" s="82">
        <f t="shared" si="14"/>
        <v>0.12919945048082929</v>
      </c>
      <c r="V74" s="81">
        <f t="shared" si="14"/>
        <v>4.6628623822220078E-2</v>
      </c>
      <c r="W74" s="82">
        <f t="shared" si="14"/>
        <v>6.4096067501797138E-2</v>
      </c>
      <c r="X74" s="81">
        <f t="shared" si="14"/>
        <v>6.407115614821414E-2</v>
      </c>
      <c r="Y74" s="82">
        <f t="shared" si="14"/>
        <v>8.8852061954235451E-2</v>
      </c>
      <c r="Z74" s="81">
        <f t="shared" si="14"/>
        <v>4.9912216480556125E-2</v>
      </c>
      <c r="AA74" s="81">
        <f t="shared" si="14"/>
        <v>4.3416009091551147E-2</v>
      </c>
      <c r="AB74" s="100">
        <f t="shared" si="14"/>
        <v>5.9712604739648525E-2</v>
      </c>
      <c r="AC74" s="101">
        <f t="shared" si="14"/>
        <v>5.4876360952205203E-2</v>
      </c>
      <c r="AD74" s="18"/>
      <c r="AE74" s="18"/>
    </row>
    <row r="75" spans="1:31" s="8" customFormat="1" x14ac:dyDescent="0.2">
      <c r="A75" s="87" t="s">
        <v>20</v>
      </c>
      <c r="B75" s="81">
        <f>B11/B31</f>
        <v>6.0781034461711243E-2</v>
      </c>
      <c r="C75" s="82">
        <f t="shared" ref="C75:AC75" si="15">C11/C31</f>
        <v>4.2693464124104727E-2</v>
      </c>
      <c r="D75" s="81">
        <f t="shared" si="15"/>
        <v>6.9843069395548657E-2</v>
      </c>
      <c r="E75" s="82">
        <f t="shared" si="15"/>
        <v>5.7366771159874611E-2</v>
      </c>
      <c r="F75" s="81">
        <f t="shared" si="15"/>
        <v>8.4495884136906604E-2</v>
      </c>
      <c r="G75" s="82">
        <f t="shared" si="15"/>
        <v>4.8148483841405076E-2</v>
      </c>
      <c r="H75" s="81">
        <f t="shared" si="15"/>
        <v>6.3950588304333797E-2</v>
      </c>
      <c r="I75" s="82">
        <f t="shared" si="15"/>
        <v>5.2285424383564996E-2</v>
      </c>
      <c r="J75" s="81">
        <f t="shared" si="15"/>
        <v>3.2547115273442014E-2</v>
      </c>
      <c r="K75" s="82">
        <f t="shared" si="15"/>
        <v>0.10569009414411747</v>
      </c>
      <c r="L75" s="81">
        <f t="shared" si="15"/>
        <v>4.9725920125293657E-2</v>
      </c>
      <c r="M75" s="82">
        <f t="shared" si="15"/>
        <v>8.1465604536555727E-2</v>
      </c>
      <c r="N75" s="81">
        <f t="shared" si="15"/>
        <v>6.0035359604414425E-2</v>
      </c>
      <c r="O75" s="82">
        <f t="shared" si="15"/>
        <v>7.1988959964623095E-2</v>
      </c>
      <c r="P75" s="81">
        <f t="shared" si="15"/>
        <v>6.189440910432939E-2</v>
      </c>
      <c r="Q75" s="82">
        <f t="shared" si="15"/>
        <v>7.4893516327496454E-2</v>
      </c>
      <c r="R75" s="81">
        <f t="shared" si="15"/>
        <v>6.5713905467798248E-2</v>
      </c>
      <c r="S75" s="82">
        <f t="shared" si="15"/>
        <v>5.6376773949798106E-2</v>
      </c>
      <c r="T75" s="81">
        <f t="shared" si="15"/>
        <v>6.3119402194074942E-2</v>
      </c>
      <c r="U75" s="82">
        <f t="shared" si="15"/>
        <v>0.12782565255401523</v>
      </c>
      <c r="V75" s="81">
        <f t="shared" si="15"/>
        <v>4.61943080505254E-2</v>
      </c>
      <c r="W75" s="82">
        <f t="shared" si="15"/>
        <v>6.4732432209481841E-2</v>
      </c>
      <c r="X75" s="81">
        <f t="shared" si="15"/>
        <v>6.1022800033406641E-2</v>
      </c>
      <c r="Y75" s="82">
        <f t="shared" si="15"/>
        <v>0.10956721269679393</v>
      </c>
      <c r="Z75" s="81">
        <f t="shared" si="15"/>
        <v>5.4191218804864702E-2</v>
      </c>
      <c r="AA75" s="81">
        <f t="shared" si="15"/>
        <v>5.1281228129875636E-2</v>
      </c>
      <c r="AB75" s="100">
        <f t="shared" si="15"/>
        <v>6.0627461788449834E-2</v>
      </c>
      <c r="AC75" s="101">
        <f t="shared" si="15"/>
        <v>6.1540797810174082E-2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5.9755606284409832E-2</v>
      </c>
      <c r="C76" s="82">
        <f t="shared" ref="C76:AC76" si="16">C12/C31</f>
        <v>4.226393231377798E-2</v>
      </c>
      <c r="D76" s="81">
        <f t="shared" si="16"/>
        <v>6.2235216898382961E-2</v>
      </c>
      <c r="E76" s="82">
        <f t="shared" si="16"/>
        <v>5.0235109717868341E-2</v>
      </c>
      <c r="F76" s="81">
        <f t="shared" si="16"/>
        <v>7.7180169585937985E-2</v>
      </c>
      <c r="G76" s="82">
        <f t="shared" si="16"/>
        <v>3.9356677442420211E-2</v>
      </c>
      <c r="H76" s="81">
        <f t="shared" si="16"/>
        <v>6.1970012617000678E-2</v>
      </c>
      <c r="I76" s="82">
        <f t="shared" si="16"/>
        <v>4.6686470825540033E-2</v>
      </c>
      <c r="J76" s="81">
        <f t="shared" si="16"/>
        <v>2.8847265579835819E-2</v>
      </c>
      <c r="K76" s="82">
        <f t="shared" si="16"/>
        <v>9.7400674995559239E-2</v>
      </c>
      <c r="L76" s="81">
        <f t="shared" si="16"/>
        <v>4.2725137039937355E-2</v>
      </c>
      <c r="M76" s="82">
        <f t="shared" si="16"/>
        <v>7.7668264362384387E-2</v>
      </c>
      <c r="N76" s="81">
        <f t="shared" si="16"/>
        <v>5.2003480711059542E-2</v>
      </c>
      <c r="O76" s="82">
        <f t="shared" si="16"/>
        <v>6.8024306376230373E-2</v>
      </c>
      <c r="P76" s="81">
        <f t="shared" si="16"/>
        <v>5.7895160640953375E-2</v>
      </c>
      <c r="Q76" s="82">
        <f t="shared" si="16"/>
        <v>6.1540801838956119E-2</v>
      </c>
      <c r="R76" s="81">
        <f t="shared" si="16"/>
        <v>6.0349505021447362E-2</v>
      </c>
      <c r="S76" s="82">
        <f t="shared" si="16"/>
        <v>5.2456964745330466E-2</v>
      </c>
      <c r="T76" s="81">
        <f t="shared" si="16"/>
        <v>4.2503577296094122E-2</v>
      </c>
      <c r="U76" s="82">
        <f t="shared" si="16"/>
        <v>8.9296865242912457E-2</v>
      </c>
      <c r="V76" s="81">
        <f t="shared" si="16"/>
        <v>3.4829712024514715E-2</v>
      </c>
      <c r="W76" s="82">
        <f t="shared" si="16"/>
        <v>6.2799769023180171E-2</v>
      </c>
      <c r="X76" s="81">
        <f t="shared" si="16"/>
        <v>5.1474068093872664E-2</v>
      </c>
      <c r="Y76" s="82">
        <f t="shared" si="16"/>
        <v>8.6429982790490148E-2</v>
      </c>
      <c r="Z76" s="81">
        <f t="shared" si="16"/>
        <v>5.3338261530916149E-2</v>
      </c>
      <c r="AA76" s="81">
        <f t="shared" si="16"/>
        <v>5.1563733956558305E-2</v>
      </c>
      <c r="AB76" s="100">
        <f t="shared" si="16"/>
        <v>5.5045494041945621E-2</v>
      </c>
      <c r="AC76" s="101">
        <f t="shared" si="16"/>
        <v>5.6182529064403026E-2</v>
      </c>
      <c r="AD76" s="18"/>
      <c r="AE76" s="18"/>
    </row>
    <row r="77" spans="1:31" s="8" customFormat="1" x14ac:dyDescent="0.2">
      <c r="A77" s="87" t="s">
        <v>22</v>
      </c>
      <c r="B77" s="81">
        <f>B13/B31</f>
        <v>6.1989574813530769E-2</v>
      </c>
      <c r="C77" s="82">
        <f t="shared" ref="C77:AC77" si="17">C13/C31</f>
        <v>5.019528713702065E-2</v>
      </c>
      <c r="D77" s="81">
        <f t="shared" si="17"/>
        <v>6.313025836863774E-2</v>
      </c>
      <c r="E77" s="82">
        <f t="shared" si="17"/>
        <v>4.6995820271682344E-2</v>
      </c>
      <c r="F77" s="81">
        <f t="shared" si="17"/>
        <v>7.2699139691774467E-2</v>
      </c>
      <c r="G77" s="82">
        <f t="shared" si="17"/>
        <v>3.0323171898446077E-2</v>
      </c>
      <c r="H77" s="81">
        <f t="shared" si="17"/>
        <v>6.3730524339074557E-2</v>
      </c>
      <c r="I77" s="82">
        <f t="shared" si="17"/>
        <v>4.4803853253627707E-2</v>
      </c>
      <c r="J77" s="81">
        <f t="shared" si="17"/>
        <v>3.8039079662388717E-2</v>
      </c>
      <c r="K77" s="82">
        <f t="shared" si="17"/>
        <v>0.11545976671206111</v>
      </c>
      <c r="L77" s="81">
        <f t="shared" si="17"/>
        <v>3.3030540328895852E-2</v>
      </c>
      <c r="M77" s="82">
        <f t="shared" si="17"/>
        <v>8.7035036792007026E-2</v>
      </c>
      <c r="N77" s="81">
        <f t="shared" si="17"/>
        <v>4.6692633876158511E-2</v>
      </c>
      <c r="O77" s="82">
        <f t="shared" si="17"/>
        <v>7.1622991941079142E-2</v>
      </c>
      <c r="P77" s="81">
        <f t="shared" si="17"/>
        <v>5.6190782940118637E-2</v>
      </c>
      <c r="Q77" s="82">
        <f t="shared" si="17"/>
        <v>4.5686566155094317E-2</v>
      </c>
      <c r="R77" s="81">
        <f t="shared" si="17"/>
        <v>6.2396986107840828E-2</v>
      </c>
      <c r="S77" s="82">
        <f t="shared" si="17"/>
        <v>4.8159342605492456E-2</v>
      </c>
      <c r="T77" s="81">
        <f t="shared" si="17"/>
        <v>3.375907573268324E-2</v>
      </c>
      <c r="U77" s="82">
        <f t="shared" si="17"/>
        <v>7.0251030348445112E-2</v>
      </c>
      <c r="V77" s="81">
        <f t="shared" si="17"/>
        <v>3.3056255956761454E-2</v>
      </c>
      <c r="W77" s="82">
        <f t="shared" si="17"/>
        <v>7.4006858597405051E-2</v>
      </c>
      <c r="X77" s="81">
        <f t="shared" si="17"/>
        <v>5.3367111160602436E-2</v>
      </c>
      <c r="Y77" s="82">
        <f t="shared" si="17"/>
        <v>5.9213461661036394E-2</v>
      </c>
      <c r="Z77" s="81">
        <f t="shared" si="17"/>
        <v>5.4326270373239886E-2</v>
      </c>
      <c r="AA77" s="81">
        <f t="shared" si="17"/>
        <v>4.9297266756126848E-2</v>
      </c>
      <c r="AB77" s="100">
        <f t="shared" si="17"/>
        <v>5.3990920330879676E-2</v>
      </c>
      <c r="AC77" s="101">
        <f t="shared" si="17"/>
        <v>5.5157970412745276E-2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5.7777994799614242E-2</v>
      </c>
      <c r="C78" s="82">
        <f t="shared" ref="C78:AC78" si="18">C14/C31</f>
        <v>5.2362924412390495E-2</v>
      </c>
      <c r="D78" s="81">
        <f t="shared" si="18"/>
        <v>5.758100125305806E-2</v>
      </c>
      <c r="E78" s="82">
        <f t="shared" si="18"/>
        <v>4.2789968652037616E-2</v>
      </c>
      <c r="F78" s="81">
        <f t="shared" si="18"/>
        <v>6.3180045800581786E-2</v>
      </c>
      <c r="G78" s="82">
        <f t="shared" si="18"/>
        <v>2.7946463639384876E-2</v>
      </c>
      <c r="H78" s="81">
        <f t="shared" si="18"/>
        <v>5.6475748951028429E-2</v>
      </c>
      <c r="I78" s="82">
        <f t="shared" si="18"/>
        <v>4.3294091759269446E-2</v>
      </c>
      <c r="J78" s="81">
        <f t="shared" si="18"/>
        <v>3.5842293906810034E-2</v>
      </c>
      <c r="K78" s="82">
        <f t="shared" si="18"/>
        <v>8.4848125999171062E-2</v>
      </c>
      <c r="L78" s="81">
        <f t="shared" si="18"/>
        <v>2.745497259201253E-2</v>
      </c>
      <c r="M78" s="82">
        <f t="shared" si="18"/>
        <v>7.3499628704516304E-2</v>
      </c>
      <c r="N78" s="81">
        <f t="shared" si="18"/>
        <v>4.2880426525228249E-2</v>
      </c>
      <c r="O78" s="82">
        <f t="shared" si="18"/>
        <v>5.7906815392005123E-2</v>
      </c>
      <c r="P78" s="81">
        <f t="shared" si="18"/>
        <v>5.670075422068336E-2</v>
      </c>
      <c r="Q78" s="82">
        <f t="shared" si="18"/>
        <v>4.0514502062064771E-2</v>
      </c>
      <c r="R78" s="81">
        <f t="shared" si="18"/>
        <v>5.8885556044676039E-2</v>
      </c>
      <c r="S78" s="82">
        <f t="shared" si="18"/>
        <v>4.2362275378403265E-2</v>
      </c>
      <c r="T78" s="81">
        <f t="shared" si="18"/>
        <v>3.9747734379140386E-2</v>
      </c>
      <c r="U78" s="82">
        <f t="shared" si="18"/>
        <v>4.5147995503934057E-2</v>
      </c>
      <c r="V78" s="81">
        <f t="shared" si="18"/>
        <v>3.2235881721338178E-2</v>
      </c>
      <c r="W78" s="82">
        <f t="shared" si="18"/>
        <v>6.6134791472712923E-2</v>
      </c>
      <c r="X78" s="81">
        <f t="shared" si="18"/>
        <v>4.2607388435733973E-2</v>
      </c>
      <c r="Y78" s="82">
        <f t="shared" si="18"/>
        <v>4.5637070558990377E-2</v>
      </c>
      <c r="Z78" s="81">
        <f t="shared" si="18"/>
        <v>5.2691435598171826E-2</v>
      </c>
      <c r="AA78" s="81">
        <f t="shared" si="18"/>
        <v>4.9843016648582011E-2</v>
      </c>
      <c r="AB78" s="100">
        <f t="shared" si="18"/>
        <v>4.9686498777000723E-2</v>
      </c>
      <c r="AC78" s="101">
        <f t="shared" si="18"/>
        <v>4.9628621516885033E-2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5.9035365064638599E-2</v>
      </c>
      <c r="C79" s="82">
        <f t="shared" ref="C79:AC79" si="19">C15/C31</f>
        <v>5.5859113566212829E-2</v>
      </c>
      <c r="D79" s="81">
        <f t="shared" si="19"/>
        <v>5.9520257771943433E-2</v>
      </c>
      <c r="E79" s="82">
        <f t="shared" si="19"/>
        <v>4.1039707419017767E-2</v>
      </c>
      <c r="F79" s="81">
        <f t="shared" si="19"/>
        <v>6.2301169771616018E-2</v>
      </c>
      <c r="G79" s="82">
        <f t="shared" si="19"/>
        <v>2.8641348681229039E-2</v>
      </c>
      <c r="H79" s="81">
        <f t="shared" si="19"/>
        <v>6.1331827117748892E-2</v>
      </c>
      <c r="I79" s="82">
        <f t="shared" si="19"/>
        <v>4.6075231354139927E-2</v>
      </c>
      <c r="J79" s="81">
        <f t="shared" si="19"/>
        <v>3.8501560874089492E-2</v>
      </c>
      <c r="K79" s="82">
        <f t="shared" si="19"/>
        <v>6.0512759784475102E-2</v>
      </c>
      <c r="L79" s="81">
        <f t="shared" si="19"/>
        <v>3.1213782302270947E-2</v>
      </c>
      <c r="M79" s="82">
        <f t="shared" si="19"/>
        <v>7.5288597853237021E-2</v>
      </c>
      <c r="N79" s="81">
        <f t="shared" si="19"/>
        <v>4.3363858616831723E-2</v>
      </c>
      <c r="O79" s="82">
        <f t="shared" si="19"/>
        <v>6.1086162596543127E-2</v>
      </c>
      <c r="P79" s="81">
        <f t="shared" si="19"/>
        <v>5.7908580937810344E-2</v>
      </c>
      <c r="Q79" s="82">
        <f t="shared" si="19"/>
        <v>3.8874991548914883E-2</v>
      </c>
      <c r="R79" s="81">
        <f t="shared" si="19"/>
        <v>5.7196384148401426E-2</v>
      </c>
      <c r="S79" s="82">
        <f t="shared" si="19"/>
        <v>4.2787314930694938E-2</v>
      </c>
      <c r="T79" s="81">
        <f t="shared" si="19"/>
        <v>3.375907573268324E-2</v>
      </c>
      <c r="U79" s="82">
        <f t="shared" si="19"/>
        <v>3.8716123392031974E-2</v>
      </c>
      <c r="V79" s="81">
        <f t="shared" si="19"/>
        <v>3.3176899226676639E-2</v>
      </c>
      <c r="W79" s="82">
        <f t="shared" si="19"/>
        <v>6.8362067949609348E-2</v>
      </c>
      <c r="X79" s="81">
        <f t="shared" si="19"/>
        <v>4.8537067453578685E-2</v>
      </c>
      <c r="Y79" s="82">
        <f t="shared" si="19"/>
        <v>4.423481420103257E-2</v>
      </c>
      <c r="Z79" s="81">
        <f t="shared" si="19"/>
        <v>5.3203209962540958E-2</v>
      </c>
      <c r="AA79" s="81">
        <f t="shared" si="19"/>
        <v>5.3213824807863935E-2</v>
      </c>
      <c r="AB79" s="100">
        <f t="shared" si="19"/>
        <v>5.1124814827574326E-2</v>
      </c>
      <c r="AC79" s="101">
        <f t="shared" si="19"/>
        <v>5.0998223842037275E-2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6.4125883516242044E-2</v>
      </c>
      <c r="C80" s="82">
        <f t="shared" ref="C80:AC80" si="20">C16/C31</f>
        <v>6.2352036280454305E-2</v>
      </c>
      <c r="D80" s="81">
        <f t="shared" si="20"/>
        <v>6.438331642699445E-2</v>
      </c>
      <c r="E80" s="82">
        <f t="shared" si="20"/>
        <v>4.5219435736677117E-2</v>
      </c>
      <c r="F80" s="81">
        <f t="shared" si="20"/>
        <v>6.57795382806214E-2</v>
      </c>
      <c r="G80" s="82">
        <f t="shared" si="20"/>
        <v>3.6778553229201288E-2</v>
      </c>
      <c r="H80" s="81">
        <f t="shared" si="20"/>
        <v>6.2600862650743813E-2</v>
      </c>
      <c r="I80" s="82">
        <f t="shared" si="20"/>
        <v>5.3416217405655185E-2</v>
      </c>
      <c r="J80" s="81">
        <f t="shared" si="20"/>
        <v>4.457162677766216E-2</v>
      </c>
      <c r="K80" s="82">
        <f t="shared" si="20"/>
        <v>4.9854935164900228E-2</v>
      </c>
      <c r="L80" s="81">
        <f t="shared" si="20"/>
        <v>3.874706342991386E-2</v>
      </c>
      <c r="M80" s="82">
        <f t="shared" si="20"/>
        <v>8.3642746236413962E-2</v>
      </c>
      <c r="N80" s="81">
        <f t="shared" si="20"/>
        <v>4.9468915316509897E-2</v>
      </c>
      <c r="O80" s="82">
        <f t="shared" si="20"/>
        <v>5.91114601361706E-2</v>
      </c>
      <c r="P80" s="81">
        <f t="shared" si="20"/>
        <v>6.0028987841211044E-2</v>
      </c>
      <c r="Q80" s="82">
        <f t="shared" si="20"/>
        <v>4.2644175512135757E-2</v>
      </c>
      <c r="R80" s="81">
        <f t="shared" si="20"/>
        <v>6.1455144808099833E-2</v>
      </c>
      <c r="S80" s="82">
        <f t="shared" si="20"/>
        <v>4.8891355167772557E-2</v>
      </c>
      <c r="T80" s="81">
        <f t="shared" si="20"/>
        <v>3.7786846149769467E-2</v>
      </c>
      <c r="U80" s="82">
        <f t="shared" si="20"/>
        <v>4.5335331584863248E-2</v>
      </c>
      <c r="V80" s="81">
        <f t="shared" si="20"/>
        <v>4.0041501284850824E-2</v>
      </c>
      <c r="W80" s="82">
        <f t="shared" si="20"/>
        <v>6.799674746927184E-2</v>
      </c>
      <c r="X80" s="81">
        <f t="shared" si="20"/>
        <v>6.0145875671612704E-2</v>
      </c>
      <c r="Y80" s="82">
        <f t="shared" si="20"/>
        <v>4.1780865574606411E-2</v>
      </c>
      <c r="Z80" s="81">
        <f t="shared" si="20"/>
        <v>5.8221441924271609E-2</v>
      </c>
      <c r="AA80" s="81">
        <f t="shared" si="20"/>
        <v>5.6411277118954217E-2</v>
      </c>
      <c r="AB80" s="100">
        <f t="shared" si="20"/>
        <v>5.6161313413182361E-2</v>
      </c>
      <c r="AC80" s="101">
        <f t="shared" si="20"/>
        <v>5.494940640954666E-2</v>
      </c>
      <c r="AD80" s="18"/>
      <c r="AE80" s="18"/>
    </row>
    <row r="81" spans="1:31" s="8" customFormat="1" x14ac:dyDescent="0.2">
      <c r="A81" s="87" t="s">
        <v>26</v>
      </c>
      <c r="B81" s="81">
        <f>B17/B31</f>
        <v>5.6129985228951254E-2</v>
      </c>
      <c r="C81" s="82">
        <f t="shared" ref="C81:AC81" si="21">C17/C31</f>
        <v>5.8186576631471698E-2</v>
      </c>
      <c r="D81" s="81">
        <f t="shared" si="21"/>
        <v>5.039083477534459E-2</v>
      </c>
      <c r="E81" s="82">
        <f t="shared" si="21"/>
        <v>4.7701149425287359E-2</v>
      </c>
      <c r="F81" s="81">
        <f t="shared" si="21"/>
        <v>4.4810298941635206E-2</v>
      </c>
      <c r="G81" s="82">
        <f t="shared" si="21"/>
        <v>3.9870288125522423E-2</v>
      </c>
      <c r="H81" s="81">
        <f t="shared" si="21"/>
        <v>5.8353628121240571E-2</v>
      </c>
      <c r="I81" s="82">
        <f t="shared" si="21"/>
        <v>5.0910135572914759E-2</v>
      </c>
      <c r="J81" s="81">
        <f t="shared" si="21"/>
        <v>4.3299803445485029E-2</v>
      </c>
      <c r="K81" s="82">
        <f t="shared" si="21"/>
        <v>4.3341820119604475E-2</v>
      </c>
      <c r="L81" s="81">
        <f t="shared" si="21"/>
        <v>3.9639780736100236E-2</v>
      </c>
      <c r="M81" s="82">
        <f t="shared" si="21"/>
        <v>6.5820563018969824E-2</v>
      </c>
      <c r="N81" s="81">
        <f t="shared" si="21"/>
        <v>4.7265846213345487E-2</v>
      </c>
      <c r="O81" s="82">
        <f t="shared" si="21"/>
        <v>5.1570993984400612E-2</v>
      </c>
      <c r="P81" s="81">
        <f t="shared" si="21"/>
        <v>5.6660493330112464E-2</v>
      </c>
      <c r="Q81" s="82">
        <f t="shared" si="21"/>
        <v>4.4655533770536139E-2</v>
      </c>
      <c r="R81" s="81">
        <f t="shared" si="21"/>
        <v>5.6889261985442412E-2</v>
      </c>
      <c r="S81" s="82">
        <f t="shared" si="21"/>
        <v>4.7191196958605873E-2</v>
      </c>
      <c r="T81" s="81">
        <f t="shared" si="21"/>
        <v>3.3335099899305741E-2</v>
      </c>
      <c r="U81" s="82">
        <f t="shared" si="21"/>
        <v>4.1401273885350316E-2</v>
      </c>
      <c r="V81" s="81">
        <f t="shared" si="21"/>
        <v>4.504819698633112E-2</v>
      </c>
      <c r="W81" s="82">
        <f t="shared" si="21"/>
        <v>6.1314918038582557E-2</v>
      </c>
      <c r="X81" s="81">
        <f t="shared" si="21"/>
        <v>5.6735614264636282E-2</v>
      </c>
      <c r="Y81" s="82">
        <f t="shared" si="21"/>
        <v>4.8186627573459109E-2</v>
      </c>
      <c r="Z81" s="81">
        <f t="shared" si="21"/>
        <v>5.6216992330492509E-2</v>
      </c>
      <c r="AA81" s="81">
        <f t="shared" si="21"/>
        <v>5.8286088514211971E-2</v>
      </c>
      <c r="AB81" s="100">
        <f t="shared" si="21"/>
        <v>5.1784162637850586E-2</v>
      </c>
      <c r="AC81" s="101">
        <f t="shared" si="21"/>
        <v>5.231400319862213E-2</v>
      </c>
      <c r="AD81" s="18"/>
      <c r="AE81" s="18"/>
    </row>
    <row r="82" spans="1:31" s="8" customFormat="1" x14ac:dyDescent="0.2">
      <c r="A82" s="86" t="s">
        <v>27</v>
      </c>
      <c r="B82" s="81">
        <f>B18/B31</f>
        <v>5.6886848883626107E-2</v>
      </c>
      <c r="C82" s="82">
        <f t="shared" ref="C82:AC82" si="22">C18/C31</f>
        <v>5.9475172062451925E-2</v>
      </c>
      <c r="D82" s="81">
        <f t="shared" si="22"/>
        <v>5.6357777910376515E-2</v>
      </c>
      <c r="E82" s="82">
        <f t="shared" si="22"/>
        <v>5.0809822361546499E-2</v>
      </c>
      <c r="F82" s="81">
        <f t="shared" si="22"/>
        <v>4.7892554310825029E-2</v>
      </c>
      <c r="G82" s="82">
        <f t="shared" si="22"/>
        <v>4.1753527296897186E-2</v>
      </c>
      <c r="H82" s="81">
        <f t="shared" si="22"/>
        <v>5.8280273466154164E-2</v>
      </c>
      <c r="I82" s="82">
        <f t="shared" si="22"/>
        <v>5.2994462170389112E-2</v>
      </c>
      <c r="J82" s="81">
        <f t="shared" si="22"/>
        <v>5.4168111920453232E-2</v>
      </c>
      <c r="K82" s="82">
        <f t="shared" si="22"/>
        <v>4.5591805317070286E-2</v>
      </c>
      <c r="L82" s="81">
        <f t="shared" si="22"/>
        <v>4.5356303837118243E-2</v>
      </c>
      <c r="M82" s="82">
        <f t="shared" si="22"/>
        <v>5.647066765678796E-2</v>
      </c>
      <c r="N82" s="81">
        <f t="shared" si="22"/>
        <v>4.9828036298843907E-2</v>
      </c>
      <c r="O82" s="82">
        <f t="shared" si="22"/>
        <v>5.0968671612317877E-2</v>
      </c>
      <c r="P82" s="81">
        <f t="shared" si="22"/>
        <v>6.0498698231204871E-2</v>
      </c>
      <c r="Q82" s="82">
        <f t="shared" si="22"/>
        <v>4.5094990196741264E-2</v>
      </c>
      <c r="R82" s="81">
        <f t="shared" si="22"/>
        <v>5.588599625310961E-2</v>
      </c>
      <c r="S82" s="82">
        <f t="shared" si="22"/>
        <v>5.0567900068478597E-2</v>
      </c>
      <c r="T82" s="81">
        <f t="shared" si="22"/>
        <v>4.6743335629869098E-2</v>
      </c>
      <c r="U82" s="82">
        <f t="shared" si="22"/>
        <v>3.9278131634819531E-2</v>
      </c>
      <c r="V82" s="81">
        <f t="shared" si="22"/>
        <v>5.0549530094463682E-2</v>
      </c>
      <c r="W82" s="82">
        <f t="shared" si="22"/>
        <v>5.6506829136075985E-2</v>
      </c>
      <c r="X82" s="81">
        <f t="shared" si="22"/>
        <v>5.4007405139055151E-2</v>
      </c>
      <c r="Y82" s="82">
        <f t="shared" si="22"/>
        <v>4.6656893364777872E-2</v>
      </c>
      <c r="Z82" s="81">
        <f t="shared" si="22"/>
        <v>6.002686815412938E-2</v>
      </c>
      <c r="AA82" s="81">
        <f t="shared" si="22"/>
        <v>5.9146447168200118E-2</v>
      </c>
      <c r="AB82" s="100">
        <f t="shared" si="22"/>
        <v>5.4331599315579744E-2</v>
      </c>
      <c r="AC82" s="101">
        <f t="shared" si="22"/>
        <v>5.2445677246724491E-2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6.025611289475933E-2</v>
      </c>
      <c r="C83" s="82">
        <f t="shared" ref="C83:AC83" si="23">C19/C31</f>
        <v>7.5387827268277571E-2</v>
      </c>
      <c r="D83" s="81">
        <f t="shared" si="23"/>
        <v>6.5278357897249242E-2</v>
      </c>
      <c r="E83" s="82">
        <f t="shared" si="23"/>
        <v>5.8202716823406477E-2</v>
      </c>
      <c r="F83" s="81">
        <f t="shared" si="23"/>
        <v>4.5268304759546948E-2</v>
      </c>
      <c r="G83" s="82">
        <f t="shared" si="23"/>
        <v>6.1864910319546412E-2</v>
      </c>
      <c r="H83" s="81">
        <f t="shared" si="23"/>
        <v>6.3444441184237546E-2</v>
      </c>
      <c r="I83" s="82">
        <f t="shared" si="23"/>
        <v>6.3953985892593004E-2</v>
      </c>
      <c r="J83" s="81">
        <f t="shared" si="23"/>
        <v>6.3764597063244305E-2</v>
      </c>
      <c r="K83" s="82">
        <f t="shared" si="23"/>
        <v>3.9493161229202441E-2</v>
      </c>
      <c r="L83" s="81">
        <f t="shared" si="23"/>
        <v>7.1777603758809705E-2</v>
      </c>
      <c r="M83" s="82">
        <f t="shared" si="23"/>
        <v>5.4175386484844393E-2</v>
      </c>
      <c r="N83" s="81">
        <f t="shared" si="23"/>
        <v>6.6140416304092592E-2</v>
      </c>
      <c r="O83" s="82">
        <f t="shared" si="23"/>
        <v>5.1776850997644078E-2</v>
      </c>
      <c r="P83" s="81">
        <f t="shared" si="23"/>
        <v>6.9624500093942082E-2</v>
      </c>
      <c r="Q83" s="82">
        <f t="shared" si="23"/>
        <v>5.1754445270772768E-2</v>
      </c>
      <c r="R83" s="81">
        <f t="shared" si="23"/>
        <v>5.7523981122224385E-2</v>
      </c>
      <c r="S83" s="82">
        <f t="shared" si="23"/>
        <v>6.0532716238872228E-2</v>
      </c>
      <c r="T83" s="81">
        <f t="shared" si="23"/>
        <v>7.6686628862154854E-2</v>
      </c>
      <c r="U83" s="82">
        <f t="shared" si="23"/>
        <v>3.1847133757961783E-2</v>
      </c>
      <c r="V83" s="81">
        <f t="shared" si="23"/>
        <v>6.7620552787462748E-2</v>
      </c>
      <c r="W83" s="82">
        <f t="shared" si="23"/>
        <v>6.1774514771910392E-2</v>
      </c>
      <c r="X83" s="81">
        <f t="shared" si="23"/>
        <v>6.6632332062024999E-2</v>
      </c>
      <c r="Y83" s="82">
        <f t="shared" si="23"/>
        <v>4.5159028618777484E-2</v>
      </c>
      <c r="Z83" s="81">
        <f t="shared" si="23"/>
        <v>6.246490436216566E-2</v>
      </c>
      <c r="AA83" s="81">
        <f t="shared" si="23"/>
        <v>6.7608780794740253E-2</v>
      </c>
      <c r="AB83" s="100">
        <f t="shared" si="23"/>
        <v>6.3281121408037724E-2</v>
      </c>
      <c r="AC83" s="101">
        <f t="shared" si="23"/>
        <v>6.0490288798671341E-2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7.2231649108243715E-2</v>
      </c>
      <c r="C84" s="82">
        <f t="shared" ref="C84:AC84" si="24">C20/C31</f>
        <v>7.813483303199513E-2</v>
      </c>
      <c r="D84" s="81">
        <f t="shared" si="24"/>
        <v>8.404439405692464E-2</v>
      </c>
      <c r="E84" s="82">
        <f t="shared" si="24"/>
        <v>7.2701149425287354E-2</v>
      </c>
      <c r="F84" s="81">
        <f t="shared" si="24"/>
        <v>5.4614099152070307E-2</v>
      </c>
      <c r="G84" s="82">
        <f t="shared" si="24"/>
        <v>9.7445038621509203E-2</v>
      </c>
      <c r="H84" s="81">
        <f t="shared" si="24"/>
        <v>6.7156186731609988E-2</v>
      </c>
      <c r="I84" s="82">
        <f t="shared" si="24"/>
        <v>8.4815589051478582E-2</v>
      </c>
      <c r="J84" s="81">
        <f t="shared" si="24"/>
        <v>0.12619956064284887</v>
      </c>
      <c r="K84" s="82">
        <f t="shared" si="24"/>
        <v>4.2276037657646988E-2</v>
      </c>
      <c r="L84" s="81">
        <f t="shared" si="24"/>
        <v>0.10723570869224745</v>
      </c>
      <c r="M84" s="82">
        <f t="shared" si="24"/>
        <v>4.879160197124148E-2</v>
      </c>
      <c r="N84" s="81">
        <f t="shared" si="24"/>
        <v>8.374425061119628E-2</v>
      </c>
      <c r="O84" s="82">
        <f t="shared" si="24"/>
        <v>6.4501864149619934E-2</v>
      </c>
      <c r="P84" s="81">
        <f t="shared" si="24"/>
        <v>9.4250744826475566E-2</v>
      </c>
      <c r="Q84" s="82">
        <f t="shared" si="24"/>
        <v>6.4397268609289432E-2</v>
      </c>
      <c r="R84" s="81">
        <f t="shared" si="24"/>
        <v>8.357817794658122E-2</v>
      </c>
      <c r="S84" s="82">
        <f t="shared" si="24"/>
        <v>8.4819003990649136E-2</v>
      </c>
      <c r="T84" s="81">
        <f t="shared" si="24"/>
        <v>0.15496316709947533</v>
      </c>
      <c r="U84" s="82">
        <f t="shared" si="24"/>
        <v>3.6218308979642816E-2</v>
      </c>
      <c r="V84" s="81">
        <f t="shared" si="24"/>
        <v>0.10162989057655419</v>
      </c>
      <c r="W84" s="82">
        <f t="shared" si="24"/>
        <v>6.6382266636812515E-2</v>
      </c>
      <c r="X84" s="81">
        <f t="shared" si="24"/>
        <v>9.58492246875087E-2</v>
      </c>
      <c r="Y84" s="82">
        <f t="shared" si="24"/>
        <v>5.7428771750908277E-2</v>
      </c>
      <c r="Z84" s="81">
        <f t="shared" si="24"/>
        <v>7.3048682536410614E-2</v>
      </c>
      <c r="AA84" s="81">
        <f t="shared" si="24"/>
        <v>9.115949380092328E-2</v>
      </c>
      <c r="AB84" s="100">
        <f t="shared" si="24"/>
        <v>8.3404148627905822E-2</v>
      </c>
      <c r="AC84" s="101">
        <f t="shared" si="24"/>
        <v>7.6341153041766627E-2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7.2829815545002868E-2</v>
      </c>
      <c r="C85" s="82">
        <f t="shared" ref="C85:AC85" si="25">C21/C31</f>
        <v>9.789329630702534E-2</v>
      </c>
      <c r="D85" s="81">
        <f t="shared" si="25"/>
        <v>7.2677367384688829E-2</v>
      </c>
      <c r="E85" s="82">
        <f t="shared" si="25"/>
        <v>8.9524555903866251E-2</v>
      </c>
      <c r="F85" s="81">
        <f t="shared" si="25"/>
        <v>5.2757318809184876E-2</v>
      </c>
      <c r="G85" s="82">
        <f t="shared" si="25"/>
        <v>0.12236019215082027</v>
      </c>
      <c r="H85" s="81">
        <f t="shared" si="25"/>
        <v>7.1814207329597132E-2</v>
      </c>
      <c r="I85" s="82">
        <f t="shared" si="25"/>
        <v>9.82689698169949E-2</v>
      </c>
      <c r="J85" s="81">
        <f t="shared" si="25"/>
        <v>0.14325355532431494</v>
      </c>
      <c r="K85" s="82">
        <f t="shared" si="25"/>
        <v>4.3697080940256969E-2</v>
      </c>
      <c r="L85" s="81">
        <f t="shared" si="25"/>
        <v>9.8120595144870787E-2</v>
      </c>
      <c r="M85" s="82">
        <f t="shared" si="25"/>
        <v>5.0445554580436106E-2</v>
      </c>
      <c r="N85" s="81">
        <f t="shared" si="25"/>
        <v>8.5090954294948826E-2</v>
      </c>
      <c r="O85" s="82">
        <f t="shared" si="25"/>
        <v>6.6766291295298069E-2</v>
      </c>
      <c r="P85" s="81">
        <f t="shared" si="25"/>
        <v>8.6748798883431302E-2</v>
      </c>
      <c r="Q85" s="82">
        <f t="shared" si="25"/>
        <v>7.2594821175038876E-2</v>
      </c>
      <c r="R85" s="81">
        <f t="shared" si="25"/>
        <v>8.3414379459669744E-2</v>
      </c>
      <c r="S85" s="82">
        <f t="shared" si="25"/>
        <v>8.7935960707454727E-2</v>
      </c>
      <c r="T85" s="81">
        <f t="shared" si="25"/>
        <v>0.1285706714717261</v>
      </c>
      <c r="U85" s="82">
        <f t="shared" si="25"/>
        <v>4.1338828525040588E-2</v>
      </c>
      <c r="V85" s="81">
        <f t="shared" si="25"/>
        <v>0.10301728818057884</v>
      </c>
      <c r="W85" s="82">
        <f t="shared" si="25"/>
        <v>6.6075868814593958E-2</v>
      </c>
      <c r="X85" s="81">
        <f t="shared" si="25"/>
        <v>0.10383897998385345</v>
      </c>
      <c r="Y85" s="82">
        <f t="shared" si="25"/>
        <v>7.1100771240996882E-2</v>
      </c>
      <c r="Z85" s="81">
        <f t="shared" si="25"/>
        <v>7.9189974908840194E-2</v>
      </c>
      <c r="AA85" s="81">
        <f t="shared" si="25"/>
        <v>9.5872204636947914E-2</v>
      </c>
      <c r="AB85" s="100">
        <f t="shared" si="25"/>
        <v>8.3921865849037103E-2</v>
      </c>
      <c r="AC85" s="101">
        <f t="shared" si="25"/>
        <v>8.5648682106169646E-2</v>
      </c>
      <c r="AD85" s="18"/>
      <c r="AE85" s="18"/>
    </row>
    <row r="86" spans="1:31" s="8" customFormat="1" x14ac:dyDescent="0.2">
      <c r="A86" s="86" t="s">
        <v>31</v>
      </c>
      <c r="B86" s="81">
        <f>B22/B31</f>
        <v>7.4416787724159814E-2</v>
      </c>
      <c r="C86" s="82">
        <f t="shared" ref="C86:AC86" si="26">C22/C31</f>
        <v>8.7924162662697661E-2</v>
      </c>
      <c r="D86" s="81">
        <f t="shared" si="26"/>
        <v>6.2384390476758755E-2</v>
      </c>
      <c r="E86" s="82">
        <f t="shared" si="26"/>
        <v>8.9759665621734583E-2</v>
      </c>
      <c r="F86" s="81">
        <f t="shared" si="26"/>
        <v>4.5231169152689238E-2</v>
      </c>
      <c r="G86" s="82">
        <f t="shared" si="26"/>
        <v>0.11283321751915969</v>
      </c>
      <c r="H86" s="81">
        <f t="shared" si="26"/>
        <v>6.5696429095390391E-2</v>
      </c>
      <c r="I86" s="82">
        <f t="shared" si="26"/>
        <v>8.9876651874671462E-2</v>
      </c>
      <c r="J86" s="81">
        <f t="shared" si="26"/>
        <v>0.10428951323852469</v>
      </c>
      <c r="K86" s="82">
        <f t="shared" si="26"/>
        <v>4.4940493812540706E-2</v>
      </c>
      <c r="L86" s="81">
        <f t="shared" si="26"/>
        <v>0.10158183241973374</v>
      </c>
      <c r="M86" s="82">
        <f t="shared" si="26"/>
        <v>4.7103895227165328E-2</v>
      </c>
      <c r="N86" s="81">
        <f t="shared" si="26"/>
        <v>8.4904487631044634E-2</v>
      </c>
      <c r="O86" s="82">
        <f t="shared" si="26"/>
        <v>6.3830922773122703E-2</v>
      </c>
      <c r="P86" s="81">
        <f t="shared" si="26"/>
        <v>6.9543978312800278E-2</v>
      </c>
      <c r="Q86" s="82">
        <f t="shared" si="26"/>
        <v>7.4893516327496454E-2</v>
      </c>
      <c r="R86" s="81">
        <f t="shared" si="26"/>
        <v>7.43747504632426E-2</v>
      </c>
      <c r="S86" s="82">
        <f t="shared" si="26"/>
        <v>8.5326690122553076E-2</v>
      </c>
      <c r="T86" s="81">
        <f t="shared" si="26"/>
        <v>0.10800784355291748</v>
      </c>
      <c r="U86" s="82">
        <f t="shared" si="26"/>
        <v>4.6147121268889722E-2</v>
      </c>
      <c r="V86" s="81">
        <f t="shared" si="26"/>
        <v>0.10448913607354414</v>
      </c>
      <c r="W86" s="82">
        <f t="shared" si="26"/>
        <v>5.8286293411268369E-2</v>
      </c>
      <c r="X86" s="81">
        <f t="shared" si="26"/>
        <v>9.4304167478633669E-2</v>
      </c>
      <c r="Y86" s="82">
        <f t="shared" si="26"/>
        <v>5.8098030467206324E-2</v>
      </c>
      <c r="Z86" s="81">
        <f t="shared" si="26"/>
        <v>8.5430778963230439E-2</v>
      </c>
      <c r="AA86" s="81">
        <f t="shared" si="26"/>
        <v>7.9037425601448483E-2</v>
      </c>
      <c r="AB86" s="100">
        <f t="shared" si="26"/>
        <v>7.9735150798298904E-2</v>
      </c>
      <c r="AC86" s="101">
        <f t="shared" si="26"/>
        <v>7.8373931229624161E-2</v>
      </c>
      <c r="AD86" s="18"/>
      <c r="AE86" s="18"/>
    </row>
    <row r="87" spans="1:31" s="8" customFormat="1" x14ac:dyDescent="0.2">
      <c r="A87" s="87" t="s">
        <v>32</v>
      </c>
      <c r="B87" s="81">
        <f>B23/B31</f>
        <v>7.1499200410171271E-2</v>
      </c>
      <c r="C87" s="82">
        <f t="shared" ref="C87:AC87" si="27">C23/C31</f>
        <v>8.3768692125583119E-2</v>
      </c>
      <c r="D87" s="81">
        <f t="shared" si="27"/>
        <v>4.7914553374306341E-2</v>
      </c>
      <c r="E87" s="82">
        <f t="shared" si="27"/>
        <v>9.022988505747126E-2</v>
      </c>
      <c r="F87" s="81">
        <f t="shared" si="27"/>
        <v>4.0502568546140989E-2</v>
      </c>
      <c r="G87" s="82">
        <f t="shared" si="27"/>
        <v>0.10284298619293634</v>
      </c>
      <c r="H87" s="81">
        <f t="shared" si="27"/>
        <v>5.8023532173351718E-2</v>
      </c>
      <c r="I87" s="82">
        <f t="shared" si="27"/>
        <v>8.6649307465678907E-2</v>
      </c>
      <c r="J87" s="81">
        <f t="shared" si="27"/>
        <v>7.7523413111342351E-2</v>
      </c>
      <c r="K87" s="82">
        <f t="shared" si="27"/>
        <v>3.5644502338800406E-2</v>
      </c>
      <c r="L87" s="81">
        <f t="shared" si="27"/>
        <v>8.9021143304620201E-2</v>
      </c>
      <c r="M87" s="82">
        <f t="shared" si="27"/>
        <v>4.1348815229865658E-2</v>
      </c>
      <c r="N87" s="81">
        <f t="shared" si="27"/>
        <v>7.0850426110857886E-2</v>
      </c>
      <c r="O87" s="82">
        <f t="shared" si="27"/>
        <v>5.9355438818533231E-2</v>
      </c>
      <c r="P87" s="81">
        <f t="shared" si="27"/>
        <v>4.5400864267117591E-2</v>
      </c>
      <c r="Q87" s="82">
        <f t="shared" si="27"/>
        <v>7.9507808802650265E-2</v>
      </c>
      <c r="R87" s="81">
        <f t="shared" si="27"/>
        <v>5.814846285357439E-2</v>
      </c>
      <c r="S87" s="82">
        <f t="shared" si="27"/>
        <v>8.1040874636945384E-2</v>
      </c>
      <c r="T87" s="81">
        <f t="shared" si="27"/>
        <v>6.4020350840002113E-2</v>
      </c>
      <c r="U87" s="82">
        <f t="shared" si="27"/>
        <v>5.4577244910703135E-2</v>
      </c>
      <c r="V87" s="81">
        <f t="shared" si="27"/>
        <v>9.352266283825357E-2</v>
      </c>
      <c r="W87" s="82">
        <f t="shared" si="27"/>
        <v>5.3643187951494871E-2</v>
      </c>
      <c r="X87" s="81">
        <f t="shared" si="27"/>
        <v>5.9394226218646477E-2</v>
      </c>
      <c r="Y87" s="82">
        <f t="shared" si="27"/>
        <v>5.9818981451972716E-2</v>
      </c>
      <c r="Z87" s="81">
        <f t="shared" si="27"/>
        <v>7.8045590566292553E-2</v>
      </c>
      <c r="AA87" s="81">
        <f t="shared" si="27"/>
        <v>7.1820685847100135E-2</v>
      </c>
      <c r="AB87" s="100">
        <f t="shared" si="27"/>
        <v>6.6220913096236067E-2</v>
      </c>
      <c r="AC87" s="101">
        <f t="shared" si="27"/>
        <v>7.412383896167804E-2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6.025611289475933E-2</v>
      </c>
      <c r="C88" s="82">
        <f t="shared" ref="C88:AC88" si="28">C24/C31</f>
        <v>5.1653697469757967E-2</v>
      </c>
      <c r="D88" s="81">
        <f t="shared" si="28"/>
        <v>3.6607196133420845E-2</v>
      </c>
      <c r="E88" s="82">
        <f t="shared" si="28"/>
        <v>6.2225705329153606E-2</v>
      </c>
      <c r="F88" s="81">
        <f t="shared" si="28"/>
        <v>3.4288543665284395E-2</v>
      </c>
      <c r="G88" s="82">
        <f t="shared" si="28"/>
        <v>6.7494486238254936E-2</v>
      </c>
      <c r="H88" s="81">
        <f t="shared" si="28"/>
        <v>4.5626595463748129E-2</v>
      </c>
      <c r="I88" s="82">
        <f t="shared" si="28"/>
        <v>5.9974816933778319E-2</v>
      </c>
      <c r="J88" s="81">
        <f t="shared" si="28"/>
        <v>5.9081974794773964E-2</v>
      </c>
      <c r="K88" s="82">
        <f t="shared" si="28"/>
        <v>2.1848540470128484E-2</v>
      </c>
      <c r="L88" s="81">
        <f t="shared" si="28"/>
        <v>5.8465152701644478E-2</v>
      </c>
      <c r="M88" s="82">
        <f t="shared" si="28"/>
        <v>3.2252075879295211E-2</v>
      </c>
      <c r="N88" s="81">
        <f t="shared" si="28"/>
        <v>5.3654055995248556E-2</v>
      </c>
      <c r="O88" s="82">
        <f t="shared" si="28"/>
        <v>4.8040927423966331E-2</v>
      </c>
      <c r="P88" s="81">
        <f t="shared" si="28"/>
        <v>3.253079958128674E-2</v>
      </c>
      <c r="Q88" s="82">
        <f t="shared" si="28"/>
        <v>6.7236833209384089E-2</v>
      </c>
      <c r="R88" s="81">
        <f t="shared" si="28"/>
        <v>3.9721133076033213E-2</v>
      </c>
      <c r="S88" s="82">
        <f t="shared" si="28"/>
        <v>6.2811400505324799E-2</v>
      </c>
      <c r="T88" s="81">
        <f t="shared" si="28"/>
        <v>3.3600084795166678E-2</v>
      </c>
      <c r="U88" s="82">
        <f t="shared" si="28"/>
        <v>4.6022230548270267E-2</v>
      </c>
      <c r="V88" s="81">
        <f t="shared" si="28"/>
        <v>6.7705003076403383E-2</v>
      </c>
      <c r="W88" s="82">
        <f t="shared" si="28"/>
        <v>4.1234076151643352E-2</v>
      </c>
      <c r="X88" s="81">
        <f t="shared" si="28"/>
        <v>3.4172211241335154E-2</v>
      </c>
      <c r="Y88" s="82">
        <f t="shared" si="28"/>
        <v>4.6943718528905602E-2</v>
      </c>
      <c r="Z88" s="81">
        <f t="shared" si="28"/>
        <v>6.1149928564828308E-2</v>
      </c>
      <c r="AA88" s="81">
        <f t="shared" si="28"/>
        <v>5.3753154113349043E-2</v>
      </c>
      <c r="AB88" s="100">
        <f t="shared" si="28"/>
        <v>4.9077870029053408E-2</v>
      </c>
      <c r="AC88" s="101">
        <f t="shared" si="28"/>
        <v>5.384891892723135E-2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2.1790348767655066E-2</v>
      </c>
      <c r="C89" s="82">
        <f t="shared" ref="C89:AC89" si="29">C25/C31</f>
        <v>3.5830944270744888E-2</v>
      </c>
      <c r="D89" s="81">
        <f t="shared" si="29"/>
        <v>1.4977027268930127E-2</v>
      </c>
      <c r="E89" s="82">
        <f t="shared" si="29"/>
        <v>5.3761755485893417E-2</v>
      </c>
      <c r="F89" s="81">
        <f t="shared" si="29"/>
        <v>1.5795011450145446E-2</v>
      </c>
      <c r="G89" s="82">
        <f t="shared" si="29"/>
        <v>5.2549422439751456E-2</v>
      </c>
      <c r="H89" s="81">
        <f t="shared" si="29"/>
        <v>2.8402922449458641E-2</v>
      </c>
      <c r="I89" s="82">
        <f t="shared" si="29"/>
        <v>4.6857617877532058E-2</v>
      </c>
      <c r="J89" s="81">
        <f t="shared" si="29"/>
        <v>5.8850734188923573E-2</v>
      </c>
      <c r="K89" s="82">
        <f t="shared" si="29"/>
        <v>1.6223577476463972E-2</v>
      </c>
      <c r="L89" s="81">
        <f t="shared" si="29"/>
        <v>4.6609240407204384E-2</v>
      </c>
      <c r="M89" s="82">
        <f t="shared" si="29"/>
        <v>2.2277729021805172E-2</v>
      </c>
      <c r="N89" s="81">
        <f t="shared" si="29"/>
        <v>4.5974391911490491E-2</v>
      </c>
      <c r="O89" s="82">
        <f t="shared" si="29"/>
        <v>3.6276580333793336E-2</v>
      </c>
      <c r="P89" s="81">
        <f t="shared" si="29"/>
        <v>2.3284215046836837E-2</v>
      </c>
      <c r="Q89" s="82">
        <f t="shared" si="29"/>
        <v>5.7382867960246095E-2</v>
      </c>
      <c r="R89" s="81">
        <f t="shared" si="29"/>
        <v>2.7211023638169143E-2</v>
      </c>
      <c r="S89" s="82">
        <f t="shared" si="29"/>
        <v>5.0095633899265628E-2</v>
      </c>
      <c r="T89" s="81">
        <f t="shared" si="29"/>
        <v>2.2894695002384863E-2</v>
      </c>
      <c r="U89" s="82">
        <f t="shared" si="29"/>
        <v>3.6592981141501189E-2</v>
      </c>
      <c r="V89" s="81">
        <f t="shared" si="29"/>
        <v>5.9103137931450493E-2</v>
      </c>
      <c r="W89" s="82">
        <f t="shared" si="29"/>
        <v>3.0333384399637037E-2</v>
      </c>
      <c r="X89" s="81">
        <f t="shared" si="29"/>
        <v>1.9348013696723364E-2</v>
      </c>
      <c r="Y89" s="82">
        <f t="shared" si="29"/>
        <v>3.9422525336222834E-2</v>
      </c>
      <c r="Z89" s="81">
        <f t="shared" si="29"/>
        <v>3.775046734950635E-2</v>
      </c>
      <c r="AA89" s="81">
        <f t="shared" si="29"/>
        <v>3.8587727690065424E-2</v>
      </c>
      <c r="AB89" s="100">
        <f t="shared" si="29"/>
        <v>3.3025765283663105E-2</v>
      </c>
      <c r="AC89" s="101">
        <f t="shared" si="29"/>
        <v>4.125722765577905E-2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1.8619704522070943E-2</v>
      </c>
      <c r="D90" s="81">
        <f t="shared" si="30"/>
        <v>3.8785130377707498E-4</v>
      </c>
      <c r="E90" s="82">
        <f t="shared" si="30"/>
        <v>3.2392894461859979E-2</v>
      </c>
      <c r="F90" s="81">
        <f t="shared" si="30"/>
        <v>8.6649749334653705E-4</v>
      </c>
      <c r="G90" s="82">
        <f t="shared" si="30"/>
        <v>3.1118764917369104E-2</v>
      </c>
      <c r="H90" s="81">
        <f t="shared" si="30"/>
        <v>4.0051641677180836E-3</v>
      </c>
      <c r="I90" s="82">
        <f t="shared" si="30"/>
        <v>2.0598770186183543E-2</v>
      </c>
      <c r="J90" s="81">
        <f t="shared" si="30"/>
        <v>1.3701005896635449E-2</v>
      </c>
      <c r="K90" s="82">
        <f t="shared" si="30"/>
        <v>1.1013085440227367E-2</v>
      </c>
      <c r="L90" s="81">
        <f t="shared" si="30"/>
        <v>3.7259201252936573E-2</v>
      </c>
      <c r="M90" s="82">
        <f t="shared" si="30"/>
        <v>6.2445149530817529E-3</v>
      </c>
      <c r="N90" s="81">
        <f t="shared" si="30"/>
        <v>1.30802911642426E-2</v>
      </c>
      <c r="O90" s="82">
        <f t="shared" si="30"/>
        <v>8.5011322135728398E-3</v>
      </c>
      <c r="P90" s="81">
        <f t="shared" si="30"/>
        <v>3.8650454948063453E-3</v>
      </c>
      <c r="Q90" s="82">
        <f t="shared" si="30"/>
        <v>1.2355486444459468E-2</v>
      </c>
      <c r="R90" s="81">
        <f t="shared" si="30"/>
        <v>6.4598028275713801E-3</v>
      </c>
      <c r="S90" s="82">
        <f t="shared" si="30"/>
        <v>6.2457200878415072E-3</v>
      </c>
      <c r="T90" s="81">
        <f t="shared" si="30"/>
        <v>3.1798187503312312E-3</v>
      </c>
      <c r="U90" s="82">
        <f t="shared" si="30"/>
        <v>3.3096040964156362E-3</v>
      </c>
      <c r="V90" s="81">
        <f t="shared" si="30"/>
        <v>1.4983894123466322E-2</v>
      </c>
      <c r="W90" s="82">
        <f t="shared" si="30"/>
        <v>7.777790871701804E-4</v>
      </c>
      <c r="X90" s="81">
        <f t="shared" si="30"/>
        <v>2.1435928843851785E-3</v>
      </c>
      <c r="Y90" s="82">
        <f t="shared" si="30"/>
        <v>5.0991140289374716E-4</v>
      </c>
      <c r="Z90" s="81">
        <f t="shared" si="30"/>
        <v>1.2936518654886378E-3</v>
      </c>
      <c r="AA90" s="81">
        <f t="shared" si="30"/>
        <v>2.4911877443835914E-3</v>
      </c>
      <c r="AB90" s="100">
        <f t="shared" si="30"/>
        <v>7.3647906355385597E-3</v>
      </c>
      <c r="AC90" s="101">
        <f t="shared" si="30"/>
        <v>1.2511917943039921E-2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1</v>
      </c>
      <c r="D95" s="77">
        <f t="shared" si="35"/>
        <v>1</v>
      </c>
      <c r="E95" s="78">
        <f t="shared" si="35"/>
        <v>1</v>
      </c>
      <c r="F95" s="77">
        <f t="shared" si="35"/>
        <v>1</v>
      </c>
      <c r="G95" s="78">
        <f t="shared" si="35"/>
        <v>0.99999999999999989</v>
      </c>
      <c r="H95" s="77">
        <f t="shared" si="35"/>
        <v>1</v>
      </c>
      <c r="I95" s="78">
        <f t="shared" si="35"/>
        <v>1</v>
      </c>
      <c r="J95" s="77">
        <f t="shared" si="35"/>
        <v>1</v>
      </c>
      <c r="K95" s="77">
        <f t="shared" si="35"/>
        <v>1.0000000000000002</v>
      </c>
      <c r="L95" s="77">
        <f t="shared" si="35"/>
        <v>0.99999999999999989</v>
      </c>
      <c r="M95" s="78">
        <f t="shared" si="35"/>
        <v>1</v>
      </c>
      <c r="N95" s="77">
        <f t="shared" si="35"/>
        <v>0.99999999999999989</v>
      </c>
      <c r="O95" s="78">
        <f t="shared" si="35"/>
        <v>1</v>
      </c>
      <c r="P95" s="77">
        <f t="shared" si="35"/>
        <v>1</v>
      </c>
      <c r="Q95" s="78">
        <f t="shared" si="35"/>
        <v>1</v>
      </c>
      <c r="R95" s="77">
        <f t="shared" si="35"/>
        <v>1</v>
      </c>
      <c r="S95" s="78">
        <f t="shared" si="35"/>
        <v>1</v>
      </c>
      <c r="T95" s="77">
        <f t="shared" si="35"/>
        <v>0.99999999999999989</v>
      </c>
      <c r="U95" s="78">
        <f t="shared" si="35"/>
        <v>1.0000000000000002</v>
      </c>
      <c r="V95" s="77">
        <f t="shared" si="35"/>
        <v>1</v>
      </c>
      <c r="W95" s="78">
        <f t="shared" si="35"/>
        <v>1.0000000000000002</v>
      </c>
      <c r="X95" s="77">
        <f t="shared" si="35"/>
        <v>1</v>
      </c>
      <c r="Y95" s="78">
        <f t="shared" si="35"/>
        <v>1</v>
      </c>
      <c r="Z95" s="77">
        <f t="shared" si="35"/>
        <v>1</v>
      </c>
      <c r="AA95" s="77">
        <f t="shared" si="35"/>
        <v>1</v>
      </c>
      <c r="AB95" s="77">
        <f t="shared" si="35"/>
        <v>0.99999999999999978</v>
      </c>
      <c r="AC95" s="79">
        <f t="shared" si="35"/>
        <v>0.99999999999999978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F1"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9" t="s">
        <v>43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42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0</v>
      </c>
      <c r="B5" s="269" t="s">
        <v>1</v>
      </c>
      <c r="C5" s="270"/>
      <c r="D5" s="269" t="s">
        <v>2</v>
      </c>
      <c r="E5" s="270"/>
      <c r="F5" s="269" t="s">
        <v>3</v>
      </c>
      <c r="G5" s="270"/>
      <c r="H5" s="269" t="s">
        <v>4</v>
      </c>
      <c r="I5" s="270"/>
      <c r="J5" s="269" t="s">
        <v>5</v>
      </c>
      <c r="K5" s="270"/>
      <c r="L5" s="269" t="s">
        <v>6</v>
      </c>
      <c r="M5" s="270"/>
      <c r="N5" s="269" t="s">
        <v>7</v>
      </c>
      <c r="O5" s="270"/>
      <c r="P5" s="283" t="s">
        <v>8</v>
      </c>
      <c r="Q5" s="270"/>
      <c r="R5" s="269" t="s">
        <v>9</v>
      </c>
      <c r="S5" s="270"/>
      <c r="T5" s="269" t="s">
        <v>10</v>
      </c>
      <c r="U5" s="270"/>
      <c r="V5" s="269" t="s">
        <v>11</v>
      </c>
      <c r="W5" s="270"/>
      <c r="X5" s="269" t="s">
        <v>12</v>
      </c>
      <c r="Y5" s="270"/>
      <c r="Z5" s="269" t="s">
        <v>40</v>
      </c>
      <c r="AA5" s="270"/>
      <c r="AB5" s="269" t="s">
        <v>41</v>
      </c>
      <c r="AC5" s="270"/>
    </row>
    <row r="6" spans="1:29" ht="15" thickTop="1" thickBot="1" x14ac:dyDescent="0.3">
      <c r="A6" s="281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SUM(Daily!B195,Daily!B412,Daily!B629,Daily!B846,Daily!B877)</f>
        <v>0</v>
      </c>
      <c r="C7" s="33">
        <f>SUM(Daily!C195,Daily!C412,Daily!C629,Daily!C846,Daily!C877)</f>
        <v>0</v>
      </c>
      <c r="D7" s="33">
        <f>SUM(Daily!D195,Daily!D412,Daily!D629,Daily!D846,Daily!D877)</f>
        <v>0</v>
      </c>
      <c r="E7" s="33">
        <f>SUM(Daily!E195,Daily!E412,Daily!E629,Daily!E846,Daily!E877)</f>
        <v>0</v>
      </c>
      <c r="F7" s="33">
        <f>SUM(Daily!F195,Daily!F412,Daily!F629,Daily!F846,Daily!F877)</f>
        <v>0</v>
      </c>
      <c r="G7" s="33">
        <f>SUM(Daily!G195,Daily!G412,Daily!G629,Daily!G846,Daily!G877)</f>
        <v>0</v>
      </c>
      <c r="H7" s="33">
        <f>SUM(Daily!H195,Daily!H412,Daily!H629,Daily!H846,Daily!H877)</f>
        <v>0</v>
      </c>
      <c r="I7" s="33">
        <f>SUM(Daily!I195,Daily!I412,Daily!I629,Daily!I846,Daily!I877)</f>
        <v>0</v>
      </c>
      <c r="J7" s="33">
        <f>SUM(Daily!J195,Daily!J412,Daily!J629,Daily!J846,Daily!J877)</f>
        <v>0</v>
      </c>
      <c r="K7" s="33">
        <f>SUM(Daily!K195,Daily!K412,Daily!K629,Daily!K846,Daily!K877)</f>
        <v>0</v>
      </c>
      <c r="L7" s="33">
        <f>SUM(Daily!L195,Daily!L412,Daily!L629,Daily!L846,Daily!L877)</f>
        <v>0</v>
      </c>
      <c r="M7" s="33">
        <f>SUM(Daily!M195,Daily!M412,Daily!M629,Daily!M846,Daily!M877)</f>
        <v>0</v>
      </c>
      <c r="N7" s="33">
        <f>SUM(Daily!N195,Daily!N412,Daily!N629,Daily!N846,Daily!N877)</f>
        <v>0</v>
      </c>
      <c r="O7" s="33">
        <f>SUM(Daily!O195,Daily!O412,Daily!O629,Daily!O846,Daily!O877)</f>
        <v>0</v>
      </c>
      <c r="P7" s="33">
        <f>SUM(Daily!P195,Daily!P412,Daily!P629,Daily!P846,Daily!P877)</f>
        <v>0</v>
      </c>
      <c r="Q7" s="33">
        <f>SUM(Daily!Q195,Daily!Q412,Daily!Q629,Daily!Q846,Daily!Q877)</f>
        <v>0</v>
      </c>
      <c r="R7" s="33">
        <f>SUM(Daily!R195,Daily!R412,Daily!R629,Daily!R846,Daily!R877)</f>
        <v>0</v>
      </c>
      <c r="S7" s="33">
        <f>SUM(Daily!S195,Daily!S412,Daily!S629,Daily!S846,Daily!S877)</f>
        <v>0</v>
      </c>
      <c r="T7" s="33">
        <f>SUM(Daily!T195,Daily!T412,Daily!T629,Daily!T846,Daily!T877)</f>
        <v>0</v>
      </c>
      <c r="U7" s="33">
        <f>SUM(Daily!U195,Daily!U412,Daily!U629,Daily!U846,Daily!U877)</f>
        <v>0</v>
      </c>
      <c r="V7" s="33">
        <f>SUM(Daily!V195,Daily!V412,Daily!V629,Daily!V846,Daily!V877)</f>
        <v>0</v>
      </c>
      <c r="W7" s="33">
        <f>SUM(Daily!W195,Daily!W412,Daily!W629,Daily!W846,Daily!W877)</f>
        <v>0</v>
      </c>
      <c r="X7" s="33">
        <f>SUM(Daily!X195,Daily!X412,Daily!X629,Daily!X846,Daily!X877)</f>
        <v>0</v>
      </c>
      <c r="Y7" s="33">
        <f>SUM(Daily!Y195,Daily!Y412,Daily!Y629,Daily!Y846,Daily!Y877)</f>
        <v>0</v>
      </c>
      <c r="Z7" s="33">
        <f>SUM(Daily!Z195,Daily!Z412,Daily!Z629,Daily!Z846,Daily!Z877)</f>
        <v>0</v>
      </c>
      <c r="AA7" s="33">
        <f>SUM(Daily!AA195,Daily!AA412,Daily!AA629,Daily!AA846,Daily!AA877)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SUM(Daily!B196,Daily!B413,Daily!B630,Daily!B847,Daily!B878)</f>
        <v>617</v>
      </c>
      <c r="C8" s="33">
        <f>SUM(Daily!C196,Daily!C413,Daily!C630,Daily!C847,Daily!C878)</f>
        <v>0</v>
      </c>
      <c r="D8" s="33">
        <f>SUM(Daily!D196,Daily!D413,Daily!D630,Daily!D847,Daily!D878)</f>
        <v>484</v>
      </c>
      <c r="E8" s="33">
        <f>SUM(Daily!E196,Daily!E413,Daily!E630,Daily!E847,Daily!E878)</f>
        <v>5</v>
      </c>
      <c r="F8" s="33">
        <f>SUM(Daily!F196,Daily!F413,Daily!F630,Daily!F847,Daily!F878)</f>
        <v>1461</v>
      </c>
      <c r="G8" s="33">
        <f>SUM(Daily!G196,Daily!G413,Daily!G630,Daily!G847,Daily!G878)</f>
        <v>13</v>
      </c>
      <c r="H8" s="33">
        <f>SUM(Daily!H196,Daily!H413,Daily!H630,Daily!H847,Daily!H878)</f>
        <v>1287</v>
      </c>
      <c r="I8" s="33">
        <f>SUM(Daily!I196,Daily!I413,Daily!I630,Daily!I847,Daily!I878)</f>
        <v>163</v>
      </c>
      <c r="J8" s="33">
        <f>SUM(Daily!J196,Daily!J413,Daily!J630,Daily!J847,Daily!J878)</f>
        <v>28</v>
      </c>
      <c r="K8" s="33">
        <f>SUM(Daily!K196,Daily!K413,Daily!K630,Daily!K847,Daily!K878)</f>
        <v>59</v>
      </c>
      <c r="L8" s="33">
        <f>SUM(Daily!L196,Daily!L413,Daily!L630,Daily!L847,Daily!L878)</f>
        <v>218</v>
      </c>
      <c r="M8" s="33">
        <f>SUM(Daily!M196,Daily!M413,Daily!M630,Daily!M847,Daily!M878)</f>
        <v>124</v>
      </c>
      <c r="N8" s="33">
        <f>SUM(Daily!N196,Daily!N413,Daily!N630,Daily!N847,Daily!N878)</f>
        <v>621</v>
      </c>
      <c r="O8" s="33">
        <f>SUM(Daily!O196,Daily!O413,Daily!O630,Daily!O847,Daily!O878)</f>
        <v>439</v>
      </c>
      <c r="P8" s="33">
        <f>SUM(Daily!P196,Daily!P413,Daily!P630,Daily!P847,Daily!P878)</f>
        <v>174</v>
      </c>
      <c r="Q8" s="33">
        <f>SUM(Daily!Q196,Daily!Q413,Daily!Q630,Daily!Q847,Daily!Q878)</f>
        <v>189</v>
      </c>
      <c r="R8" s="33">
        <f>SUM(Daily!R196,Daily!R413,Daily!R630,Daily!R847,Daily!R878)</f>
        <v>91</v>
      </c>
      <c r="S8" s="33">
        <f>SUM(Daily!S196,Daily!S413,Daily!S630,Daily!S847,Daily!S878)</f>
        <v>236</v>
      </c>
      <c r="T8" s="33">
        <f>SUM(Daily!T196,Daily!T413,Daily!T630,Daily!T847,Daily!T878)</f>
        <v>3</v>
      </c>
      <c r="U8" s="33">
        <f>SUM(Daily!U196,Daily!U413,Daily!U630,Daily!U847,Daily!U878)</f>
        <v>43</v>
      </c>
      <c r="V8" s="33">
        <f>SUM(Daily!V196,Daily!V413,Daily!V630,Daily!V847,Daily!V878)</f>
        <v>34</v>
      </c>
      <c r="W8" s="33">
        <f>SUM(Daily!W196,Daily!W413,Daily!W630,Daily!W847,Daily!W878)</f>
        <v>136</v>
      </c>
      <c r="X8" s="33">
        <f>SUM(Daily!X196,Daily!X413,Daily!X630,Daily!X847,Daily!X878)</f>
        <v>16</v>
      </c>
      <c r="Y8" s="33">
        <f>SUM(Daily!Y196,Daily!Y413,Daily!Y630,Daily!Y847,Daily!Y878)</f>
        <v>34</v>
      </c>
      <c r="Z8" s="33">
        <f>SUM(Daily!Z196,Daily!Z413,Daily!Z630,Daily!Z847,Daily!Z878)</f>
        <v>0</v>
      </c>
      <c r="AA8" s="33">
        <f>SUM(Daily!AA196,Daily!AA413,Daily!AA630,Daily!AA847,Daily!AA878)</f>
        <v>0</v>
      </c>
      <c r="AB8" s="108">
        <f t="shared" ref="AB8:AC30" si="0">B8+D8+F8+H8+J8+L8+N8+P8+R8+T8+V8+X8+Z8</f>
        <v>5034</v>
      </c>
      <c r="AC8" s="19">
        <f t="shared" si="0"/>
        <v>1441</v>
      </c>
    </row>
    <row r="9" spans="1:29" ht="14.25" thickTop="1" thickBot="1" x14ac:dyDescent="0.25">
      <c r="A9" s="91" t="s">
        <v>18</v>
      </c>
      <c r="B9" s="33">
        <f>SUM(Daily!B197,Daily!B414,Daily!B631,Daily!B848,Daily!B879)</f>
        <v>2165</v>
      </c>
      <c r="C9" s="33">
        <f>SUM(Daily!C197,Daily!C414,Daily!C631,Daily!C848,Daily!C879)</f>
        <v>710</v>
      </c>
      <c r="D9" s="33">
        <f>SUM(Daily!D197,Daily!D414,Daily!D631,Daily!D848,Daily!D879)</f>
        <v>1334</v>
      </c>
      <c r="E9" s="33">
        <f>SUM(Daily!E197,Daily!E414,Daily!E631,Daily!E848,Daily!E879)</f>
        <v>505</v>
      </c>
      <c r="F9" s="33">
        <f>SUM(Daily!F197,Daily!F414,Daily!F631,Daily!F848,Daily!F879)</f>
        <v>5006</v>
      </c>
      <c r="G9" s="33">
        <f>SUM(Daily!G197,Daily!G414,Daily!G631,Daily!G848,Daily!G879)</f>
        <v>1163</v>
      </c>
      <c r="H9" s="33">
        <f>SUM(Daily!H197,Daily!H414,Daily!H631,Daily!H848,Daily!H879)</f>
        <v>4398</v>
      </c>
      <c r="I9" s="33">
        <f>SUM(Daily!I197,Daily!I414,Daily!I631,Daily!I848,Daily!I879)</f>
        <v>2340</v>
      </c>
      <c r="J9" s="33">
        <f>SUM(Daily!J197,Daily!J414,Daily!J631,Daily!J848,Daily!J879)</f>
        <v>161</v>
      </c>
      <c r="K9" s="33">
        <f>SUM(Daily!K197,Daily!K414,Daily!K631,Daily!K848,Daily!K879)</f>
        <v>522</v>
      </c>
      <c r="L9" s="33">
        <f>SUM(Daily!L197,Daily!L414,Daily!L631,Daily!L848,Daily!L879)</f>
        <v>1075</v>
      </c>
      <c r="M9" s="33">
        <f>SUM(Daily!M197,Daily!M414,Daily!M631,Daily!M848,Daily!M879)</f>
        <v>1807</v>
      </c>
      <c r="N9" s="33">
        <f>SUM(Daily!N197,Daily!N414,Daily!N631,Daily!N848,Daily!N879)</f>
        <v>3978</v>
      </c>
      <c r="O9" s="33">
        <f>SUM(Daily!O197,Daily!O414,Daily!O631,Daily!O848,Daily!O879)</f>
        <v>3839</v>
      </c>
      <c r="P9" s="33">
        <f>SUM(Daily!P197,Daily!P414,Daily!P631,Daily!P848,Daily!P879)</f>
        <v>1634</v>
      </c>
      <c r="Q9" s="33">
        <f>SUM(Daily!Q197,Daily!Q414,Daily!Q631,Daily!Q848,Daily!Q879)</f>
        <v>1874</v>
      </c>
      <c r="R9" s="33">
        <f>SUM(Daily!R197,Daily!R414,Daily!R631,Daily!R848,Daily!R879)</f>
        <v>2310</v>
      </c>
      <c r="S9" s="33">
        <f>SUM(Daily!S197,Daily!S414,Daily!S631,Daily!S848,Daily!S879)</f>
        <v>2092</v>
      </c>
      <c r="T9" s="33">
        <f>SUM(Daily!T197,Daily!T414,Daily!T631,Daily!T848,Daily!T879)</f>
        <v>351</v>
      </c>
      <c r="U9" s="33">
        <f>SUM(Daily!U197,Daily!U414,Daily!U631,Daily!U848,Daily!U879)</f>
        <v>761</v>
      </c>
      <c r="V9" s="33">
        <f>SUM(Daily!V197,Daily!V414,Daily!V631,Daily!V848,Daily!V879)</f>
        <v>1156</v>
      </c>
      <c r="W9" s="33">
        <f>SUM(Daily!W197,Daily!W414,Daily!W631,Daily!W848,Daily!W879)</f>
        <v>2553</v>
      </c>
      <c r="X9" s="33">
        <f>SUM(Daily!X197,Daily!X414,Daily!X631,Daily!X848,Daily!X879)</f>
        <v>1851</v>
      </c>
      <c r="Y9" s="33">
        <f>SUM(Daily!Y197,Daily!Y414,Daily!Y631,Daily!Y848,Daily!Y879)</f>
        <v>1497</v>
      </c>
      <c r="Z9" s="33">
        <f>SUM(Daily!Z197,Daily!Z414,Daily!Z631,Daily!Z848,Daily!Z879)</f>
        <v>4073</v>
      </c>
      <c r="AA9" s="33">
        <f>SUM(Daily!AA197,Daily!AA414,Daily!AA631,Daily!AA848,Daily!AA879)</f>
        <v>3752</v>
      </c>
      <c r="AB9" s="108">
        <f t="shared" si="0"/>
        <v>29492</v>
      </c>
      <c r="AC9" s="19">
        <f t="shared" si="0"/>
        <v>23415</v>
      </c>
    </row>
    <row r="10" spans="1:29" ht="14.25" thickTop="1" thickBot="1" x14ac:dyDescent="0.25">
      <c r="A10" s="90" t="s">
        <v>19</v>
      </c>
      <c r="B10" s="33">
        <f>SUM(Daily!B198,Daily!B415,Daily!B632,Daily!B849,Daily!B880)</f>
        <v>2766</v>
      </c>
      <c r="C10" s="33">
        <f>SUM(Daily!C198,Daily!C415,Daily!C632,Daily!C849,Daily!C880)</f>
        <v>2385</v>
      </c>
      <c r="D10" s="33">
        <f>SUM(Daily!D198,Daily!D415,Daily!D632,Daily!D849,Daily!D880)</f>
        <v>1395</v>
      </c>
      <c r="E10" s="33">
        <f>SUM(Daily!E198,Daily!E415,Daily!E632,Daily!E849,Daily!E880)</f>
        <v>1229</v>
      </c>
      <c r="F10" s="33">
        <f>SUM(Daily!F198,Daily!F415,Daily!F632,Daily!F849,Daily!F880)</f>
        <v>5319</v>
      </c>
      <c r="G10" s="33">
        <f>SUM(Daily!G198,Daily!G415,Daily!G632,Daily!G849,Daily!G880)</f>
        <v>3247</v>
      </c>
      <c r="H10" s="33">
        <f>SUM(Daily!H198,Daily!H415,Daily!H632,Daily!H849,Daily!H880)</f>
        <v>5893</v>
      </c>
      <c r="I10" s="33">
        <f>SUM(Daily!I198,Daily!I415,Daily!I632,Daily!I849,Daily!I880)</f>
        <v>5201</v>
      </c>
      <c r="J10" s="33">
        <f>SUM(Daily!J198,Daily!J415,Daily!J632,Daily!J849,Daily!J880)</f>
        <v>358</v>
      </c>
      <c r="K10" s="33">
        <f>SUM(Daily!K198,Daily!K415,Daily!K632,Daily!K849,Daily!K880)</f>
        <v>803</v>
      </c>
      <c r="L10" s="33">
        <f>SUM(Daily!L198,Daily!L415,Daily!L632,Daily!L849,Daily!L880)</f>
        <v>1674</v>
      </c>
      <c r="M10" s="33">
        <f>SUM(Daily!M198,Daily!M415,Daily!M632,Daily!M849,Daily!M880)</f>
        <v>2530</v>
      </c>
      <c r="N10" s="33">
        <f>SUM(Daily!N198,Daily!N415,Daily!N632,Daily!N849,Daily!N880)</f>
        <v>6160</v>
      </c>
      <c r="O10" s="33">
        <f>SUM(Daily!O198,Daily!O415,Daily!O632,Daily!O849,Daily!O880)</f>
        <v>5986</v>
      </c>
      <c r="P10" s="33">
        <f>SUM(Daily!P198,Daily!P415,Daily!P632,Daily!P849,Daily!P880)</f>
        <v>3004</v>
      </c>
      <c r="Q10" s="33">
        <f>SUM(Daily!Q198,Daily!Q415,Daily!Q632,Daily!Q849,Daily!Q880)</f>
        <v>2696</v>
      </c>
      <c r="R10" s="33">
        <f>SUM(Daily!R198,Daily!R415,Daily!R632,Daily!R849,Daily!R880)</f>
        <v>3791</v>
      </c>
      <c r="S10" s="33">
        <f>SUM(Daily!S198,Daily!S415,Daily!S632,Daily!S849,Daily!S880)</f>
        <v>3324</v>
      </c>
      <c r="T10" s="33">
        <f>SUM(Daily!T198,Daily!T415,Daily!T632,Daily!T849,Daily!T880)</f>
        <v>686</v>
      </c>
      <c r="U10" s="33">
        <f>SUM(Daily!U198,Daily!U415,Daily!U632,Daily!U849,Daily!U880)</f>
        <v>1057</v>
      </c>
      <c r="V10" s="33">
        <f>SUM(Daily!V198,Daily!V415,Daily!V632,Daily!V849,Daily!V880)</f>
        <v>2034</v>
      </c>
      <c r="W10" s="33">
        <f>SUM(Daily!W198,Daily!W415,Daily!W632,Daily!W849,Daily!W880)</f>
        <v>3564</v>
      </c>
      <c r="X10" s="33">
        <f>SUM(Daily!X198,Daily!X415,Daily!X632,Daily!X849,Daily!X880)</f>
        <v>2901</v>
      </c>
      <c r="Y10" s="33">
        <f>SUM(Daily!Y198,Daily!Y415,Daily!Y632,Daily!Y849,Daily!Y880)</f>
        <v>1567</v>
      </c>
      <c r="Z10" s="33">
        <f>SUM(Daily!Z198,Daily!Z415,Daily!Z632,Daily!Z849,Daily!Z880)</f>
        <v>5362</v>
      </c>
      <c r="AA10" s="33">
        <f>SUM(Daily!AA198,Daily!AA415,Daily!AA632,Daily!AA849,Daily!AA880)</f>
        <v>5995</v>
      </c>
      <c r="AB10" s="108">
        <f t="shared" si="0"/>
        <v>41343</v>
      </c>
      <c r="AC10" s="19">
        <f t="shared" si="0"/>
        <v>39584</v>
      </c>
    </row>
    <row r="11" spans="1:29" ht="14.25" thickTop="1" thickBot="1" x14ac:dyDescent="0.25">
      <c r="A11" s="91" t="s">
        <v>20</v>
      </c>
      <c r="B11" s="33">
        <f>SUM(Daily!B199,Daily!B416,Daily!B633,Daily!B850,Daily!B881)</f>
        <v>3210</v>
      </c>
      <c r="C11" s="33">
        <f>SUM(Daily!C199,Daily!C416,Daily!C633,Daily!C850,Daily!C881)</f>
        <v>2933</v>
      </c>
      <c r="D11" s="33">
        <f>SUM(Daily!D199,Daily!D416,Daily!D633,Daily!D850,Daily!D881)</f>
        <v>1438</v>
      </c>
      <c r="E11" s="33">
        <f>SUM(Daily!E199,Daily!E416,Daily!E633,Daily!E850,Daily!E881)</f>
        <v>1295</v>
      </c>
      <c r="F11" s="33">
        <f>SUM(Daily!F199,Daily!F416,Daily!F633,Daily!F850,Daily!F881)</f>
        <v>4840</v>
      </c>
      <c r="G11" s="33">
        <f>SUM(Daily!G199,Daily!G416,Daily!G633,Daily!G850,Daily!G881)</f>
        <v>3606</v>
      </c>
      <c r="H11" s="33">
        <f>SUM(Daily!H199,Daily!H416,Daily!H633,Daily!H850,Daily!H881)</f>
        <v>6462</v>
      </c>
      <c r="I11" s="33">
        <f>SUM(Daily!I199,Daily!I416,Daily!I633,Daily!I850,Daily!I881)</f>
        <v>6100</v>
      </c>
      <c r="J11" s="33">
        <f>SUM(Daily!J199,Daily!J416,Daily!J633,Daily!J850,Daily!J881)</f>
        <v>449</v>
      </c>
      <c r="K11" s="33">
        <f>SUM(Daily!K199,Daily!K416,Daily!K633,Daily!K850,Daily!K881)</f>
        <v>847</v>
      </c>
      <c r="L11" s="33">
        <f>SUM(Daily!L199,Daily!L416,Daily!L633,Daily!L850,Daily!L881)</f>
        <v>1718</v>
      </c>
      <c r="M11" s="33">
        <f>SUM(Daily!M199,Daily!M416,Daily!M633,Daily!M850,Daily!M881)</f>
        <v>3240</v>
      </c>
      <c r="N11" s="33">
        <f>SUM(Daily!N199,Daily!N416,Daily!N633,Daily!N850,Daily!N881)</f>
        <v>6646</v>
      </c>
      <c r="O11" s="33">
        <f>SUM(Daily!O199,Daily!O416,Daily!O633,Daily!O850,Daily!O881)</f>
        <v>6048</v>
      </c>
      <c r="P11" s="33">
        <f>SUM(Daily!P199,Daily!P416,Daily!P633,Daily!P850,Daily!P881)</f>
        <v>3176</v>
      </c>
      <c r="Q11" s="33">
        <f>SUM(Daily!Q199,Daily!Q416,Daily!Q633,Daily!Q850,Daily!Q881)</f>
        <v>2479</v>
      </c>
      <c r="R11" s="33">
        <f>SUM(Daily!R199,Daily!R416,Daily!R633,Daily!R850,Daily!R881)</f>
        <v>4536</v>
      </c>
      <c r="S11" s="33">
        <f>SUM(Daily!S199,Daily!S416,Daily!S633,Daily!S850,Daily!S881)</f>
        <v>3459</v>
      </c>
      <c r="T11" s="33">
        <f>SUM(Daily!T199,Daily!T416,Daily!T633,Daily!T850,Daily!T881)</f>
        <v>849</v>
      </c>
      <c r="U11" s="33">
        <f>SUM(Daily!U199,Daily!U416,Daily!U633,Daily!U850,Daily!U881)</f>
        <v>965</v>
      </c>
      <c r="V11" s="33">
        <f>SUM(Daily!V199,Daily!V416,Daily!V633,Daily!V850,Daily!V881)</f>
        <v>2349</v>
      </c>
      <c r="W11" s="33">
        <f>SUM(Daily!W199,Daily!W416,Daily!W633,Daily!W850,Daily!W881)</f>
        <v>3864</v>
      </c>
      <c r="X11" s="33">
        <f>SUM(Daily!X199,Daily!X416,Daily!X633,Daily!X850,Daily!X881)</f>
        <v>3050</v>
      </c>
      <c r="Y11" s="33">
        <f>SUM(Daily!Y199,Daily!Y416,Daily!Y633,Daily!Y850,Daily!Y881)</f>
        <v>1736</v>
      </c>
      <c r="Z11" s="33">
        <f>SUM(Daily!Z199,Daily!Z416,Daily!Z633,Daily!Z850,Daily!Z881)</f>
        <v>6475</v>
      </c>
      <c r="AA11" s="33">
        <f>SUM(Daily!AA199,Daily!AA416,Daily!AA633,Daily!AA850,Daily!AA881)</f>
        <v>6844</v>
      </c>
      <c r="AB11" s="108">
        <f t="shared" si="0"/>
        <v>45198</v>
      </c>
      <c r="AC11" s="19">
        <f t="shared" si="0"/>
        <v>43416</v>
      </c>
    </row>
    <row r="12" spans="1:29" ht="14.25" thickTop="1" thickBot="1" x14ac:dyDescent="0.25">
      <c r="A12" s="90" t="s">
        <v>21</v>
      </c>
      <c r="B12" s="33">
        <f>SUM(Daily!B200,Daily!B417,Daily!B634,Daily!B851,Daily!B882)</f>
        <v>4068</v>
      </c>
      <c r="C12" s="33">
        <f>SUM(Daily!C200,Daily!C417,Daily!C634,Daily!C851,Daily!C882)</f>
        <v>3661</v>
      </c>
      <c r="D12" s="33">
        <f>SUM(Daily!D200,Daily!D417,Daily!D634,Daily!D851,Daily!D882)</f>
        <v>1700</v>
      </c>
      <c r="E12" s="33">
        <f>SUM(Daily!E200,Daily!E417,Daily!E634,Daily!E851,Daily!E882)</f>
        <v>1681</v>
      </c>
      <c r="F12" s="33">
        <f>SUM(Daily!F200,Daily!F417,Daily!F634,Daily!F851,Daily!F882)</f>
        <v>5779</v>
      </c>
      <c r="G12" s="33">
        <f>SUM(Daily!G200,Daily!G417,Daily!G634,Daily!G851,Daily!G882)</f>
        <v>3391</v>
      </c>
      <c r="H12" s="33">
        <f>SUM(Daily!H200,Daily!H417,Daily!H634,Daily!H851,Daily!H882)</f>
        <v>7816</v>
      </c>
      <c r="I12" s="33">
        <f>SUM(Daily!I200,Daily!I417,Daily!I634,Daily!I851,Daily!I882)</f>
        <v>6441</v>
      </c>
      <c r="J12" s="33">
        <f>SUM(Daily!J200,Daily!J417,Daily!J634,Daily!J851,Daily!J882)</f>
        <v>497</v>
      </c>
      <c r="K12" s="33">
        <f>SUM(Daily!K200,Daily!K417,Daily!K634,Daily!K851,Daily!K882)</f>
        <v>1070</v>
      </c>
      <c r="L12" s="33">
        <f>SUM(Daily!L200,Daily!L417,Daily!L634,Daily!L851,Daily!L882)</f>
        <v>1629</v>
      </c>
      <c r="M12" s="33">
        <f>SUM(Daily!M200,Daily!M417,Daily!M634,Daily!M851,Daily!M882)</f>
        <v>3797</v>
      </c>
      <c r="N12" s="33">
        <f>SUM(Daily!N200,Daily!N417,Daily!N634,Daily!N851,Daily!N882)</f>
        <v>6596</v>
      </c>
      <c r="O12" s="33">
        <f>SUM(Daily!O200,Daily!O417,Daily!O634,Daily!O851,Daily!O882)</f>
        <v>7141</v>
      </c>
      <c r="P12" s="33">
        <f>SUM(Daily!P200,Daily!P417,Daily!P634,Daily!P851,Daily!P882)</f>
        <v>3715</v>
      </c>
      <c r="Q12" s="33">
        <f>SUM(Daily!Q200,Daily!Q417,Daily!Q634,Daily!Q851,Daily!Q882)</f>
        <v>2593</v>
      </c>
      <c r="R12" s="33">
        <f>SUM(Daily!R200,Daily!R417,Daily!R634,Daily!R851,Daily!R882)</f>
        <v>5243</v>
      </c>
      <c r="S12" s="33">
        <f>SUM(Daily!S200,Daily!S417,Daily!S634,Daily!S851,Daily!S882)</f>
        <v>3845</v>
      </c>
      <c r="T12" s="33">
        <f>SUM(Daily!T200,Daily!T417,Daily!T634,Daily!T851,Daily!T882)</f>
        <v>549</v>
      </c>
      <c r="U12" s="33">
        <f>SUM(Daily!U200,Daily!U417,Daily!U634,Daily!U851,Daily!U882)</f>
        <v>815</v>
      </c>
      <c r="V12" s="33">
        <f>SUM(Daily!V200,Daily!V417,Daily!V634,Daily!V851,Daily!V882)</f>
        <v>2319</v>
      </c>
      <c r="W12" s="33">
        <f>SUM(Daily!W200,Daily!W417,Daily!W634,Daily!W851,Daily!W882)</f>
        <v>4399</v>
      </c>
      <c r="X12" s="33">
        <f>SUM(Daily!X200,Daily!X417,Daily!X634,Daily!X851,Daily!X882)</f>
        <v>3166</v>
      </c>
      <c r="Y12" s="33">
        <f>SUM(Daily!Y200,Daily!Y417,Daily!Y634,Daily!Y851,Daily!Y882)</f>
        <v>1614</v>
      </c>
      <c r="Z12" s="33">
        <f>SUM(Daily!Z200,Daily!Z417,Daily!Z634,Daily!Z851,Daily!Z882)</f>
        <v>7631</v>
      </c>
      <c r="AA12" s="33">
        <f>SUM(Daily!AA200,Daily!AA417,Daily!AA634,Daily!AA851,Daily!AA882)</f>
        <v>7789</v>
      </c>
      <c r="AB12" s="108">
        <f t="shared" si="0"/>
        <v>50708</v>
      </c>
      <c r="AC12" s="19">
        <f t="shared" si="0"/>
        <v>48237</v>
      </c>
    </row>
    <row r="13" spans="1:29" ht="14.25" thickTop="1" thickBot="1" x14ac:dyDescent="0.25">
      <c r="A13" s="91" t="s">
        <v>22</v>
      </c>
      <c r="B13" s="33">
        <f>SUM(Daily!B201,Daily!B418,Daily!B635,Daily!B852,Daily!B883)</f>
        <v>5202</v>
      </c>
      <c r="C13" s="33">
        <f>SUM(Daily!C201,Daily!C418,Daily!C635,Daily!C852,Daily!C883)</f>
        <v>4204</v>
      </c>
      <c r="D13" s="33">
        <f>SUM(Daily!D201,Daily!D418,Daily!D635,Daily!D852,Daily!D883)</f>
        <v>2152</v>
      </c>
      <c r="E13" s="33">
        <f>SUM(Daily!E201,Daily!E418,Daily!E635,Daily!E852,Daily!E883)</f>
        <v>1664</v>
      </c>
      <c r="F13" s="33">
        <f>SUM(Daily!F201,Daily!F418,Daily!F635,Daily!F852,Daily!F883)</f>
        <v>6422</v>
      </c>
      <c r="G13" s="33">
        <f>SUM(Daily!G201,Daily!G418,Daily!G635,Daily!G852,Daily!G883)</f>
        <v>2906</v>
      </c>
      <c r="H13" s="33">
        <f>SUM(Daily!H201,Daily!H418,Daily!H635,Daily!H852,Daily!H883)</f>
        <v>9291</v>
      </c>
      <c r="I13" s="33">
        <f>SUM(Daily!I201,Daily!I418,Daily!I635,Daily!I852,Daily!I883)</f>
        <v>7813</v>
      </c>
      <c r="J13" s="33">
        <f>SUM(Daily!J201,Daily!J418,Daily!J635,Daily!J852,Daily!J883)</f>
        <v>646</v>
      </c>
      <c r="K13" s="33">
        <f>SUM(Daily!K201,Daily!K418,Daily!K635,Daily!K852,Daily!K883)</f>
        <v>1878</v>
      </c>
      <c r="L13" s="33">
        <f>SUM(Daily!L201,Daily!L418,Daily!L635,Daily!L852,Daily!L883)</f>
        <v>1666</v>
      </c>
      <c r="M13" s="33">
        <f>SUM(Daily!M201,Daily!M418,Daily!M635,Daily!M852,Daily!M883)</f>
        <v>5229</v>
      </c>
      <c r="N13" s="33">
        <f>SUM(Daily!N201,Daily!N418,Daily!N635,Daily!N852,Daily!N883)</f>
        <v>6605</v>
      </c>
      <c r="O13" s="33">
        <f>SUM(Daily!O201,Daily!O418,Daily!O635,Daily!O852,Daily!O883)</f>
        <v>9140</v>
      </c>
      <c r="P13" s="33">
        <f>SUM(Daily!P201,Daily!P418,Daily!P635,Daily!P852,Daily!P883)</f>
        <v>4318</v>
      </c>
      <c r="Q13" s="33">
        <f>SUM(Daily!Q201,Daily!Q418,Daily!Q635,Daily!Q852,Daily!Q883)</f>
        <v>2433</v>
      </c>
      <c r="R13" s="33">
        <f>SUM(Daily!R201,Daily!R418,Daily!R635,Daily!R852,Daily!R883)</f>
        <v>6410</v>
      </c>
      <c r="S13" s="33">
        <f>SUM(Daily!S201,Daily!S418,Daily!S635,Daily!S852,Daily!S883)</f>
        <v>4270</v>
      </c>
      <c r="T13" s="33">
        <f>SUM(Daily!T201,Daily!T418,Daily!T635,Daily!T852,Daily!T883)</f>
        <v>547</v>
      </c>
      <c r="U13" s="33">
        <f>SUM(Daily!U201,Daily!U418,Daily!U635,Daily!U852,Daily!U883)</f>
        <v>702</v>
      </c>
      <c r="V13" s="33">
        <f>SUM(Daily!V201,Daily!V418,Daily!V635,Daily!V852,Daily!V883)</f>
        <v>2241</v>
      </c>
      <c r="W13" s="33">
        <f>SUM(Daily!W201,Daily!W418,Daily!W635,Daily!W852,Daily!W883)</f>
        <v>6404</v>
      </c>
      <c r="X13" s="33">
        <f>SUM(Daily!X201,Daily!X418,Daily!X635,Daily!X852,Daily!X883)</f>
        <v>3610</v>
      </c>
      <c r="Y13" s="33">
        <f>SUM(Daily!Y201,Daily!Y418,Daily!Y635,Daily!Y852,Daily!Y883)</f>
        <v>1593</v>
      </c>
      <c r="Z13" s="33">
        <f>SUM(Daily!Z201,Daily!Z418,Daily!Z635,Daily!Z852,Daily!Z883)</f>
        <v>8821</v>
      </c>
      <c r="AA13" s="33">
        <f>SUM(Daily!AA201,Daily!AA418,Daily!AA635,Daily!AA852,Daily!AA883)</f>
        <v>8843</v>
      </c>
      <c r="AB13" s="108">
        <f t="shared" si="0"/>
        <v>57931</v>
      </c>
      <c r="AC13" s="19">
        <f t="shared" si="0"/>
        <v>57079</v>
      </c>
    </row>
    <row r="14" spans="1:29" ht="14.25" thickTop="1" thickBot="1" x14ac:dyDescent="0.25">
      <c r="A14" s="90" t="s">
        <v>23</v>
      </c>
      <c r="B14" s="33">
        <f>SUM(Daily!B202,Daily!B419,Daily!B636,Daily!B853,Daily!B884)</f>
        <v>4818</v>
      </c>
      <c r="C14" s="33">
        <f>SUM(Daily!C202,Daily!C419,Daily!C636,Daily!C853,Daily!C884)</f>
        <v>5320</v>
      </c>
      <c r="D14" s="33">
        <f>SUM(Daily!D202,Daily!D419,Daily!D636,Daily!D853,Daily!D884)</f>
        <v>2011</v>
      </c>
      <c r="E14" s="33">
        <f>SUM(Daily!E202,Daily!E419,Daily!E636,Daily!E853,Daily!E884)</f>
        <v>1647</v>
      </c>
      <c r="F14" s="33">
        <f>SUM(Daily!F202,Daily!F419,Daily!F636,Daily!F853,Daily!F884)</f>
        <v>5850</v>
      </c>
      <c r="G14" s="33">
        <f>SUM(Daily!G202,Daily!G419,Daily!G636,Daily!G853,Daily!G884)</f>
        <v>2825</v>
      </c>
      <c r="H14" s="33">
        <f>SUM(Daily!H202,Daily!H419,Daily!H636,Daily!H853,Daily!H884)</f>
        <v>8896</v>
      </c>
      <c r="I14" s="33">
        <f>SUM(Daily!I202,Daily!I419,Daily!I636,Daily!I853,Daily!I884)</f>
        <v>7080</v>
      </c>
      <c r="J14" s="33">
        <f>SUM(Daily!J202,Daily!J419,Daily!J636,Daily!J853,Daily!J884)</f>
        <v>563</v>
      </c>
      <c r="K14" s="33">
        <f>SUM(Daily!K202,Daily!K419,Daily!K636,Daily!K853,Daily!K884)</f>
        <v>1441</v>
      </c>
      <c r="L14" s="33">
        <f>SUM(Daily!L202,Daily!L419,Daily!L636,Daily!L853,Daily!L884)</f>
        <v>1576</v>
      </c>
      <c r="M14" s="33">
        <f>SUM(Daily!M202,Daily!M419,Daily!M636,Daily!M853,Daily!M884)</f>
        <v>4501</v>
      </c>
      <c r="N14" s="33">
        <f>SUM(Daily!N202,Daily!N419,Daily!N636,Daily!N853,Daily!N884)</f>
        <v>6688</v>
      </c>
      <c r="O14" s="33">
        <f>SUM(Daily!O202,Daily!O419,Daily!O636,Daily!O853,Daily!O884)</f>
        <v>8101</v>
      </c>
      <c r="P14" s="33">
        <f>SUM(Daily!P202,Daily!P419,Daily!P636,Daily!P853,Daily!P884)</f>
        <v>4332</v>
      </c>
      <c r="Q14" s="33">
        <f>SUM(Daily!Q202,Daily!Q419,Daily!Q636,Daily!Q853,Daily!Q884)</f>
        <v>2391</v>
      </c>
      <c r="R14" s="33">
        <f>SUM(Daily!R202,Daily!R419,Daily!R636,Daily!R853,Daily!R884)</f>
        <v>6208</v>
      </c>
      <c r="S14" s="33">
        <f>SUM(Daily!S202,Daily!S419,Daily!S636,Daily!S853,Daily!S884)</f>
        <v>4132</v>
      </c>
      <c r="T14" s="33">
        <f>SUM(Daily!T202,Daily!T419,Daily!T636,Daily!T853,Daily!T884)</f>
        <v>628</v>
      </c>
      <c r="U14" s="33">
        <f>SUM(Daily!U202,Daily!U419,Daily!U636,Daily!U853,Daily!U884)</f>
        <v>630</v>
      </c>
      <c r="V14" s="33">
        <f>SUM(Daily!V202,Daily!V419,Daily!V636,Daily!V853,Daily!V884)</f>
        <v>2244</v>
      </c>
      <c r="W14" s="33">
        <f>SUM(Daily!W202,Daily!W419,Daily!W636,Daily!W853,Daily!W884)</f>
        <v>6060</v>
      </c>
      <c r="X14" s="33">
        <f>SUM(Daily!X202,Daily!X419,Daily!X636,Daily!X853,Daily!X884)</f>
        <v>3211</v>
      </c>
      <c r="Y14" s="33">
        <f>SUM(Daily!Y202,Daily!Y419,Daily!Y636,Daily!Y853,Daily!Y884)</f>
        <v>1415</v>
      </c>
      <c r="Z14" s="33">
        <f>SUM(Daily!Z202,Daily!Z419,Daily!Z636,Daily!Z853,Daily!Z884)</f>
        <v>8914</v>
      </c>
      <c r="AA14" s="33">
        <f>SUM(Daily!AA202,Daily!AA419,Daily!AA636,Daily!AA853,Daily!AA884)</f>
        <v>9672</v>
      </c>
      <c r="AB14" s="108">
        <f t="shared" si="0"/>
        <v>55939</v>
      </c>
      <c r="AC14" s="19">
        <f t="shared" si="0"/>
        <v>55215</v>
      </c>
    </row>
    <row r="15" spans="1:29" ht="14.25" thickTop="1" thickBot="1" x14ac:dyDescent="0.25">
      <c r="A15" s="91" t="s">
        <v>24</v>
      </c>
      <c r="B15" s="33">
        <f>SUM(Daily!B203,Daily!B420,Daily!B637,Daily!B854,Daily!B885)</f>
        <v>5324</v>
      </c>
      <c r="C15" s="33">
        <f>SUM(Daily!C203,Daily!C420,Daily!C637,Daily!C854,Daily!C885)</f>
        <v>5634</v>
      </c>
      <c r="D15" s="33">
        <f>SUM(Daily!D203,Daily!D420,Daily!D637,Daily!D854,Daily!D885)</f>
        <v>2302</v>
      </c>
      <c r="E15" s="33">
        <f>SUM(Daily!E203,Daily!E420,Daily!E637,Daily!E854,Daily!E885)</f>
        <v>1637</v>
      </c>
      <c r="F15" s="33">
        <f>SUM(Daily!F203,Daily!F420,Daily!F637,Daily!F854,Daily!F885)</f>
        <v>6076</v>
      </c>
      <c r="G15" s="33">
        <f>SUM(Daily!G203,Daily!G420,Daily!G637,Daily!G854,Daily!G885)</f>
        <v>2938</v>
      </c>
      <c r="H15" s="33">
        <f>SUM(Daily!H203,Daily!H420,Daily!H637,Daily!H854,Daily!H885)</f>
        <v>9919</v>
      </c>
      <c r="I15" s="33">
        <f>SUM(Daily!I203,Daily!I420,Daily!I637,Daily!I854,Daily!I885)</f>
        <v>7675</v>
      </c>
      <c r="J15" s="33">
        <f>SUM(Daily!J203,Daily!J420,Daily!J637,Daily!J854,Daily!J885)</f>
        <v>670</v>
      </c>
      <c r="K15" s="33">
        <f>SUM(Daily!K203,Daily!K420,Daily!K637,Daily!K854,Daily!K885)</f>
        <v>1015</v>
      </c>
      <c r="L15" s="33">
        <f>SUM(Daily!L203,Daily!L420,Daily!L637,Daily!L854,Daily!L885)</f>
        <v>1773</v>
      </c>
      <c r="M15" s="33">
        <f>SUM(Daily!M203,Daily!M420,Daily!M637,Daily!M854,Daily!M885)</f>
        <v>4938</v>
      </c>
      <c r="N15" s="33">
        <f>SUM(Daily!N203,Daily!N420,Daily!N637,Daily!N854,Daily!N885)</f>
        <v>6693</v>
      </c>
      <c r="O15" s="33">
        <f>SUM(Daily!O203,Daily!O420,Daily!O637,Daily!O854,Daily!O885)</f>
        <v>8810</v>
      </c>
      <c r="P15" s="33">
        <f>SUM(Daily!P203,Daily!P420,Daily!P637,Daily!P854,Daily!P885)</f>
        <v>4353</v>
      </c>
      <c r="Q15" s="33">
        <f>SUM(Daily!Q203,Daily!Q420,Daily!Q637,Daily!Q854,Daily!Q885)</f>
        <v>2481</v>
      </c>
      <c r="R15" s="33">
        <f>SUM(Daily!R203,Daily!R420,Daily!R637,Daily!R854,Daily!R885)</f>
        <v>6340</v>
      </c>
      <c r="S15" s="33">
        <f>SUM(Daily!S203,Daily!S420,Daily!S637,Daily!S854,Daily!S885)</f>
        <v>4511</v>
      </c>
      <c r="T15" s="33">
        <f>SUM(Daily!T203,Daily!T420,Daily!T637,Daily!T854,Daily!T885)</f>
        <v>458</v>
      </c>
      <c r="U15" s="33">
        <f>SUM(Daily!U203,Daily!U420,Daily!U637,Daily!U854,Daily!U885)</f>
        <v>602</v>
      </c>
      <c r="V15" s="33">
        <f>SUM(Daily!V203,Daily!V420,Daily!V637,Daily!V854,Daily!V885)</f>
        <v>2681</v>
      </c>
      <c r="W15" s="33">
        <f>SUM(Daily!W203,Daily!W420,Daily!W637,Daily!W854,Daily!W885)</f>
        <v>6281</v>
      </c>
      <c r="X15" s="33">
        <f>SUM(Daily!X203,Daily!X420,Daily!X637,Daily!X854,Daily!X885)</f>
        <v>3127</v>
      </c>
      <c r="Y15" s="33">
        <f>SUM(Daily!Y203,Daily!Y420,Daily!Y637,Daily!Y854,Daily!Y885)</f>
        <v>1210</v>
      </c>
      <c r="Z15" s="33">
        <f>SUM(Daily!Z203,Daily!Z420,Daily!Z637,Daily!Z854,Daily!Z885)</f>
        <v>9610</v>
      </c>
      <c r="AA15" s="33">
        <f>SUM(Daily!AA203,Daily!AA420,Daily!AA637,Daily!AA854,Daily!AA885)</f>
        <v>10393</v>
      </c>
      <c r="AB15" s="108">
        <f t="shared" si="0"/>
        <v>59326</v>
      </c>
      <c r="AC15" s="19">
        <f t="shared" si="0"/>
        <v>58125</v>
      </c>
    </row>
    <row r="16" spans="1:29" ht="14.25" thickTop="1" thickBot="1" x14ac:dyDescent="0.25">
      <c r="A16" s="90" t="s">
        <v>25</v>
      </c>
      <c r="B16" s="33">
        <f>SUM(Daily!B204,Daily!B421,Daily!B638,Daily!B855,Daily!B886)</f>
        <v>5653</v>
      </c>
      <c r="C16" s="33">
        <f>SUM(Daily!C204,Daily!C421,Daily!C638,Daily!C855,Daily!C886)</f>
        <v>5887</v>
      </c>
      <c r="D16" s="33">
        <f>SUM(Daily!D204,Daily!D421,Daily!D638,Daily!D855,Daily!D886)</f>
        <v>2103</v>
      </c>
      <c r="E16" s="33">
        <f>SUM(Daily!E204,Daily!E421,Daily!E638,Daily!E855,Daily!E886)</f>
        <v>1691</v>
      </c>
      <c r="F16" s="33">
        <f>SUM(Daily!F204,Daily!F421,Daily!F638,Daily!F855,Daily!F886)</f>
        <v>5676</v>
      </c>
      <c r="G16" s="33">
        <f>SUM(Daily!G204,Daily!G421,Daily!G638,Daily!G855,Daily!G886)</f>
        <v>2885</v>
      </c>
      <c r="H16" s="33">
        <f>SUM(Daily!H204,Daily!H421,Daily!H638,Daily!H855,Daily!H886)</f>
        <v>9892</v>
      </c>
      <c r="I16" s="33">
        <f>SUM(Daily!I204,Daily!I421,Daily!I638,Daily!I855,Daily!I886)</f>
        <v>7875</v>
      </c>
      <c r="J16" s="33">
        <f>SUM(Daily!J204,Daily!J421,Daily!J638,Daily!J855,Daily!J886)</f>
        <v>656</v>
      </c>
      <c r="K16" s="33">
        <f>SUM(Daily!K204,Daily!K421,Daily!K638,Daily!K855,Daily!K886)</f>
        <v>845</v>
      </c>
      <c r="L16" s="33">
        <f>SUM(Daily!L204,Daily!L421,Daily!L638,Daily!L855,Daily!L886)</f>
        <v>1942</v>
      </c>
      <c r="M16" s="33">
        <f>SUM(Daily!M204,Daily!M421,Daily!M638,Daily!M855,Daily!M886)</f>
        <v>5156</v>
      </c>
      <c r="N16" s="33">
        <f>SUM(Daily!N204,Daily!N421,Daily!N638,Daily!N855,Daily!N886)</f>
        <v>6859</v>
      </c>
      <c r="O16" s="33">
        <f>SUM(Daily!O204,Daily!O421,Daily!O638,Daily!O855,Daily!O886)</f>
        <v>8300</v>
      </c>
      <c r="P16" s="33">
        <f>SUM(Daily!P204,Daily!P421,Daily!P638,Daily!P855,Daily!P886)</f>
        <v>4193</v>
      </c>
      <c r="Q16" s="33">
        <f>SUM(Daily!Q204,Daily!Q421,Daily!Q638,Daily!Q855,Daily!Q886)</f>
        <v>2783</v>
      </c>
      <c r="R16" s="33">
        <f>SUM(Daily!R204,Daily!R421,Daily!R638,Daily!R855,Daily!R886)</f>
        <v>5780</v>
      </c>
      <c r="S16" s="33">
        <f>SUM(Daily!S204,Daily!S421,Daily!S638,Daily!S855,Daily!S886)</f>
        <v>4911</v>
      </c>
      <c r="T16" s="33">
        <f>SUM(Daily!T204,Daily!T421,Daily!T638,Daily!T855,Daily!T886)</f>
        <v>436</v>
      </c>
      <c r="U16" s="33">
        <f>SUM(Daily!U204,Daily!U421,Daily!U638,Daily!U855,Daily!U886)</f>
        <v>660</v>
      </c>
      <c r="V16" s="33">
        <f>SUM(Daily!V204,Daily!V421,Daily!V638,Daily!V855,Daily!V886)</f>
        <v>2920</v>
      </c>
      <c r="W16" s="33">
        <f>SUM(Daily!W204,Daily!W421,Daily!W638,Daily!W855,Daily!W886)</f>
        <v>6163</v>
      </c>
      <c r="X16" s="33">
        <f>SUM(Daily!X204,Daily!X421,Daily!X638,Daily!X855,Daily!X886)</f>
        <v>3087</v>
      </c>
      <c r="Y16" s="33">
        <f>SUM(Daily!Y204,Daily!Y421,Daily!Y638,Daily!Y855,Daily!Y886)</f>
        <v>1326</v>
      </c>
      <c r="Z16" s="33">
        <f>SUM(Daily!Z204,Daily!Z421,Daily!Z638,Daily!Z855,Daily!Z886)</f>
        <v>9525</v>
      </c>
      <c r="AA16" s="33">
        <f>SUM(Daily!AA204,Daily!AA421,Daily!AA638,Daily!AA855,Daily!AA886)</f>
        <v>9990</v>
      </c>
      <c r="AB16" s="108">
        <f t="shared" si="0"/>
        <v>58722</v>
      </c>
      <c r="AC16" s="19">
        <f t="shared" si="0"/>
        <v>58472</v>
      </c>
    </row>
    <row r="17" spans="1:29" ht="14.25" thickTop="1" thickBot="1" x14ac:dyDescent="0.25">
      <c r="A17" s="91" t="s">
        <v>26</v>
      </c>
      <c r="B17" s="33">
        <f>SUM(Daily!B205,Daily!B422,Daily!B639,Daily!B856,Daily!B887)</f>
        <v>5431</v>
      </c>
      <c r="C17" s="33">
        <f>SUM(Daily!C205,Daily!C422,Daily!C639,Daily!C856,Daily!C887)</f>
        <v>5714</v>
      </c>
      <c r="D17" s="33">
        <f>SUM(Daily!D205,Daily!D422,Daily!D639,Daily!D856,Daily!D887)</f>
        <v>1982</v>
      </c>
      <c r="E17" s="33">
        <f>SUM(Daily!E205,Daily!E422,Daily!E639,Daily!E856,Daily!E887)</f>
        <v>1762</v>
      </c>
      <c r="F17" s="33">
        <f>SUM(Daily!F205,Daily!F422,Daily!F639,Daily!F856,Daily!F887)</f>
        <v>4853</v>
      </c>
      <c r="G17" s="33">
        <f>SUM(Daily!G205,Daily!G422,Daily!G639,Daily!G856,Daily!G887)</f>
        <v>3074</v>
      </c>
      <c r="H17" s="33">
        <f>SUM(Daily!H205,Daily!H422,Daily!H639,Daily!H856,Daily!H887)</f>
        <v>9262</v>
      </c>
      <c r="I17" s="33">
        <f>SUM(Daily!I205,Daily!I422,Daily!I639,Daily!I856,Daily!I887)</f>
        <v>7895</v>
      </c>
      <c r="J17" s="33">
        <f>SUM(Daily!J205,Daily!J422,Daily!J639,Daily!J856,Daily!J887)</f>
        <v>661</v>
      </c>
      <c r="K17" s="33">
        <f>SUM(Daily!K205,Daily!K422,Daily!K639,Daily!K856,Daily!K887)</f>
        <v>744</v>
      </c>
      <c r="L17" s="33">
        <f>SUM(Daily!L205,Daily!L422,Daily!L639,Daily!L856,Daily!L887)</f>
        <v>2195</v>
      </c>
      <c r="M17" s="33">
        <f>SUM(Daily!M205,Daily!M422,Daily!M639,Daily!M856,Daily!M887)</f>
        <v>3892</v>
      </c>
      <c r="N17" s="33">
        <f>SUM(Daily!N205,Daily!N422,Daily!N639,Daily!N856,Daily!N887)</f>
        <v>6705</v>
      </c>
      <c r="O17" s="33">
        <f>SUM(Daily!O205,Daily!O422,Daily!O639,Daily!O856,Daily!O887)</f>
        <v>7284</v>
      </c>
      <c r="P17" s="33">
        <f>SUM(Daily!P205,Daily!P422,Daily!P639,Daily!P856,Daily!P887)</f>
        <v>4153</v>
      </c>
      <c r="Q17" s="33">
        <f>SUM(Daily!Q205,Daily!Q422,Daily!Q639,Daily!Q856,Daily!Q887)</f>
        <v>2915</v>
      </c>
      <c r="R17" s="33">
        <f>SUM(Daily!R205,Daily!R422,Daily!R639,Daily!R856,Daily!R887)</f>
        <v>5501</v>
      </c>
      <c r="S17" s="33">
        <f>SUM(Daily!S205,Daily!S422,Daily!S639,Daily!S856,Daily!S887)</f>
        <v>4921</v>
      </c>
      <c r="T17" s="33">
        <f>SUM(Daily!T205,Daily!T422,Daily!T639,Daily!T856,Daily!T887)</f>
        <v>465</v>
      </c>
      <c r="U17" s="33">
        <f>SUM(Daily!U205,Daily!U422,Daily!U639,Daily!U856,Daily!U887)</f>
        <v>626</v>
      </c>
      <c r="V17" s="33">
        <f>SUM(Daily!V205,Daily!V422,Daily!V639,Daily!V856,Daily!V887)</f>
        <v>3081</v>
      </c>
      <c r="W17" s="33">
        <f>SUM(Daily!W205,Daily!W422,Daily!W639,Daily!W856,Daily!W887)</f>
        <v>5309</v>
      </c>
      <c r="X17" s="33">
        <f>SUM(Daily!X205,Daily!X422,Daily!X639,Daily!X856,Daily!X887)</f>
        <v>2743</v>
      </c>
      <c r="Y17" s="33">
        <f>SUM(Daily!Y205,Daily!Y422,Daily!Y639,Daily!Y856,Daily!Y887)</f>
        <v>1372</v>
      </c>
      <c r="Z17" s="33">
        <f>SUM(Daily!Z205,Daily!Z422,Daily!Z639,Daily!Z856,Daily!Z887)</f>
        <v>9767</v>
      </c>
      <c r="AA17" s="33">
        <f>SUM(Daily!AA205,Daily!AA422,Daily!AA639,Daily!AA856,Daily!AA887)</f>
        <v>10374</v>
      </c>
      <c r="AB17" s="108">
        <f t="shared" si="0"/>
        <v>56799</v>
      </c>
      <c r="AC17" s="19">
        <f t="shared" si="0"/>
        <v>55882</v>
      </c>
    </row>
    <row r="18" spans="1:29" ht="14.25" thickTop="1" thickBot="1" x14ac:dyDescent="0.25">
      <c r="A18" s="90" t="s">
        <v>27</v>
      </c>
      <c r="B18" s="33">
        <f>SUM(Daily!B206,Daily!B423,Daily!B640,Daily!B857,Daily!B888)</f>
        <v>5594</v>
      </c>
      <c r="C18" s="33">
        <f>SUM(Daily!C206,Daily!C423,Daily!C640,Daily!C857,Daily!C888)</f>
        <v>5872</v>
      </c>
      <c r="D18" s="33">
        <f>SUM(Daily!D206,Daily!D423,Daily!D640,Daily!D857,Daily!D888)</f>
        <v>2025</v>
      </c>
      <c r="E18" s="33">
        <f>SUM(Daily!E206,Daily!E423,Daily!E640,Daily!E857,Daily!E888)</f>
        <v>1952</v>
      </c>
      <c r="F18" s="33">
        <f>SUM(Daily!F206,Daily!F423,Daily!F640,Daily!F857,Daily!F888)</f>
        <v>4789</v>
      </c>
      <c r="G18" s="33">
        <f>SUM(Daily!G206,Daily!G423,Daily!G640,Daily!G857,Daily!G888)</f>
        <v>3673</v>
      </c>
      <c r="H18" s="33">
        <f>SUM(Daily!H206,Daily!H423,Daily!H640,Daily!H857,Daily!H888)</f>
        <v>9483</v>
      </c>
      <c r="I18" s="33">
        <f>SUM(Daily!I206,Daily!I423,Daily!I640,Daily!I857,Daily!I888)</f>
        <v>8788</v>
      </c>
      <c r="J18" s="33">
        <f>SUM(Daily!J206,Daily!J423,Daily!J640,Daily!J857,Daily!J888)</f>
        <v>725</v>
      </c>
      <c r="K18" s="33">
        <f>SUM(Daily!K206,Daily!K423,Daily!K640,Daily!K857,Daily!K888)</f>
        <v>777</v>
      </c>
      <c r="L18" s="33">
        <f>SUM(Daily!L206,Daily!L423,Daily!L640,Daily!L857,Daily!L888)</f>
        <v>2530</v>
      </c>
      <c r="M18" s="33">
        <f>SUM(Daily!M206,Daily!M423,Daily!M640,Daily!M857,Daily!M888)</f>
        <v>3620</v>
      </c>
      <c r="N18" s="33">
        <f>SUM(Daily!N206,Daily!N423,Daily!N640,Daily!N857,Daily!N888)</f>
        <v>7236</v>
      </c>
      <c r="O18" s="33">
        <f>SUM(Daily!O206,Daily!O423,Daily!O640,Daily!O857,Daily!O888)</f>
        <v>7004</v>
      </c>
      <c r="P18" s="33">
        <f>SUM(Daily!P206,Daily!P423,Daily!P640,Daily!P857,Daily!P888)</f>
        <v>4624</v>
      </c>
      <c r="Q18" s="33">
        <f>SUM(Daily!Q206,Daily!Q423,Daily!Q640,Daily!Q857,Daily!Q888)</f>
        <v>3112</v>
      </c>
      <c r="R18" s="33">
        <f>SUM(Daily!R206,Daily!R423,Daily!R640,Daily!R857,Daily!R888)</f>
        <v>5675</v>
      </c>
      <c r="S18" s="33">
        <f>SUM(Daily!S206,Daily!S423,Daily!S640,Daily!S857,Daily!S888)</f>
        <v>5119</v>
      </c>
      <c r="T18" s="33">
        <f>SUM(Daily!T206,Daily!T423,Daily!T640,Daily!T857,Daily!T888)</f>
        <v>516</v>
      </c>
      <c r="U18" s="33">
        <f>SUM(Daily!U206,Daily!U423,Daily!U640,Daily!U857,Daily!U888)</f>
        <v>569</v>
      </c>
      <c r="V18" s="33">
        <f>SUM(Daily!V206,Daily!V423,Daily!V640,Daily!V857,Daily!V888)</f>
        <v>3961</v>
      </c>
      <c r="W18" s="33">
        <f>SUM(Daily!W206,Daily!W423,Daily!W640,Daily!W857,Daily!W888)</f>
        <v>5472</v>
      </c>
      <c r="X18" s="33">
        <f>SUM(Daily!X206,Daily!X423,Daily!X640,Daily!X857,Daily!X888)</f>
        <v>2852</v>
      </c>
      <c r="Y18" s="33">
        <f>SUM(Daily!Y206,Daily!Y423,Daily!Y640,Daily!Y857,Daily!Y888)</f>
        <v>1253</v>
      </c>
      <c r="Z18" s="33">
        <f>SUM(Daily!Z206,Daily!Z423,Daily!Z640,Daily!Z857,Daily!Z888)</f>
        <v>10092</v>
      </c>
      <c r="AA18" s="33">
        <f>SUM(Daily!AA206,Daily!AA423,Daily!AA640,Daily!AA857,Daily!AA888)</f>
        <v>11616</v>
      </c>
      <c r="AB18" s="108">
        <f t="shared" si="0"/>
        <v>60102</v>
      </c>
      <c r="AC18" s="19">
        <f t="shared" si="0"/>
        <v>58827</v>
      </c>
    </row>
    <row r="19" spans="1:29" ht="14.25" thickTop="1" thickBot="1" x14ac:dyDescent="0.25">
      <c r="A19" s="91" t="s">
        <v>28</v>
      </c>
      <c r="B19" s="33">
        <f>SUM(Daily!B207,Daily!B424,Daily!B641,Daily!B858,Daily!B889)</f>
        <v>5842</v>
      </c>
      <c r="C19" s="33">
        <f>SUM(Daily!C207,Daily!C424,Daily!C641,Daily!C858,Daily!C889)</f>
        <v>6913</v>
      </c>
      <c r="D19" s="33">
        <f>SUM(Daily!D207,Daily!D424,Daily!D641,Daily!D858,Daily!D889)</f>
        <v>2090</v>
      </c>
      <c r="E19" s="33">
        <f>SUM(Daily!E207,Daily!E424,Daily!E641,Daily!E858,Daily!E889)</f>
        <v>2039</v>
      </c>
      <c r="F19" s="33">
        <f>SUM(Daily!F207,Daily!F424,Daily!F641,Daily!F858,Daily!F889)</f>
        <v>4420</v>
      </c>
      <c r="G19" s="33">
        <f>SUM(Daily!G207,Daily!G424,Daily!G641,Daily!G858,Daily!G889)</f>
        <v>4685</v>
      </c>
      <c r="H19" s="33">
        <f>SUM(Daily!H207,Daily!H424,Daily!H641,Daily!H858,Daily!H889)</f>
        <v>9871</v>
      </c>
      <c r="I19" s="33">
        <f>SUM(Daily!I207,Daily!I424,Daily!I641,Daily!I858,Daily!I889)</f>
        <v>9780</v>
      </c>
      <c r="J19" s="33">
        <f>SUM(Daily!J207,Daily!J424,Daily!J641,Daily!J858,Daily!J889)</f>
        <v>827</v>
      </c>
      <c r="K19" s="33">
        <f>SUM(Daily!K207,Daily!K424,Daily!K641,Daily!K858,Daily!K889)</f>
        <v>705</v>
      </c>
      <c r="L19" s="33">
        <f>SUM(Daily!L207,Daily!L424,Daily!L641,Daily!L858,Daily!L889)</f>
        <v>3538</v>
      </c>
      <c r="M19" s="33">
        <f>SUM(Daily!M207,Daily!M424,Daily!M641,Daily!M858,Daily!M889)</f>
        <v>3392</v>
      </c>
      <c r="N19" s="33">
        <f>SUM(Daily!N207,Daily!N424,Daily!N641,Daily!N858,Daily!N889)</f>
        <v>8447</v>
      </c>
      <c r="O19" s="33">
        <f>SUM(Daily!O207,Daily!O424,Daily!O641,Daily!O858,Daily!O889)</f>
        <v>7107</v>
      </c>
      <c r="P19" s="33">
        <f>SUM(Daily!P207,Daily!P424,Daily!P641,Daily!P858,Daily!P889)</f>
        <v>4446</v>
      </c>
      <c r="Q19" s="33">
        <f>SUM(Daily!Q207,Daily!Q424,Daily!Q641,Daily!Q858,Daily!Q889)</f>
        <v>3663</v>
      </c>
      <c r="R19" s="33">
        <f>SUM(Daily!R207,Daily!R424,Daily!R641,Daily!R858,Daily!R889)</f>
        <v>5250</v>
      </c>
      <c r="S19" s="33">
        <f>SUM(Daily!S207,Daily!S424,Daily!S641,Daily!S858,Daily!S889)</f>
        <v>6213</v>
      </c>
      <c r="T19" s="33">
        <f>SUM(Daily!T207,Daily!T424,Daily!T641,Daily!T858,Daily!T889)</f>
        <v>581</v>
      </c>
      <c r="U19" s="33">
        <f>SUM(Daily!U207,Daily!U424,Daily!U641,Daily!U858,Daily!U889)</f>
        <v>482</v>
      </c>
      <c r="V19" s="33">
        <f>SUM(Daily!V207,Daily!V424,Daily!V641,Daily!V858,Daily!V889)</f>
        <v>5081</v>
      </c>
      <c r="W19" s="33">
        <f>SUM(Daily!W207,Daily!W424,Daily!W641,Daily!W858,Daily!W889)</f>
        <v>5163</v>
      </c>
      <c r="X19" s="33">
        <f>SUM(Daily!X207,Daily!X424,Daily!X641,Daily!X858,Daily!X889)</f>
        <v>3231</v>
      </c>
      <c r="Y19" s="33">
        <f>SUM(Daily!Y207,Daily!Y424,Daily!Y641,Daily!Y858,Daily!Y889)</f>
        <v>1466</v>
      </c>
      <c r="Z19" s="33">
        <f>SUM(Daily!Z207,Daily!Z424,Daily!Z641,Daily!Z858,Daily!Z889)</f>
        <v>10330</v>
      </c>
      <c r="AA19" s="33">
        <f>SUM(Daily!AA207,Daily!AA424,Daily!AA641,Daily!AA858,Daily!AA889)</f>
        <v>11067</v>
      </c>
      <c r="AB19" s="108">
        <f t="shared" si="0"/>
        <v>63954</v>
      </c>
      <c r="AC19" s="19">
        <f t="shared" si="0"/>
        <v>62675</v>
      </c>
    </row>
    <row r="20" spans="1:29" ht="14.25" thickTop="1" thickBot="1" x14ac:dyDescent="0.25">
      <c r="A20" s="90" t="s">
        <v>29</v>
      </c>
      <c r="B20" s="33">
        <f>SUM(Daily!B208,Daily!B425,Daily!B642,Daily!B859,Daily!B890)</f>
        <v>6759</v>
      </c>
      <c r="C20" s="33">
        <f>SUM(Daily!C208,Daily!C425,Daily!C642,Daily!C859,Daily!C890)</f>
        <v>6370</v>
      </c>
      <c r="D20" s="33">
        <f>SUM(Daily!D208,Daily!D425,Daily!D642,Daily!D859,Daily!D890)</f>
        <v>2144</v>
      </c>
      <c r="E20" s="33">
        <f>SUM(Daily!E208,Daily!E425,Daily!E642,Daily!E859,Daily!E890)</f>
        <v>2254</v>
      </c>
      <c r="F20" s="33">
        <f>SUM(Daily!F208,Daily!F425,Daily!F642,Daily!F859,Daily!F890)</f>
        <v>4902</v>
      </c>
      <c r="G20" s="33">
        <f>SUM(Daily!G208,Daily!G425,Daily!G642,Daily!G859,Daily!G890)</f>
        <v>5509</v>
      </c>
      <c r="H20" s="33">
        <f>SUM(Daily!H208,Daily!H425,Daily!H642,Daily!H859,Daily!H890)</f>
        <v>10074</v>
      </c>
      <c r="I20" s="33">
        <f>SUM(Daily!I208,Daily!I425,Daily!I642,Daily!I859,Daily!I890)</f>
        <v>10966</v>
      </c>
      <c r="J20" s="33">
        <f>SUM(Daily!J208,Daily!J425,Daily!J642,Daily!J859,Daily!J890)</f>
        <v>1037</v>
      </c>
      <c r="K20" s="33">
        <f>SUM(Daily!K208,Daily!K425,Daily!K642,Daily!K859,Daily!K890)</f>
        <v>660</v>
      </c>
      <c r="L20" s="33">
        <f>SUM(Daily!L208,Daily!L425,Daily!L642,Daily!L859,Daily!L890)</f>
        <v>4113</v>
      </c>
      <c r="M20" s="33">
        <f>SUM(Daily!M208,Daily!M425,Daily!M642,Daily!M859,Daily!M890)</f>
        <v>2801</v>
      </c>
      <c r="N20" s="33">
        <f>SUM(Daily!N208,Daily!N425,Daily!N642,Daily!N859,Daily!N890)</f>
        <v>8955</v>
      </c>
      <c r="O20" s="33">
        <f>SUM(Daily!O208,Daily!O425,Daily!O642,Daily!O859,Daily!O890)</f>
        <v>7610</v>
      </c>
      <c r="P20" s="33">
        <f>SUM(Daily!P208,Daily!P425,Daily!P642,Daily!P859,Daily!P890)</f>
        <v>4314</v>
      </c>
      <c r="Q20" s="33">
        <f>SUM(Daily!Q208,Daily!Q425,Daily!Q642,Daily!Q859,Daily!Q890)</f>
        <v>4192</v>
      </c>
      <c r="R20" s="33">
        <f>SUM(Daily!R208,Daily!R425,Daily!R642,Daily!R859,Daily!R890)</f>
        <v>5364</v>
      </c>
      <c r="S20" s="33">
        <f>SUM(Daily!S208,Daily!S425,Daily!S642,Daily!S859,Daily!S890)</f>
        <v>7024</v>
      </c>
      <c r="T20" s="33">
        <f>SUM(Daily!T208,Daily!T425,Daily!T642,Daily!T859,Daily!T890)</f>
        <v>866</v>
      </c>
      <c r="U20" s="33">
        <f>SUM(Daily!U208,Daily!U425,Daily!U642,Daily!U859,Daily!U890)</f>
        <v>594</v>
      </c>
      <c r="V20" s="33">
        <f>SUM(Daily!V208,Daily!V425,Daily!V642,Daily!V859,Daily!V890)</f>
        <v>5790</v>
      </c>
      <c r="W20" s="33">
        <f>SUM(Daily!W208,Daily!W425,Daily!W642,Daily!W859,Daily!W890)</f>
        <v>5448</v>
      </c>
      <c r="X20" s="33">
        <f>SUM(Daily!X208,Daily!X425,Daily!X642,Daily!X859,Daily!X890)</f>
        <v>3451</v>
      </c>
      <c r="Y20" s="33">
        <f>SUM(Daily!Y208,Daily!Y425,Daily!Y642,Daily!Y859,Daily!Y890)</f>
        <v>1914</v>
      </c>
      <c r="Z20" s="33">
        <f>SUM(Daily!Z208,Daily!Z425,Daily!Z642,Daily!Z859,Daily!Z890)</f>
        <v>11071</v>
      </c>
      <c r="AA20" s="33">
        <f>SUM(Daily!AA208,Daily!AA425,Daily!AA642,Daily!AA859,Daily!AA890)</f>
        <v>11563</v>
      </c>
      <c r="AB20" s="108">
        <f t="shared" si="0"/>
        <v>68840</v>
      </c>
      <c r="AC20" s="19">
        <f t="shared" si="0"/>
        <v>66905</v>
      </c>
    </row>
    <row r="21" spans="1:29" ht="14.25" thickTop="1" thickBot="1" x14ac:dyDescent="0.25">
      <c r="A21" s="91" t="s">
        <v>30</v>
      </c>
      <c r="B21" s="33">
        <f>SUM(Daily!B209,Daily!B426,Daily!B643,Daily!B860,Daily!B891)</f>
        <v>7609</v>
      </c>
      <c r="C21" s="33">
        <f>SUM(Daily!C209,Daily!C426,Daily!C643,Daily!C860,Daily!C891)</f>
        <v>6883</v>
      </c>
      <c r="D21" s="33">
        <f>SUM(Daily!D209,Daily!D426,Daily!D643,Daily!D860,Daily!D891)</f>
        <v>2033</v>
      </c>
      <c r="E21" s="33">
        <f>SUM(Daily!E209,Daily!E426,Daily!E643,Daily!E860,Daily!E891)</f>
        <v>2396</v>
      </c>
      <c r="F21" s="33">
        <f>SUM(Daily!F209,Daily!F426,Daily!F643,Daily!F860,Daily!F891)</f>
        <v>4877</v>
      </c>
      <c r="G21" s="33">
        <f>SUM(Daily!G209,Daily!G426,Daily!G643,Daily!G860,Daily!G891)</f>
        <v>5104</v>
      </c>
      <c r="H21" s="33">
        <f>SUM(Daily!H209,Daily!H426,Daily!H643,Daily!H860,Daily!H891)</f>
        <v>10372</v>
      </c>
      <c r="I21" s="33">
        <f>SUM(Daily!I209,Daily!I426,Daily!I643,Daily!I860,Daily!I891)</f>
        <v>11497</v>
      </c>
      <c r="J21" s="33">
        <f>SUM(Daily!J209,Daily!J426,Daily!J643,Daily!J860,Daily!J891)</f>
        <v>965</v>
      </c>
      <c r="K21" s="33">
        <f>SUM(Daily!K209,Daily!K426,Daily!K643,Daily!K860,Daily!K891)</f>
        <v>726</v>
      </c>
      <c r="L21" s="33">
        <f>SUM(Daily!L209,Daily!L426,Daily!L643,Daily!L860,Daily!L891)</f>
        <v>4511</v>
      </c>
      <c r="M21" s="33">
        <f>SUM(Daily!M209,Daily!M426,Daily!M643,Daily!M860,Daily!M891)</f>
        <v>3091</v>
      </c>
      <c r="N21" s="33">
        <f>SUM(Daily!N209,Daily!N426,Daily!N643,Daily!N860,Daily!N891)</f>
        <v>9154</v>
      </c>
      <c r="O21" s="33">
        <f>SUM(Daily!O209,Daily!O426,Daily!O643,Daily!O860,Daily!O891)</f>
        <v>9110</v>
      </c>
      <c r="P21" s="33">
        <f>SUM(Daily!P209,Daily!P426,Daily!P643,Daily!P860,Daily!P891)</f>
        <v>4067</v>
      </c>
      <c r="Q21" s="33">
        <f>SUM(Daily!Q209,Daily!Q426,Daily!Q643,Daily!Q860,Daily!Q891)</f>
        <v>5201</v>
      </c>
      <c r="R21" s="33">
        <f>SUM(Daily!R209,Daily!R426,Daily!R643,Daily!R860,Daily!R891)</f>
        <v>5354</v>
      </c>
      <c r="S21" s="33">
        <f>SUM(Daily!S209,Daily!S426,Daily!S643,Daily!S860,Daily!S891)</f>
        <v>7800</v>
      </c>
      <c r="T21" s="33">
        <f>SUM(Daily!T209,Daily!T426,Daily!T643,Daily!T860,Daily!T891)</f>
        <v>814</v>
      </c>
      <c r="U21" s="33">
        <f>SUM(Daily!U209,Daily!U426,Daily!U643,Daily!U860,Daily!U891)</f>
        <v>850</v>
      </c>
      <c r="V21" s="33">
        <f>SUM(Daily!V209,Daily!V426,Daily!V643,Daily!V860,Daily!V891)</f>
        <v>5458</v>
      </c>
      <c r="W21" s="33">
        <f>SUM(Daily!W209,Daily!W426,Daily!W643,Daily!W860,Daily!W891)</f>
        <v>5679</v>
      </c>
      <c r="X21" s="33">
        <f>SUM(Daily!X209,Daily!X426,Daily!X643,Daily!X860,Daily!X891)</f>
        <v>3522</v>
      </c>
      <c r="Y21" s="33">
        <f>SUM(Daily!Y209,Daily!Y426,Daily!Y643,Daily!Y860,Daily!Y891)</f>
        <v>2174</v>
      </c>
      <c r="Z21" s="33">
        <f>SUM(Daily!Z209,Daily!Z426,Daily!Z643,Daily!Z860,Daily!Z891)</f>
        <v>11850</v>
      </c>
      <c r="AA21" s="33">
        <f>SUM(Daily!AA209,Daily!AA426,Daily!AA643,Daily!AA860,Daily!AA891)</f>
        <v>10515</v>
      </c>
      <c r="AB21" s="108">
        <f t="shared" si="0"/>
        <v>70586</v>
      </c>
      <c r="AC21" s="19">
        <f t="shared" si="0"/>
        <v>71026</v>
      </c>
    </row>
    <row r="22" spans="1:29" ht="14.25" thickTop="1" thickBot="1" x14ac:dyDescent="0.25">
      <c r="A22" s="90" t="s">
        <v>31</v>
      </c>
      <c r="B22" s="33">
        <f>SUM(Daily!B210,Daily!B427,Daily!B644,Daily!B861,Daily!B892)</f>
        <v>7422</v>
      </c>
      <c r="C22" s="33">
        <f>SUM(Daily!C210,Daily!C427,Daily!C644,Daily!C861,Daily!C892)</f>
        <v>6112</v>
      </c>
      <c r="D22" s="33">
        <f>SUM(Daily!D210,Daily!D427,Daily!D644,Daily!D861,Daily!D892)</f>
        <v>2004</v>
      </c>
      <c r="E22" s="33">
        <f>SUM(Daily!E210,Daily!E427,Daily!E644,Daily!E861,Daily!E892)</f>
        <v>2537</v>
      </c>
      <c r="F22" s="33">
        <f>SUM(Daily!F210,Daily!F427,Daily!F644,Daily!F861,Daily!F892)</f>
        <v>4463</v>
      </c>
      <c r="G22" s="33">
        <f>SUM(Daily!G210,Daily!G427,Daily!G644,Daily!G861,Daily!G892)</f>
        <v>5297</v>
      </c>
      <c r="H22" s="33">
        <f>SUM(Daily!H210,Daily!H427,Daily!H644,Daily!H861,Daily!H892)</f>
        <v>9590</v>
      </c>
      <c r="I22" s="33">
        <f>SUM(Daily!I210,Daily!I427,Daily!I644,Daily!I861,Daily!I892)</f>
        <v>10935</v>
      </c>
      <c r="J22" s="33">
        <f>SUM(Daily!J210,Daily!J427,Daily!J644,Daily!J861,Daily!J892)</f>
        <v>1103</v>
      </c>
      <c r="K22" s="33">
        <f>SUM(Daily!K210,Daily!K427,Daily!K644,Daily!K861,Daily!K892)</f>
        <v>656</v>
      </c>
      <c r="L22" s="33">
        <f>SUM(Daily!L210,Daily!L427,Daily!L644,Daily!L861,Daily!L892)</f>
        <v>5005</v>
      </c>
      <c r="M22" s="33">
        <f>SUM(Daily!M210,Daily!M427,Daily!M644,Daily!M861,Daily!M892)</f>
        <v>2514</v>
      </c>
      <c r="N22" s="33">
        <f>SUM(Daily!N210,Daily!N427,Daily!N644,Daily!N861,Daily!N892)</f>
        <v>9628</v>
      </c>
      <c r="O22" s="33">
        <f>SUM(Daily!O210,Daily!O427,Daily!O644,Daily!O861,Daily!O892)</f>
        <v>8220</v>
      </c>
      <c r="P22" s="33">
        <f>SUM(Daily!P210,Daily!P427,Daily!P644,Daily!P861,Daily!P892)</f>
        <v>3465</v>
      </c>
      <c r="Q22" s="33">
        <f>SUM(Daily!Q210,Daily!Q427,Daily!Q644,Daily!Q861,Daily!Q892)</f>
        <v>5165</v>
      </c>
      <c r="R22" s="33">
        <f>SUM(Daily!R210,Daily!R427,Daily!R644,Daily!R861,Daily!R892)</f>
        <v>4591</v>
      </c>
      <c r="S22" s="33">
        <f>SUM(Daily!S210,Daily!S427,Daily!S644,Daily!S861,Daily!S892)</f>
        <v>7381</v>
      </c>
      <c r="T22" s="33">
        <f>SUM(Daily!T210,Daily!T427,Daily!T644,Daily!T861,Daily!T892)</f>
        <v>718</v>
      </c>
      <c r="U22" s="33">
        <f>SUM(Daily!U210,Daily!U427,Daily!U644,Daily!U861,Daily!U892)</f>
        <v>789</v>
      </c>
      <c r="V22" s="33">
        <f>SUM(Daily!V210,Daily!V427,Daily!V644,Daily!V861,Daily!V892)</f>
        <v>6148</v>
      </c>
      <c r="W22" s="33">
        <f>SUM(Daily!W210,Daily!W427,Daily!W644,Daily!W861,Daily!W892)</f>
        <v>5015</v>
      </c>
      <c r="X22" s="33">
        <f>SUM(Daily!X210,Daily!X427,Daily!X644,Daily!X861,Daily!X892)</f>
        <v>3421</v>
      </c>
      <c r="Y22" s="33">
        <f>SUM(Daily!Y210,Daily!Y427,Daily!Y644,Daily!Y861,Daily!Y892)</f>
        <v>2156</v>
      </c>
      <c r="Z22" s="33">
        <f>SUM(Daily!Z210,Daily!Z427,Daily!Z644,Daily!Z861,Daily!Z892)</f>
        <v>11419</v>
      </c>
      <c r="AA22" s="33">
        <f>SUM(Daily!AA210,Daily!AA427,Daily!AA644,Daily!AA861,Daily!AA892)</f>
        <v>9487</v>
      </c>
      <c r="AB22" s="108">
        <f t="shared" si="0"/>
        <v>68977</v>
      </c>
      <c r="AC22" s="19">
        <f t="shared" si="0"/>
        <v>66264</v>
      </c>
    </row>
    <row r="23" spans="1:29" ht="14.25" thickTop="1" thickBot="1" x14ac:dyDescent="0.25">
      <c r="A23" s="91" t="s">
        <v>32</v>
      </c>
      <c r="B23" s="33">
        <f>SUM(Daily!B211,Daily!B428,Daily!B645,Daily!B862,Daily!B893)</f>
        <v>7672</v>
      </c>
      <c r="C23" s="33">
        <f>SUM(Daily!C211,Daily!C428,Daily!C645,Daily!C862,Daily!C893)</f>
        <v>5837</v>
      </c>
      <c r="D23" s="33">
        <f>SUM(Daily!D211,Daily!D428,Daily!D645,Daily!D862,Daily!D893)</f>
        <v>1655</v>
      </c>
      <c r="E23" s="33">
        <f>SUM(Daily!E211,Daily!E428,Daily!E645,Daily!E862,Daily!E893)</f>
        <v>2619</v>
      </c>
      <c r="F23" s="33">
        <f>SUM(Daily!F211,Daily!F428,Daily!F645,Daily!F862,Daily!F893)</f>
        <v>4466</v>
      </c>
      <c r="G23" s="33">
        <f>SUM(Daily!G211,Daily!G428,Daily!G645,Daily!G862,Daily!G893)</f>
        <v>6050</v>
      </c>
      <c r="H23" s="33">
        <f>SUM(Daily!H211,Daily!H428,Daily!H645,Daily!H862,Daily!H893)</f>
        <v>9199</v>
      </c>
      <c r="I23" s="33">
        <f>SUM(Daily!I211,Daily!I428,Daily!I645,Daily!I862,Daily!I893)</f>
        <v>11343</v>
      </c>
      <c r="J23" s="33">
        <f>SUM(Daily!J211,Daily!J428,Daily!J645,Daily!J862,Daily!J893)</f>
        <v>1167</v>
      </c>
      <c r="K23" s="33">
        <f>SUM(Daily!K211,Daily!K428,Daily!K645,Daily!K862,Daily!K893)</f>
        <v>611</v>
      </c>
      <c r="L23" s="33">
        <f>SUM(Daily!L211,Daily!L428,Daily!L645,Daily!L862,Daily!L893)</f>
        <v>5135</v>
      </c>
      <c r="M23" s="33">
        <f>SUM(Daily!M211,Daily!M428,Daily!M645,Daily!M862,Daily!M893)</f>
        <v>2524</v>
      </c>
      <c r="N23" s="33">
        <f>SUM(Daily!N211,Daily!N428,Daily!N645,Daily!N862,Daily!N893)</f>
        <v>8881</v>
      </c>
      <c r="O23" s="33">
        <f>SUM(Daily!O211,Daily!O428,Daily!O645,Daily!O862,Daily!O893)</f>
        <v>8935</v>
      </c>
      <c r="P23" s="33">
        <f>SUM(Daily!P211,Daily!P428,Daily!P645,Daily!P862,Daily!P893)</f>
        <v>2715</v>
      </c>
      <c r="Q23" s="33">
        <f>SUM(Daily!Q211,Daily!Q428,Daily!Q645,Daily!Q862,Daily!Q893)</f>
        <v>5801</v>
      </c>
      <c r="R23" s="33">
        <f>SUM(Daily!R211,Daily!R428,Daily!R645,Daily!R862,Daily!R893)</f>
        <v>4510</v>
      </c>
      <c r="S23" s="33">
        <f>SUM(Daily!S211,Daily!S428,Daily!S645,Daily!S862,Daily!S893)</f>
        <v>8046</v>
      </c>
      <c r="T23" s="33">
        <f>SUM(Daily!T211,Daily!T428,Daily!T645,Daily!T862,Daily!T893)</f>
        <v>520</v>
      </c>
      <c r="U23" s="33">
        <f>SUM(Daily!U211,Daily!U428,Daily!U645,Daily!U862,Daily!U893)</f>
        <v>939</v>
      </c>
      <c r="V23" s="33">
        <f>SUM(Daily!V211,Daily!V428,Daily!V645,Daily!V862,Daily!V893)</f>
        <v>6662</v>
      </c>
      <c r="W23" s="33">
        <f>SUM(Daily!W211,Daily!W428,Daily!W645,Daily!W862,Daily!W893)</f>
        <v>5102</v>
      </c>
      <c r="X23" s="33">
        <f>SUM(Daily!X211,Daily!X428,Daily!X645,Daily!X862,Daily!X893)</f>
        <v>2938</v>
      </c>
      <c r="Y23" s="33">
        <f>SUM(Daily!Y211,Daily!Y428,Daily!Y645,Daily!Y862,Daily!Y893)</f>
        <v>2418</v>
      </c>
      <c r="Z23" s="33">
        <f>SUM(Daily!Z211,Daily!Z428,Daily!Z645,Daily!Z862,Daily!Z893)</f>
        <v>10642</v>
      </c>
      <c r="AA23" s="33">
        <f>SUM(Daily!AA211,Daily!AA428,Daily!AA645,Daily!AA862,Daily!AA893)</f>
        <v>10534</v>
      </c>
      <c r="AB23" s="108">
        <f t="shared" si="0"/>
        <v>66162</v>
      </c>
      <c r="AC23" s="19">
        <f t="shared" si="0"/>
        <v>70759</v>
      </c>
    </row>
    <row r="24" spans="1:29" ht="14.25" thickTop="1" thickBot="1" x14ac:dyDescent="0.25">
      <c r="A24" s="90" t="s">
        <v>33</v>
      </c>
      <c r="B24" s="33">
        <f>SUM(Daily!B212,Daily!B429,Daily!B646,Daily!B863,Daily!B894)</f>
        <v>6894</v>
      </c>
      <c r="C24" s="33">
        <f>SUM(Daily!C212,Daily!C429,Daily!C646,Daily!C863,Daily!C894)</f>
        <v>4522</v>
      </c>
      <c r="D24" s="33">
        <f>SUM(Daily!D212,Daily!D429,Daily!D646,Daily!D863,Daily!D894)</f>
        <v>1448</v>
      </c>
      <c r="E24" s="33">
        <f>SUM(Daily!E212,Daily!E429,Daily!E646,Daily!E863,Daily!E894)</f>
        <v>2225</v>
      </c>
      <c r="F24" s="33">
        <f>SUM(Daily!F212,Daily!F429,Daily!F646,Daily!F863,Daily!F894)</f>
        <v>4187</v>
      </c>
      <c r="G24" s="33">
        <f>SUM(Daily!G212,Daily!G429,Daily!G646,Daily!G863,Daily!G894)</f>
        <v>4989</v>
      </c>
      <c r="H24" s="33">
        <f>SUM(Daily!H212,Daily!H429,Daily!H646,Daily!H863,Daily!H894)</f>
        <v>9134</v>
      </c>
      <c r="I24" s="33">
        <f>SUM(Daily!I212,Daily!I429,Daily!I646,Daily!I863,Daily!I894)</f>
        <v>9388</v>
      </c>
      <c r="J24" s="33">
        <f>SUM(Daily!J212,Daily!J429,Daily!J646,Daily!J863,Daily!J894)</f>
        <v>1206</v>
      </c>
      <c r="K24" s="33">
        <f>SUM(Daily!K212,Daily!K429,Daily!K646,Daily!K863,Daily!K894)</f>
        <v>434</v>
      </c>
      <c r="L24" s="33">
        <f>SUM(Daily!L212,Daily!L429,Daily!L646,Daily!L863,Daily!L894)</f>
        <v>4021</v>
      </c>
      <c r="M24" s="33">
        <f>SUM(Daily!M212,Daily!M429,Daily!M646,Daily!M863,Daily!M894)</f>
        <v>2289</v>
      </c>
      <c r="N24" s="33">
        <f>SUM(Daily!N212,Daily!N429,Daily!N646,Daily!N863,Daily!N894)</f>
        <v>7352</v>
      </c>
      <c r="O24" s="33">
        <f>SUM(Daily!O212,Daily!O429,Daily!O646,Daily!O863,Daily!O894)</f>
        <v>8314</v>
      </c>
      <c r="P24" s="33">
        <f>SUM(Daily!P212,Daily!P429,Daily!P646,Daily!P863,Daily!P894)</f>
        <v>2292</v>
      </c>
      <c r="Q24" s="33">
        <f>SUM(Daily!Q212,Daily!Q429,Daily!Q646,Daily!Q863,Daily!Q894)</f>
        <v>5785</v>
      </c>
      <c r="R24" s="33">
        <f>SUM(Daily!R212,Daily!R429,Daily!R646,Daily!R863,Daily!R894)</f>
        <v>3904</v>
      </c>
      <c r="S24" s="33">
        <f>SUM(Daily!S212,Daily!S429,Daily!S646,Daily!S863,Daily!S894)</f>
        <v>6403</v>
      </c>
      <c r="T24" s="33">
        <f>SUM(Daily!T212,Daily!T429,Daily!T646,Daily!T863,Daily!T894)</f>
        <v>511</v>
      </c>
      <c r="U24" s="33">
        <f>SUM(Daily!U212,Daily!U429,Daily!U646,Daily!U863,Daily!U894)</f>
        <v>932</v>
      </c>
      <c r="V24" s="33">
        <f>SUM(Daily!V212,Daily!V429,Daily!V646,Daily!V863,Daily!V894)</f>
        <v>6210</v>
      </c>
      <c r="W24" s="33">
        <f>SUM(Daily!W212,Daily!W429,Daily!W646,Daily!W863,Daily!W894)</f>
        <v>4403</v>
      </c>
      <c r="X24" s="33">
        <f>SUM(Daily!X212,Daily!X429,Daily!X646,Daily!X863,Daily!X894)</f>
        <v>2282</v>
      </c>
      <c r="Y24" s="33">
        <f>SUM(Daily!Y212,Daily!Y429,Daily!Y646,Daily!Y863,Daily!Y894)</f>
        <v>2084</v>
      </c>
      <c r="Z24" s="33">
        <f>SUM(Daily!Z212,Daily!Z429,Daily!Z646,Daily!Z863,Daily!Z894)</f>
        <v>8549</v>
      </c>
      <c r="AA24" s="33">
        <f>SUM(Daily!AA212,Daily!AA429,Daily!AA646,Daily!AA863,Daily!AA894)</f>
        <v>8219</v>
      </c>
      <c r="AB24" s="108">
        <f t="shared" si="0"/>
        <v>57990</v>
      </c>
      <c r="AC24" s="19">
        <f t="shared" si="0"/>
        <v>59987</v>
      </c>
    </row>
    <row r="25" spans="1:29" ht="14.25" thickTop="1" thickBot="1" x14ac:dyDescent="0.25">
      <c r="A25" s="91" t="s">
        <v>34</v>
      </c>
      <c r="B25" s="33">
        <f>SUM(Daily!B213,Daily!B430,Daily!B647,Daily!B864,Daily!B895)</f>
        <v>2325</v>
      </c>
      <c r="C25" s="33">
        <f>SUM(Daily!C213,Daily!C430,Daily!C647,Daily!C864,Daily!C895)</f>
        <v>3744</v>
      </c>
      <c r="D25" s="33">
        <f>SUM(Daily!D213,Daily!D430,Daily!D647,Daily!D864,Daily!D895)</f>
        <v>670</v>
      </c>
      <c r="E25" s="33">
        <f>SUM(Daily!E213,Daily!E430,Daily!E647,Daily!E864,Daily!E895)</f>
        <v>2122</v>
      </c>
      <c r="F25" s="33">
        <f>SUM(Daily!F213,Daily!F430,Daily!F647,Daily!F864,Daily!F895)</f>
        <v>1850</v>
      </c>
      <c r="G25" s="33">
        <f>SUM(Daily!G213,Daily!G430,Daily!G647,Daily!G864,Daily!G895)</f>
        <v>4946</v>
      </c>
      <c r="H25" s="33">
        <f>SUM(Daily!H213,Daily!H430,Daily!H647,Daily!H864,Daily!H895)</f>
        <v>5038</v>
      </c>
      <c r="I25" s="33">
        <f>SUM(Daily!I213,Daily!I430,Daily!I647,Daily!I864,Daily!I895)</f>
        <v>8005</v>
      </c>
      <c r="J25" s="33">
        <f>SUM(Daily!J213,Daily!J430,Daily!J647,Daily!J864,Daily!J895)</f>
        <v>1005</v>
      </c>
      <c r="K25" s="33">
        <f>SUM(Daily!K213,Daily!K430,Daily!K647,Daily!K864,Daily!K895)</f>
        <v>336</v>
      </c>
      <c r="L25" s="33">
        <f>SUM(Daily!L213,Daily!L430,Daily!L647,Daily!L864,Daily!L895)</f>
        <v>3341</v>
      </c>
      <c r="M25" s="33">
        <f>SUM(Daily!M213,Daily!M430,Daily!M647,Daily!M864,Daily!M895)</f>
        <v>1751</v>
      </c>
      <c r="N25" s="33">
        <f>SUM(Daily!N213,Daily!N430,Daily!N647,Daily!N864,Daily!N895)</f>
        <v>7346</v>
      </c>
      <c r="O25" s="33">
        <f>SUM(Daily!O213,Daily!O430,Daily!O647,Daily!O864,Daily!O895)</f>
        <v>6363</v>
      </c>
      <c r="P25" s="33">
        <f>SUM(Daily!P213,Daily!P430,Daily!P647,Daily!P864,Daily!P895)</f>
        <v>1807</v>
      </c>
      <c r="Q25" s="33">
        <f>SUM(Daily!Q213,Daily!Q430,Daily!Q647,Daily!Q864,Daily!Q895)</f>
        <v>4701</v>
      </c>
      <c r="R25" s="33">
        <f>SUM(Daily!R213,Daily!R430,Daily!R647,Daily!R864,Daily!R895)</f>
        <v>3097</v>
      </c>
      <c r="S25" s="33">
        <f>SUM(Daily!S213,Daily!S430,Daily!S647,Daily!S864,Daily!S895)</f>
        <v>5414</v>
      </c>
      <c r="T25" s="33">
        <f>SUM(Daily!T213,Daily!T430,Daily!T647,Daily!T864,Daily!T895)</f>
        <v>444</v>
      </c>
      <c r="U25" s="33">
        <f>SUM(Daily!U213,Daily!U430,Daily!U647,Daily!U864,Daily!U895)</f>
        <v>722</v>
      </c>
      <c r="V25" s="33">
        <f>SUM(Daily!V213,Daily!V430,Daily!V647,Daily!V864,Daily!V895)</f>
        <v>5569</v>
      </c>
      <c r="W25" s="33">
        <f>SUM(Daily!W213,Daily!W430,Daily!W647,Daily!W864,Daily!W895)</f>
        <v>3230</v>
      </c>
      <c r="X25" s="33">
        <f>SUM(Daily!X213,Daily!X430,Daily!X647,Daily!X864,Daily!X895)</f>
        <v>1504</v>
      </c>
      <c r="Y25" s="33">
        <f>SUM(Daily!Y213,Daily!Y430,Daily!Y647,Daily!Y864,Daily!Y895)</f>
        <v>1780</v>
      </c>
      <c r="Z25" s="33">
        <f>SUM(Daily!Z213,Daily!Z430,Daily!Z647,Daily!Z864,Daily!Z895)</f>
        <v>6029</v>
      </c>
      <c r="AA25" s="33">
        <f>SUM(Daily!AA213,Daily!AA430,Daily!AA647,Daily!AA864,Daily!AA895)</f>
        <v>7271</v>
      </c>
      <c r="AB25" s="108">
        <f>B25+D25+F25+H25+J25+L25+N25+P25+R25+T25+V25+X25+Z25</f>
        <v>40025</v>
      </c>
      <c r="AC25" s="19">
        <f t="shared" si="0"/>
        <v>50385</v>
      </c>
    </row>
    <row r="26" spans="1:29" ht="14.25" thickTop="1" thickBot="1" x14ac:dyDescent="0.25">
      <c r="A26" s="90" t="s">
        <v>35</v>
      </c>
      <c r="B26" s="33">
        <f>SUM(Daily!B214,Daily!B431,Daily!B648,Daily!B865,Daily!B896)</f>
        <v>0</v>
      </c>
      <c r="C26" s="33">
        <f>SUM(Daily!C214,Daily!C431,Daily!C648,Daily!C865,Daily!C896)</f>
        <v>1721</v>
      </c>
      <c r="D26" s="33">
        <f>SUM(Daily!D214,Daily!D431,Daily!D648,Daily!D865,Daily!D896)</f>
        <v>22</v>
      </c>
      <c r="E26" s="33">
        <f>SUM(Daily!E214,Daily!E431,Daily!E648,Daily!E865,Daily!E896)</f>
        <v>1275</v>
      </c>
      <c r="F26" s="33">
        <f>SUM(Daily!F214,Daily!F431,Daily!F648,Daily!F865,Daily!F896)</f>
        <v>60</v>
      </c>
      <c r="G26" s="33">
        <f>SUM(Daily!G214,Daily!G431,Daily!G648,Daily!G865,Daily!G896)</f>
        <v>3103</v>
      </c>
      <c r="H26" s="33">
        <f>SUM(Daily!H214,Daily!H431,Daily!H648,Daily!H865,Daily!H896)</f>
        <v>396</v>
      </c>
      <c r="I26" s="33">
        <f>SUM(Daily!I214,Daily!I431,Daily!I648,Daily!I865,Daily!I896)</f>
        <v>3725</v>
      </c>
      <c r="J26" s="33">
        <f>SUM(Daily!J214,Daily!J431,Daily!J648,Daily!J865,Daily!J896)</f>
        <v>282</v>
      </c>
      <c r="K26" s="33">
        <f>SUM(Daily!K214,Daily!K431,Daily!K648,Daily!K865,Daily!K896)</f>
        <v>198</v>
      </c>
      <c r="L26" s="33">
        <f>SUM(Daily!L214,Daily!L431,Daily!L648,Daily!L865,Daily!L896)</f>
        <v>2740</v>
      </c>
      <c r="M26" s="33">
        <f>SUM(Daily!M214,Daily!M431,Daily!M648,Daily!M865,Daily!M896)</f>
        <v>385</v>
      </c>
      <c r="N26" s="33">
        <f>SUM(Daily!N214,Daily!N431,Daily!N648,Daily!N865,Daily!N896)</f>
        <v>2040</v>
      </c>
      <c r="O26" s="33">
        <f>SUM(Daily!O214,Daily!O431,Daily!O648,Daily!O865,Daily!O896)</f>
        <v>1189</v>
      </c>
      <c r="P26" s="33">
        <f>SUM(Daily!P214,Daily!P431,Daily!P648,Daily!P865,Daily!P896)</f>
        <v>306</v>
      </c>
      <c r="Q26" s="33">
        <f>SUM(Daily!Q214,Daily!Q431,Daily!Q648,Daily!Q865,Daily!Q896)</f>
        <v>822</v>
      </c>
      <c r="R26" s="33">
        <f>SUM(Daily!R214,Daily!R431,Daily!R648,Daily!R865,Daily!R896)</f>
        <v>636</v>
      </c>
      <c r="S26" s="33">
        <f>SUM(Daily!S214,Daily!S431,Daily!S648,Daily!S865,Daily!S896)</f>
        <v>586</v>
      </c>
      <c r="T26" s="33">
        <f>SUM(Daily!T214,Daily!T431,Daily!T648,Daily!T865,Daily!T896)</f>
        <v>52</v>
      </c>
      <c r="U26" s="33">
        <f>SUM(Daily!U214,Daily!U431,Daily!U648,Daily!U865,Daily!U896)</f>
        <v>47</v>
      </c>
      <c r="V26" s="33">
        <f>SUM(Daily!V214,Daily!V431,Daily!V648,Daily!V865,Daily!V896)</f>
        <v>1204</v>
      </c>
      <c r="W26" s="33">
        <f>SUM(Daily!W214,Daily!W431,Daily!W648,Daily!W865,Daily!W896)</f>
        <v>101</v>
      </c>
      <c r="X26" s="33">
        <f>SUM(Daily!X214,Daily!X431,Daily!X648,Daily!X865,Daily!X896)</f>
        <v>184</v>
      </c>
      <c r="Y26" s="33">
        <f>SUM(Daily!Y214,Daily!Y431,Daily!Y648,Daily!Y865,Daily!Y896)</f>
        <v>39</v>
      </c>
      <c r="Z26" s="33">
        <f>SUM(Daily!Z214,Daily!Z431,Daily!Z648,Daily!Z865,Daily!Z896)</f>
        <v>288</v>
      </c>
      <c r="AA26" s="33">
        <f>SUM(Daily!AA214,Daily!AA431,Daily!AA648,Daily!AA865,Daily!AA896)</f>
        <v>413</v>
      </c>
      <c r="AB26" s="108">
        <f>B26+D26+F26+H26+J26+L26+N26+P26+R26+T26+V26+X26+Z26</f>
        <v>8210</v>
      </c>
      <c r="AC26" s="19">
        <f t="shared" si="0"/>
        <v>13604</v>
      </c>
    </row>
    <row r="27" spans="1:29" ht="14.25" thickTop="1" thickBot="1" x14ac:dyDescent="0.25">
      <c r="A27" s="91" t="s">
        <v>36</v>
      </c>
      <c r="B27" s="33">
        <f>SUM(Daily!B215,Daily!B432,Daily!B649,Daily!B866,Daily!B897)</f>
        <v>0</v>
      </c>
      <c r="C27" s="33">
        <f>SUM(Daily!C215,Daily!C432,Daily!C649,Daily!C866,Daily!C897)</f>
        <v>0</v>
      </c>
      <c r="D27" s="33">
        <f>SUM(Daily!D215,Daily!D432,Daily!D649,Daily!D866,Daily!D897)</f>
        <v>0</v>
      </c>
      <c r="E27" s="33">
        <f>SUM(Daily!E215,Daily!E432,Daily!E649,Daily!E866,Daily!E897)</f>
        <v>0</v>
      </c>
      <c r="F27" s="33">
        <f>SUM(Daily!F215,Daily!F432,Daily!F649,Daily!F866,Daily!F897)</f>
        <v>0</v>
      </c>
      <c r="G27" s="33">
        <f>SUM(Daily!G215,Daily!G432,Daily!G649,Daily!G866,Daily!G897)</f>
        <v>0</v>
      </c>
      <c r="H27" s="33">
        <f>SUM(Daily!H215,Daily!H432,Daily!H649,Daily!H866,Daily!H897)</f>
        <v>0</v>
      </c>
      <c r="I27" s="33">
        <f>SUM(Daily!I215,Daily!I432,Daily!I649,Daily!I866,Daily!I897)</f>
        <v>0</v>
      </c>
      <c r="J27" s="33">
        <f>SUM(Daily!J215,Daily!J432,Daily!J649,Daily!J866,Daily!J897)</f>
        <v>0</v>
      </c>
      <c r="K27" s="33">
        <f>SUM(Daily!K215,Daily!K432,Daily!K649,Daily!K866,Daily!K897)</f>
        <v>0</v>
      </c>
      <c r="L27" s="33">
        <f>SUM(Daily!L215,Daily!L432,Daily!L649,Daily!L866,Daily!L897)</f>
        <v>0</v>
      </c>
      <c r="M27" s="33">
        <f>SUM(Daily!M215,Daily!M432,Daily!M649,Daily!M866,Daily!M897)</f>
        <v>0</v>
      </c>
      <c r="N27" s="33">
        <f>SUM(Daily!N215,Daily!N432,Daily!N649,Daily!N866,Daily!N897)</f>
        <v>0</v>
      </c>
      <c r="O27" s="33">
        <f>SUM(Daily!O215,Daily!O432,Daily!O649,Daily!O866,Daily!O897)</f>
        <v>0</v>
      </c>
      <c r="P27" s="33">
        <f>SUM(Daily!P215,Daily!P432,Daily!P649,Daily!P866,Daily!P897)</f>
        <v>0</v>
      </c>
      <c r="Q27" s="33">
        <f>SUM(Daily!Q215,Daily!Q432,Daily!Q649,Daily!Q866,Daily!Q897)</f>
        <v>0</v>
      </c>
      <c r="R27" s="33">
        <f>SUM(Daily!R215,Daily!R432,Daily!R649,Daily!R866,Daily!R897)</f>
        <v>0</v>
      </c>
      <c r="S27" s="33">
        <f>SUM(Daily!S215,Daily!S432,Daily!S649,Daily!S866,Daily!S897)</f>
        <v>0</v>
      </c>
      <c r="T27" s="33">
        <f>SUM(Daily!T215,Daily!T432,Daily!T649,Daily!T866,Daily!T897)</f>
        <v>0</v>
      </c>
      <c r="U27" s="33">
        <f>SUM(Daily!U215,Daily!U432,Daily!U649,Daily!U866,Daily!U897)</f>
        <v>0</v>
      </c>
      <c r="V27" s="33">
        <f>SUM(Daily!V215,Daily!V432,Daily!V649,Daily!V866,Daily!V897)</f>
        <v>0</v>
      </c>
      <c r="W27" s="33">
        <f>SUM(Daily!W215,Daily!W432,Daily!W649,Daily!W866,Daily!W897)</f>
        <v>0</v>
      </c>
      <c r="X27" s="33">
        <f>SUM(Daily!X215,Daily!X432,Daily!X649,Daily!X866,Daily!X897)</f>
        <v>0</v>
      </c>
      <c r="Y27" s="33">
        <f>SUM(Daily!Y215,Daily!Y432,Daily!Y649,Daily!Y866,Daily!Y897)</f>
        <v>0</v>
      </c>
      <c r="Z27" s="33">
        <f>SUM(Daily!Z215,Daily!Z432,Daily!Z649,Daily!Z866,Daily!Z897)</f>
        <v>0</v>
      </c>
      <c r="AA27" s="33">
        <f>SUM(Daily!AA215,Daily!AA432,Daily!AA649,Daily!AA866,Daily!AA897)</f>
        <v>0</v>
      </c>
      <c r="AB27" s="108">
        <f t="shared" si="0"/>
        <v>0</v>
      </c>
      <c r="AC27" s="19">
        <f t="shared" si="0"/>
        <v>0</v>
      </c>
    </row>
    <row r="28" spans="1:29" ht="14.25" thickTop="1" thickBot="1" x14ac:dyDescent="0.25">
      <c r="A28" s="90" t="s">
        <v>37</v>
      </c>
      <c r="B28" s="33">
        <f>SUM(Daily!B216,Daily!B433,Daily!B650,Daily!B867,Daily!B898)</f>
        <v>0</v>
      </c>
      <c r="C28" s="33">
        <f>SUM(Daily!C216,Daily!C433,Daily!C650,Daily!C867,Daily!C898)</f>
        <v>0</v>
      </c>
      <c r="D28" s="33">
        <f>SUM(Daily!D216,Daily!D433,Daily!D650,Daily!D867,Daily!D898)</f>
        <v>0</v>
      </c>
      <c r="E28" s="33">
        <f>SUM(Daily!E216,Daily!E433,Daily!E650,Daily!E867,Daily!E898)</f>
        <v>0</v>
      </c>
      <c r="F28" s="33">
        <f>SUM(Daily!F216,Daily!F433,Daily!F650,Daily!F867,Daily!F898)</f>
        <v>0</v>
      </c>
      <c r="G28" s="33">
        <f>SUM(Daily!G216,Daily!G433,Daily!G650,Daily!G867,Daily!G898)</f>
        <v>0</v>
      </c>
      <c r="H28" s="33">
        <f>SUM(Daily!H216,Daily!H433,Daily!H650,Daily!H867,Daily!H898)</f>
        <v>0</v>
      </c>
      <c r="I28" s="33">
        <f>SUM(Daily!I216,Daily!I433,Daily!I650,Daily!I867,Daily!I898)</f>
        <v>0</v>
      </c>
      <c r="J28" s="33">
        <f>SUM(Daily!J216,Daily!J433,Daily!J650,Daily!J867,Daily!J898)</f>
        <v>0</v>
      </c>
      <c r="K28" s="33">
        <f>SUM(Daily!K216,Daily!K433,Daily!K650,Daily!K867,Daily!K898)</f>
        <v>0</v>
      </c>
      <c r="L28" s="33">
        <f>SUM(Daily!L216,Daily!L433,Daily!L650,Daily!L867,Daily!L898)</f>
        <v>0</v>
      </c>
      <c r="M28" s="33">
        <f>SUM(Daily!M216,Daily!M433,Daily!M650,Daily!M867,Daily!M898)</f>
        <v>0</v>
      </c>
      <c r="N28" s="33">
        <f>SUM(Daily!N216,Daily!N433,Daily!N650,Daily!N867,Daily!N898)</f>
        <v>0</v>
      </c>
      <c r="O28" s="33">
        <f>SUM(Daily!O216,Daily!O433,Daily!O650,Daily!O867,Daily!O898)</f>
        <v>0</v>
      </c>
      <c r="P28" s="33">
        <f>SUM(Daily!P216,Daily!P433,Daily!P650,Daily!P867,Daily!P898)</f>
        <v>0</v>
      </c>
      <c r="Q28" s="33">
        <f>SUM(Daily!Q216,Daily!Q433,Daily!Q650,Daily!Q867,Daily!Q898)</f>
        <v>0</v>
      </c>
      <c r="R28" s="33">
        <f>SUM(Daily!R216,Daily!R433,Daily!R650,Daily!R867,Daily!R898)</f>
        <v>0</v>
      </c>
      <c r="S28" s="33">
        <f>SUM(Daily!S216,Daily!S433,Daily!S650,Daily!S867,Daily!S898)</f>
        <v>0</v>
      </c>
      <c r="T28" s="33">
        <f>SUM(Daily!T216,Daily!T433,Daily!T650,Daily!T867,Daily!T898)</f>
        <v>0</v>
      </c>
      <c r="U28" s="33">
        <f>SUM(Daily!U216,Daily!U433,Daily!U650,Daily!U867,Daily!U898)</f>
        <v>0</v>
      </c>
      <c r="V28" s="33">
        <f>SUM(Daily!V216,Daily!V433,Daily!V650,Daily!V867,Daily!V898)</f>
        <v>0</v>
      </c>
      <c r="W28" s="33">
        <f>SUM(Daily!W216,Daily!W433,Daily!W650,Daily!W867,Daily!W898)</f>
        <v>0</v>
      </c>
      <c r="X28" s="33">
        <f>SUM(Daily!X216,Daily!X433,Daily!X650,Daily!X867,Daily!X898)</f>
        <v>0</v>
      </c>
      <c r="Y28" s="33">
        <f>SUM(Daily!Y216,Daily!Y433,Daily!Y650,Daily!Y867,Daily!Y898)</f>
        <v>0</v>
      </c>
      <c r="Z28" s="33">
        <f>SUM(Daily!Z216,Daily!Z433,Daily!Z650,Daily!Z867,Daily!Z898)</f>
        <v>0</v>
      </c>
      <c r="AA28" s="33">
        <f>SUM(Daily!AA216,Daily!AA433,Daily!AA650,Daily!AA867,Daily!AA898)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SUM(Daily!B217,Daily!B434,Daily!B651,Daily!B868,Daily!B899)</f>
        <v>0</v>
      </c>
      <c r="C29" s="33">
        <f>SUM(Daily!C217,Daily!C434,Daily!C651,Daily!C868,Daily!C899)</f>
        <v>0</v>
      </c>
      <c r="D29" s="33">
        <f>SUM(Daily!D217,Daily!D434,Daily!D651,Daily!D868,Daily!D899)</f>
        <v>0</v>
      </c>
      <c r="E29" s="33">
        <f>SUM(Daily!E217,Daily!E434,Daily!E651,Daily!E868,Daily!E899)</f>
        <v>0</v>
      </c>
      <c r="F29" s="33">
        <f>SUM(Daily!F217,Daily!F434,Daily!F651,Daily!F868,Daily!F899)</f>
        <v>0</v>
      </c>
      <c r="G29" s="33">
        <f>SUM(Daily!G217,Daily!G434,Daily!G651,Daily!G868,Daily!G899)</f>
        <v>0</v>
      </c>
      <c r="H29" s="33">
        <f>SUM(Daily!H217,Daily!H434,Daily!H651,Daily!H868,Daily!H899)</f>
        <v>0</v>
      </c>
      <c r="I29" s="33">
        <f>SUM(Daily!I217,Daily!I434,Daily!I651,Daily!I868,Daily!I899)</f>
        <v>0</v>
      </c>
      <c r="J29" s="33">
        <f>SUM(Daily!J217,Daily!J434,Daily!J651,Daily!J868,Daily!J899)</f>
        <v>0</v>
      </c>
      <c r="K29" s="33">
        <f>SUM(Daily!K217,Daily!K434,Daily!K651,Daily!K868,Daily!K899)</f>
        <v>0</v>
      </c>
      <c r="L29" s="33">
        <f>SUM(Daily!L217,Daily!L434,Daily!L651,Daily!L868,Daily!L899)</f>
        <v>0</v>
      </c>
      <c r="M29" s="33">
        <f>SUM(Daily!M217,Daily!M434,Daily!M651,Daily!M868,Daily!M899)</f>
        <v>0</v>
      </c>
      <c r="N29" s="33">
        <f>SUM(Daily!N217,Daily!N434,Daily!N651,Daily!N868,Daily!N899)</f>
        <v>0</v>
      </c>
      <c r="O29" s="33">
        <f>SUM(Daily!O217,Daily!O434,Daily!O651,Daily!O868,Daily!O899)</f>
        <v>0</v>
      </c>
      <c r="P29" s="33">
        <f>SUM(Daily!P217,Daily!P434,Daily!P651,Daily!P868,Daily!P899)</f>
        <v>0</v>
      </c>
      <c r="Q29" s="33">
        <f>SUM(Daily!Q217,Daily!Q434,Daily!Q651,Daily!Q868,Daily!Q899)</f>
        <v>0</v>
      </c>
      <c r="R29" s="33">
        <f>SUM(Daily!R217,Daily!R434,Daily!R651,Daily!R868,Daily!R899)</f>
        <v>0</v>
      </c>
      <c r="S29" s="33">
        <f>SUM(Daily!S217,Daily!S434,Daily!S651,Daily!S868,Daily!S899)</f>
        <v>0</v>
      </c>
      <c r="T29" s="33">
        <f>SUM(Daily!T217,Daily!T434,Daily!T651,Daily!T868,Daily!T899)</f>
        <v>0</v>
      </c>
      <c r="U29" s="33">
        <f>SUM(Daily!U217,Daily!U434,Daily!U651,Daily!U868,Daily!U899)</f>
        <v>0</v>
      </c>
      <c r="V29" s="33">
        <f>SUM(Daily!V217,Daily!V434,Daily!V651,Daily!V868,Daily!V899)</f>
        <v>0</v>
      </c>
      <c r="W29" s="33">
        <f>SUM(Daily!W217,Daily!W434,Daily!W651,Daily!W868,Daily!W899)</f>
        <v>0</v>
      </c>
      <c r="X29" s="33">
        <f>SUM(Daily!X217,Daily!X434,Daily!X651,Daily!X868,Daily!X899)</f>
        <v>0</v>
      </c>
      <c r="Y29" s="33">
        <f>SUM(Daily!Y217,Daily!Y434,Daily!Y651,Daily!Y868,Daily!Y899)</f>
        <v>0</v>
      </c>
      <c r="Z29" s="33">
        <f>SUM(Daily!Z217,Daily!Z434,Daily!Z651,Daily!Z868,Daily!Z899)</f>
        <v>0</v>
      </c>
      <c r="AA29" s="33">
        <f>SUM(Daily!AA217,Daily!AA434,Daily!AA651,Daily!AA868,Daily!AA899)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SUM(Daily!B218,Daily!B435,Daily!B652,Daily!B869,Daily!B900)</f>
        <v>0</v>
      </c>
      <c r="C30" s="33">
        <f>SUM(Daily!C218,Daily!C435,Daily!C652,Daily!C869,Daily!C900)</f>
        <v>0</v>
      </c>
      <c r="D30" s="33">
        <f>SUM(Daily!D218,Daily!D435,Daily!D652,Daily!D869,Daily!D900)</f>
        <v>0</v>
      </c>
      <c r="E30" s="33">
        <f>SUM(Daily!E218,Daily!E435,Daily!E652,Daily!E869,Daily!E900)</f>
        <v>0</v>
      </c>
      <c r="F30" s="33">
        <f>SUM(Daily!F218,Daily!F435,Daily!F652,Daily!F869,Daily!F900)</f>
        <v>0</v>
      </c>
      <c r="G30" s="33">
        <f>SUM(Daily!G218,Daily!G435,Daily!G652,Daily!G869,Daily!G900)</f>
        <v>0</v>
      </c>
      <c r="H30" s="33">
        <f>SUM(Daily!H218,Daily!H435,Daily!H652,Daily!H869,Daily!H900)</f>
        <v>0</v>
      </c>
      <c r="I30" s="33">
        <f>SUM(Daily!I218,Daily!I435,Daily!I652,Daily!I869,Daily!I900)</f>
        <v>0</v>
      </c>
      <c r="J30" s="33">
        <f>SUM(Daily!J218,Daily!J435,Daily!J652,Daily!J869,Daily!J900)</f>
        <v>0</v>
      </c>
      <c r="K30" s="33">
        <f>SUM(Daily!K218,Daily!K435,Daily!K652,Daily!K869,Daily!K900)</f>
        <v>0</v>
      </c>
      <c r="L30" s="33">
        <f>SUM(Daily!L218,Daily!L435,Daily!L652,Daily!L869,Daily!L900)</f>
        <v>0</v>
      </c>
      <c r="M30" s="33">
        <f>SUM(Daily!M218,Daily!M435,Daily!M652,Daily!M869,Daily!M900)</f>
        <v>0</v>
      </c>
      <c r="N30" s="33">
        <f>SUM(Daily!N218,Daily!N435,Daily!N652,Daily!N869,Daily!N900)</f>
        <v>0</v>
      </c>
      <c r="O30" s="33">
        <f>SUM(Daily!O218,Daily!O435,Daily!O652,Daily!O869,Daily!O900)</f>
        <v>0</v>
      </c>
      <c r="P30" s="33">
        <f>SUM(Daily!P218,Daily!P435,Daily!P652,Daily!P869,Daily!P900)</f>
        <v>0</v>
      </c>
      <c r="Q30" s="33">
        <f>SUM(Daily!Q218,Daily!Q435,Daily!Q652,Daily!Q869,Daily!Q900)</f>
        <v>0</v>
      </c>
      <c r="R30" s="33">
        <f>SUM(Daily!R218,Daily!R435,Daily!R652,Daily!R869,Daily!R900)</f>
        <v>0</v>
      </c>
      <c r="S30" s="33">
        <f>SUM(Daily!S218,Daily!S435,Daily!S652,Daily!S869,Daily!S900)</f>
        <v>0</v>
      </c>
      <c r="T30" s="33">
        <f>SUM(Daily!T218,Daily!T435,Daily!T652,Daily!T869,Daily!T900)</f>
        <v>0</v>
      </c>
      <c r="U30" s="33">
        <f>SUM(Daily!U218,Daily!U435,Daily!U652,Daily!U869,Daily!U900)</f>
        <v>0</v>
      </c>
      <c r="V30" s="33">
        <f>SUM(Daily!V218,Daily!V435,Daily!V652,Daily!V869,Daily!V900)</f>
        <v>0</v>
      </c>
      <c r="W30" s="33">
        <f>SUM(Daily!W218,Daily!W435,Daily!W652,Daily!W869,Daily!W900)</f>
        <v>0</v>
      </c>
      <c r="X30" s="33">
        <f>SUM(Daily!X218,Daily!X435,Daily!X652,Daily!X869,Daily!X900)</f>
        <v>0</v>
      </c>
      <c r="Y30" s="33">
        <f>SUM(Daily!Y218,Daily!Y435,Daily!Y652,Daily!Y869,Daily!Y900)</f>
        <v>0</v>
      </c>
      <c r="Z30" s="33">
        <f>SUM(Daily!Z218,Daily!Z435,Daily!Z652,Daily!Z869,Daily!Z900)</f>
        <v>0</v>
      </c>
      <c r="AA30" s="33">
        <f>SUM(Daily!AA218,Daily!AA435,Daily!AA652,Daily!AA869,Daily!AA900)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89371</v>
      </c>
      <c r="C31" s="46">
        <f t="shared" ref="C31:AC31" si="1">SUM(C7:C30)</f>
        <v>84422</v>
      </c>
      <c r="D31" s="45">
        <f t="shared" si="1"/>
        <v>30992</v>
      </c>
      <c r="E31" s="51">
        <f t="shared" si="1"/>
        <v>32535</v>
      </c>
      <c r="F31" s="50">
        <f t="shared" si="1"/>
        <v>85296</v>
      </c>
      <c r="G31" s="46">
        <f t="shared" si="1"/>
        <v>69404</v>
      </c>
      <c r="H31" s="45">
        <f t="shared" si="1"/>
        <v>146273</v>
      </c>
      <c r="I31" s="51">
        <f t="shared" si="1"/>
        <v>143010</v>
      </c>
      <c r="J31" s="50">
        <f t="shared" si="1"/>
        <v>13006</v>
      </c>
      <c r="K31" s="46">
        <f t="shared" si="1"/>
        <v>14327</v>
      </c>
      <c r="L31" s="45">
        <f t="shared" si="1"/>
        <v>50400</v>
      </c>
      <c r="M31" s="51">
        <f t="shared" si="1"/>
        <v>57581</v>
      </c>
      <c r="N31" s="50">
        <f t="shared" si="1"/>
        <v>126590</v>
      </c>
      <c r="O31" s="46">
        <f t="shared" si="1"/>
        <v>128940</v>
      </c>
      <c r="P31" s="45">
        <f t="shared" si="1"/>
        <v>61088</v>
      </c>
      <c r="Q31" s="51">
        <f t="shared" si="1"/>
        <v>61276</v>
      </c>
      <c r="R31" s="50">
        <f t="shared" si="1"/>
        <v>84591</v>
      </c>
      <c r="S31" s="46">
        <f t="shared" si="1"/>
        <v>89687</v>
      </c>
      <c r="T31" s="45">
        <f t="shared" si="1"/>
        <v>9994</v>
      </c>
      <c r="U31" s="51">
        <f t="shared" si="1"/>
        <v>12785</v>
      </c>
      <c r="V31" s="50">
        <f t="shared" si="1"/>
        <v>67142</v>
      </c>
      <c r="W31" s="46">
        <f t="shared" si="1"/>
        <v>84346</v>
      </c>
      <c r="X31" s="45">
        <f t="shared" si="1"/>
        <v>50147</v>
      </c>
      <c r="Y31" s="51">
        <f t="shared" si="1"/>
        <v>28648</v>
      </c>
      <c r="Z31" s="50">
        <f t="shared" si="1"/>
        <v>150448</v>
      </c>
      <c r="AA31" s="46">
        <f t="shared" si="1"/>
        <v>154337</v>
      </c>
      <c r="AB31" s="45">
        <f t="shared" si="1"/>
        <v>965338</v>
      </c>
      <c r="AC31" s="46">
        <f t="shared" si="1"/>
        <v>961298</v>
      </c>
    </row>
    <row r="32" spans="1:29" ht="15.75" thickTop="1" x14ac:dyDescent="0.2">
      <c r="AB32" s="162" t="str">
        <f>IF(AB31='Daily Total'!D48,"Correct","Wrong")</f>
        <v>Correct</v>
      </c>
      <c r="AC32" s="162" t="str">
        <f>IF(AC31='Daily Total'!E48,"Correct","Wrong")</f>
        <v>Correct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0" t="s">
        <v>0</v>
      </c>
      <c r="B37" s="271" t="s">
        <v>1</v>
      </c>
      <c r="C37" s="272"/>
      <c r="D37" s="271" t="s">
        <v>2</v>
      </c>
      <c r="E37" s="272"/>
      <c r="F37" s="271" t="s">
        <v>3</v>
      </c>
      <c r="G37" s="272"/>
      <c r="H37" s="271" t="s">
        <v>4</v>
      </c>
      <c r="I37" s="272"/>
      <c r="J37" s="271" t="s">
        <v>5</v>
      </c>
      <c r="K37" s="272"/>
      <c r="L37" s="271" t="s">
        <v>6</v>
      </c>
      <c r="M37" s="272"/>
      <c r="N37" s="271" t="s">
        <v>7</v>
      </c>
      <c r="O37" s="272"/>
      <c r="P37" s="271" t="s">
        <v>8</v>
      </c>
      <c r="Q37" s="272"/>
      <c r="R37" s="271" t="s">
        <v>9</v>
      </c>
      <c r="S37" s="272"/>
      <c r="T37" s="271" t="s">
        <v>10</v>
      </c>
      <c r="U37" s="272"/>
      <c r="V37" s="271" t="s">
        <v>11</v>
      </c>
      <c r="W37" s="272"/>
      <c r="X37" s="271" t="s">
        <v>12</v>
      </c>
      <c r="Y37" s="272"/>
      <c r="Z37" s="271" t="s">
        <v>40</v>
      </c>
      <c r="AA37" s="272"/>
      <c r="AB37" s="271" t="s">
        <v>47</v>
      </c>
      <c r="AC37" s="272"/>
    </row>
    <row r="38" spans="1:29" ht="15" thickTop="1" thickBot="1" x14ac:dyDescent="0.3">
      <c r="A38" s="281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123.4</v>
      </c>
      <c r="C40" s="30">
        <f t="shared" si="3"/>
        <v>0</v>
      </c>
      <c r="D40" s="3">
        <f t="shared" si="3"/>
        <v>96.8</v>
      </c>
      <c r="E40" s="30">
        <f t="shared" si="3"/>
        <v>1</v>
      </c>
      <c r="F40" s="3">
        <f t="shared" si="3"/>
        <v>292.2</v>
      </c>
      <c r="G40" s="30">
        <f t="shared" si="3"/>
        <v>2.6</v>
      </c>
      <c r="H40" s="3">
        <f t="shared" si="3"/>
        <v>257.39999999999998</v>
      </c>
      <c r="I40" s="30">
        <f t="shared" si="3"/>
        <v>32.6</v>
      </c>
      <c r="J40" s="3">
        <f t="shared" si="3"/>
        <v>5.6</v>
      </c>
      <c r="K40" s="30">
        <f t="shared" si="3"/>
        <v>11.8</v>
      </c>
      <c r="L40" s="3">
        <f t="shared" si="3"/>
        <v>43.6</v>
      </c>
      <c r="M40" s="30">
        <f t="shared" si="3"/>
        <v>24.8</v>
      </c>
      <c r="N40" s="3">
        <f t="shared" si="3"/>
        <v>124.2</v>
      </c>
      <c r="O40" s="30">
        <f t="shared" si="3"/>
        <v>87.8</v>
      </c>
      <c r="P40" s="3">
        <f t="shared" si="3"/>
        <v>34.799999999999997</v>
      </c>
      <c r="Q40" s="30">
        <f t="shared" si="3"/>
        <v>37.799999999999997</v>
      </c>
      <c r="R40" s="3">
        <f t="shared" si="3"/>
        <v>18.2</v>
      </c>
      <c r="S40" s="30">
        <f t="shared" si="3"/>
        <v>47.2</v>
      </c>
      <c r="T40" s="3">
        <f t="shared" si="3"/>
        <v>0.6</v>
      </c>
      <c r="U40" s="30">
        <f t="shared" si="3"/>
        <v>8.6</v>
      </c>
      <c r="V40" s="3">
        <f t="shared" si="3"/>
        <v>6.8</v>
      </c>
      <c r="W40" s="30">
        <f t="shared" si="3"/>
        <v>27.2</v>
      </c>
      <c r="X40" s="3">
        <f t="shared" si="3"/>
        <v>3.2</v>
      </c>
      <c r="Y40" s="30">
        <f t="shared" si="3"/>
        <v>6.8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1006.8000000000001</v>
      </c>
      <c r="AC40" s="19">
        <f t="shared" ref="AC40:AC62" si="5">C40+E40+G40+I40+K40+M40+O40+Q40+S40+U40+W40+Y40+AA40</f>
        <v>288.2</v>
      </c>
    </row>
    <row r="41" spans="1:29" x14ac:dyDescent="0.2">
      <c r="A41" s="91" t="s">
        <v>18</v>
      </c>
      <c r="B41" s="3">
        <f t="shared" si="3"/>
        <v>433</v>
      </c>
      <c r="C41" s="30">
        <f t="shared" si="3"/>
        <v>142</v>
      </c>
      <c r="D41" s="3">
        <f t="shared" si="3"/>
        <v>266.8</v>
      </c>
      <c r="E41" s="30">
        <f t="shared" si="3"/>
        <v>101</v>
      </c>
      <c r="F41" s="3">
        <f t="shared" si="3"/>
        <v>1001.2</v>
      </c>
      <c r="G41" s="30">
        <f t="shared" si="3"/>
        <v>232.6</v>
      </c>
      <c r="H41" s="3">
        <f t="shared" si="3"/>
        <v>879.6</v>
      </c>
      <c r="I41" s="30">
        <f t="shared" si="3"/>
        <v>468</v>
      </c>
      <c r="J41" s="3">
        <f t="shared" si="3"/>
        <v>32.200000000000003</v>
      </c>
      <c r="K41" s="30">
        <f t="shared" si="3"/>
        <v>104.4</v>
      </c>
      <c r="L41" s="3">
        <f t="shared" si="3"/>
        <v>215</v>
      </c>
      <c r="M41" s="30">
        <f t="shared" si="3"/>
        <v>361.4</v>
      </c>
      <c r="N41" s="3">
        <f t="shared" si="3"/>
        <v>795.6</v>
      </c>
      <c r="O41" s="30">
        <f t="shared" si="3"/>
        <v>767.8</v>
      </c>
      <c r="P41" s="3">
        <f t="shared" si="3"/>
        <v>326.8</v>
      </c>
      <c r="Q41" s="30">
        <f t="shared" si="3"/>
        <v>374.8</v>
      </c>
      <c r="R41" s="3">
        <f t="shared" si="3"/>
        <v>462</v>
      </c>
      <c r="S41" s="30">
        <f t="shared" si="3"/>
        <v>418.4</v>
      </c>
      <c r="T41" s="3">
        <f t="shared" si="3"/>
        <v>70.2</v>
      </c>
      <c r="U41" s="30">
        <f t="shared" si="3"/>
        <v>152.19999999999999</v>
      </c>
      <c r="V41" s="3">
        <f t="shared" si="3"/>
        <v>231.2</v>
      </c>
      <c r="W41" s="30">
        <f t="shared" si="3"/>
        <v>510.6</v>
      </c>
      <c r="X41" s="3">
        <f t="shared" si="3"/>
        <v>370.2</v>
      </c>
      <c r="Y41" s="30">
        <f t="shared" si="3"/>
        <v>299.39999999999998</v>
      </c>
      <c r="Z41" s="3">
        <f t="shared" si="3"/>
        <v>814.6</v>
      </c>
      <c r="AA41" s="30">
        <f t="shared" si="3"/>
        <v>750.4</v>
      </c>
      <c r="AB41" s="108">
        <f t="shared" si="4"/>
        <v>5898.4</v>
      </c>
      <c r="AC41" s="19">
        <f t="shared" si="5"/>
        <v>4683</v>
      </c>
    </row>
    <row r="42" spans="1:29" x14ac:dyDescent="0.2">
      <c r="A42" s="90" t="s">
        <v>19</v>
      </c>
      <c r="B42" s="3">
        <f t="shared" si="3"/>
        <v>553.20000000000005</v>
      </c>
      <c r="C42" s="30">
        <f t="shared" si="3"/>
        <v>477</v>
      </c>
      <c r="D42" s="3">
        <f t="shared" si="3"/>
        <v>279</v>
      </c>
      <c r="E42" s="30">
        <f t="shared" si="3"/>
        <v>245.8</v>
      </c>
      <c r="F42" s="3">
        <f t="shared" si="3"/>
        <v>1063.8</v>
      </c>
      <c r="G42" s="30">
        <f t="shared" si="3"/>
        <v>649.4</v>
      </c>
      <c r="H42" s="3">
        <f t="shared" si="3"/>
        <v>1178.5999999999999</v>
      </c>
      <c r="I42" s="30">
        <f t="shared" si="3"/>
        <v>1040.2</v>
      </c>
      <c r="J42" s="3">
        <f t="shared" si="3"/>
        <v>71.599999999999994</v>
      </c>
      <c r="K42" s="30">
        <f t="shared" si="3"/>
        <v>160.6</v>
      </c>
      <c r="L42" s="3">
        <f t="shared" si="3"/>
        <v>334.8</v>
      </c>
      <c r="M42" s="30">
        <f t="shared" si="3"/>
        <v>506</v>
      </c>
      <c r="N42" s="3">
        <f t="shared" si="3"/>
        <v>1232</v>
      </c>
      <c r="O42" s="30">
        <f t="shared" si="3"/>
        <v>1197.2</v>
      </c>
      <c r="P42" s="3">
        <f t="shared" si="3"/>
        <v>600.79999999999995</v>
      </c>
      <c r="Q42" s="30">
        <f t="shared" si="3"/>
        <v>539.20000000000005</v>
      </c>
      <c r="R42" s="3">
        <f t="shared" si="3"/>
        <v>758.2</v>
      </c>
      <c r="S42" s="30">
        <f t="shared" si="3"/>
        <v>664.8</v>
      </c>
      <c r="T42" s="3">
        <f t="shared" si="3"/>
        <v>137.19999999999999</v>
      </c>
      <c r="U42" s="30">
        <f t="shared" si="3"/>
        <v>211.4</v>
      </c>
      <c r="V42" s="3">
        <f t="shared" si="3"/>
        <v>406.8</v>
      </c>
      <c r="W42" s="30">
        <f t="shared" si="3"/>
        <v>712.8</v>
      </c>
      <c r="X42" s="3">
        <f t="shared" si="3"/>
        <v>580.20000000000005</v>
      </c>
      <c r="Y42" s="30">
        <f t="shared" si="3"/>
        <v>313.39999999999998</v>
      </c>
      <c r="Z42" s="3">
        <f t="shared" si="3"/>
        <v>1072.4000000000001</v>
      </c>
      <c r="AA42" s="30">
        <f t="shared" si="3"/>
        <v>1199</v>
      </c>
      <c r="AB42" s="108">
        <f t="shared" si="4"/>
        <v>8268.6</v>
      </c>
      <c r="AC42" s="19">
        <f t="shared" si="5"/>
        <v>7916.7999999999993</v>
      </c>
    </row>
    <row r="43" spans="1:29" x14ac:dyDescent="0.2">
      <c r="A43" s="91" t="s">
        <v>20</v>
      </c>
      <c r="B43" s="3">
        <f t="shared" si="3"/>
        <v>642</v>
      </c>
      <c r="C43" s="30">
        <f t="shared" si="3"/>
        <v>586.6</v>
      </c>
      <c r="D43" s="3">
        <f t="shared" si="3"/>
        <v>287.60000000000002</v>
      </c>
      <c r="E43" s="30">
        <f t="shared" si="3"/>
        <v>259</v>
      </c>
      <c r="F43" s="3">
        <f t="shared" si="3"/>
        <v>968</v>
      </c>
      <c r="G43" s="30">
        <f t="shared" si="3"/>
        <v>721.2</v>
      </c>
      <c r="H43" s="3">
        <f t="shared" si="3"/>
        <v>1292.4000000000001</v>
      </c>
      <c r="I43" s="30">
        <f t="shared" si="3"/>
        <v>1220</v>
      </c>
      <c r="J43" s="3">
        <f t="shared" si="3"/>
        <v>89.8</v>
      </c>
      <c r="K43" s="30">
        <f t="shared" si="3"/>
        <v>169.4</v>
      </c>
      <c r="L43" s="3">
        <f t="shared" si="3"/>
        <v>343.6</v>
      </c>
      <c r="M43" s="30">
        <f t="shared" si="3"/>
        <v>648</v>
      </c>
      <c r="N43" s="3">
        <f t="shared" si="3"/>
        <v>1329.2</v>
      </c>
      <c r="O43" s="30">
        <f t="shared" si="3"/>
        <v>1209.5999999999999</v>
      </c>
      <c r="P43" s="3">
        <f t="shared" si="3"/>
        <v>635.20000000000005</v>
      </c>
      <c r="Q43" s="30">
        <f t="shared" si="3"/>
        <v>495.8</v>
      </c>
      <c r="R43" s="3">
        <f t="shared" si="3"/>
        <v>907.2</v>
      </c>
      <c r="S43" s="30">
        <f t="shared" si="3"/>
        <v>691.8</v>
      </c>
      <c r="T43" s="3">
        <f t="shared" si="3"/>
        <v>169.8</v>
      </c>
      <c r="U43" s="30">
        <f t="shared" si="3"/>
        <v>193</v>
      </c>
      <c r="V43" s="3">
        <f t="shared" si="3"/>
        <v>469.8</v>
      </c>
      <c r="W43" s="30">
        <f t="shared" si="3"/>
        <v>772.8</v>
      </c>
      <c r="X43" s="3">
        <f t="shared" si="3"/>
        <v>610</v>
      </c>
      <c r="Y43" s="30">
        <f t="shared" si="3"/>
        <v>347.2</v>
      </c>
      <c r="Z43" s="3">
        <f t="shared" si="3"/>
        <v>1295</v>
      </c>
      <c r="AA43" s="30">
        <f t="shared" si="3"/>
        <v>1368.8</v>
      </c>
      <c r="AB43" s="108">
        <f t="shared" si="4"/>
        <v>9039.6</v>
      </c>
      <c r="AC43" s="19">
        <f t="shared" si="5"/>
        <v>8683.2000000000007</v>
      </c>
    </row>
    <row r="44" spans="1:29" x14ac:dyDescent="0.2">
      <c r="A44" s="90" t="s">
        <v>21</v>
      </c>
      <c r="B44" s="3">
        <f t="shared" si="3"/>
        <v>813.6</v>
      </c>
      <c r="C44" s="30">
        <f t="shared" si="3"/>
        <v>732.2</v>
      </c>
      <c r="D44" s="3">
        <f t="shared" si="3"/>
        <v>340</v>
      </c>
      <c r="E44" s="30">
        <f t="shared" si="3"/>
        <v>336.2</v>
      </c>
      <c r="F44" s="3">
        <f t="shared" si="3"/>
        <v>1155.8</v>
      </c>
      <c r="G44" s="30">
        <f t="shared" si="3"/>
        <v>678.2</v>
      </c>
      <c r="H44" s="3">
        <f t="shared" si="3"/>
        <v>1563.2</v>
      </c>
      <c r="I44" s="30">
        <f t="shared" si="3"/>
        <v>1288.2</v>
      </c>
      <c r="J44" s="3">
        <f t="shared" si="3"/>
        <v>99.4</v>
      </c>
      <c r="K44" s="30">
        <f t="shared" si="3"/>
        <v>214</v>
      </c>
      <c r="L44" s="3">
        <f t="shared" si="3"/>
        <v>325.8</v>
      </c>
      <c r="M44" s="30">
        <f t="shared" si="3"/>
        <v>759.4</v>
      </c>
      <c r="N44" s="3">
        <f t="shared" si="3"/>
        <v>1319.2</v>
      </c>
      <c r="O44" s="30">
        <f t="shared" si="3"/>
        <v>1428.2</v>
      </c>
      <c r="P44" s="3">
        <f t="shared" si="3"/>
        <v>743</v>
      </c>
      <c r="Q44" s="30">
        <f t="shared" si="3"/>
        <v>518.6</v>
      </c>
      <c r="R44" s="3">
        <f t="shared" si="3"/>
        <v>1048.5999999999999</v>
      </c>
      <c r="S44" s="30">
        <f t="shared" si="3"/>
        <v>769</v>
      </c>
      <c r="T44" s="3">
        <f t="shared" si="3"/>
        <v>109.8</v>
      </c>
      <c r="U44" s="30">
        <f t="shared" si="3"/>
        <v>163</v>
      </c>
      <c r="V44" s="3">
        <f t="shared" si="3"/>
        <v>463.8</v>
      </c>
      <c r="W44" s="30">
        <f t="shared" si="3"/>
        <v>879.8</v>
      </c>
      <c r="X44" s="3">
        <f t="shared" si="3"/>
        <v>633.20000000000005</v>
      </c>
      <c r="Y44" s="30">
        <f t="shared" si="3"/>
        <v>322.8</v>
      </c>
      <c r="Z44" s="3">
        <f t="shared" si="3"/>
        <v>1526.2</v>
      </c>
      <c r="AA44" s="30">
        <f t="shared" si="3"/>
        <v>1557.8</v>
      </c>
      <c r="AB44" s="108">
        <f t="shared" si="4"/>
        <v>10141.6</v>
      </c>
      <c r="AC44" s="19">
        <f t="shared" si="5"/>
        <v>9647.4000000000015</v>
      </c>
    </row>
    <row r="45" spans="1:29" x14ac:dyDescent="0.2">
      <c r="A45" s="91" t="s">
        <v>22</v>
      </c>
      <c r="B45" s="3">
        <f t="shared" si="3"/>
        <v>1040.4000000000001</v>
      </c>
      <c r="C45" s="30">
        <f t="shared" si="3"/>
        <v>840.8</v>
      </c>
      <c r="D45" s="3">
        <f t="shared" si="3"/>
        <v>430.4</v>
      </c>
      <c r="E45" s="30">
        <f t="shared" si="3"/>
        <v>332.8</v>
      </c>
      <c r="F45" s="3">
        <f t="shared" si="3"/>
        <v>1284.4000000000001</v>
      </c>
      <c r="G45" s="30">
        <f t="shared" si="3"/>
        <v>581.20000000000005</v>
      </c>
      <c r="H45" s="3">
        <f t="shared" si="3"/>
        <v>1858.2</v>
      </c>
      <c r="I45" s="30">
        <f t="shared" si="3"/>
        <v>1562.6</v>
      </c>
      <c r="J45" s="3">
        <f t="shared" si="3"/>
        <v>129.19999999999999</v>
      </c>
      <c r="K45" s="30">
        <f t="shared" si="3"/>
        <v>375.6</v>
      </c>
      <c r="L45" s="3">
        <f t="shared" si="3"/>
        <v>333.2</v>
      </c>
      <c r="M45" s="30">
        <f t="shared" si="3"/>
        <v>1045.8</v>
      </c>
      <c r="N45" s="3">
        <f t="shared" si="3"/>
        <v>1321</v>
      </c>
      <c r="O45" s="30">
        <f t="shared" si="3"/>
        <v>1828</v>
      </c>
      <c r="P45" s="3">
        <f t="shared" si="3"/>
        <v>863.6</v>
      </c>
      <c r="Q45" s="30">
        <f t="shared" si="3"/>
        <v>486.6</v>
      </c>
      <c r="R45" s="3">
        <f t="shared" si="3"/>
        <v>1282</v>
      </c>
      <c r="S45" s="30">
        <f t="shared" si="3"/>
        <v>854</v>
      </c>
      <c r="T45" s="3">
        <f t="shared" si="3"/>
        <v>109.4</v>
      </c>
      <c r="U45" s="30">
        <f t="shared" si="3"/>
        <v>140.4</v>
      </c>
      <c r="V45" s="3">
        <f t="shared" si="3"/>
        <v>448.2</v>
      </c>
      <c r="W45" s="30">
        <f t="shared" si="3"/>
        <v>1280.8</v>
      </c>
      <c r="X45" s="3">
        <f t="shared" si="3"/>
        <v>722</v>
      </c>
      <c r="Y45" s="30">
        <f t="shared" si="3"/>
        <v>318.60000000000002</v>
      </c>
      <c r="Z45" s="3">
        <f t="shared" si="3"/>
        <v>1764.2</v>
      </c>
      <c r="AA45" s="30">
        <f t="shared" si="3"/>
        <v>1768.6</v>
      </c>
      <c r="AB45" s="108">
        <f t="shared" si="4"/>
        <v>11586.200000000003</v>
      </c>
      <c r="AC45" s="19">
        <f t="shared" si="5"/>
        <v>11415.8</v>
      </c>
    </row>
    <row r="46" spans="1:29" x14ac:dyDescent="0.2">
      <c r="A46" s="90" t="s">
        <v>23</v>
      </c>
      <c r="B46" s="3">
        <f t="shared" si="3"/>
        <v>963.6</v>
      </c>
      <c r="C46" s="30">
        <f t="shared" si="3"/>
        <v>1064</v>
      </c>
      <c r="D46" s="3">
        <f t="shared" si="3"/>
        <v>402.2</v>
      </c>
      <c r="E46" s="30">
        <f t="shared" si="3"/>
        <v>329.4</v>
      </c>
      <c r="F46" s="3">
        <f t="shared" si="3"/>
        <v>1170</v>
      </c>
      <c r="G46" s="30">
        <f t="shared" si="3"/>
        <v>565</v>
      </c>
      <c r="H46" s="3">
        <f t="shared" si="3"/>
        <v>1779.2</v>
      </c>
      <c r="I46" s="30">
        <f t="shared" si="3"/>
        <v>1416</v>
      </c>
      <c r="J46" s="3">
        <f t="shared" si="3"/>
        <v>112.6</v>
      </c>
      <c r="K46" s="30">
        <f t="shared" si="3"/>
        <v>288.2</v>
      </c>
      <c r="L46" s="3">
        <f t="shared" si="3"/>
        <v>315.2</v>
      </c>
      <c r="M46" s="30">
        <f t="shared" si="3"/>
        <v>900.2</v>
      </c>
      <c r="N46" s="3">
        <f t="shared" si="3"/>
        <v>1337.6</v>
      </c>
      <c r="O46" s="30">
        <f t="shared" si="3"/>
        <v>1620.2</v>
      </c>
      <c r="P46" s="3">
        <f t="shared" si="3"/>
        <v>866.4</v>
      </c>
      <c r="Q46" s="30">
        <f t="shared" si="3"/>
        <v>478.2</v>
      </c>
      <c r="R46" s="3">
        <f t="shared" si="3"/>
        <v>1241.5999999999999</v>
      </c>
      <c r="S46" s="30">
        <f t="shared" si="3"/>
        <v>826.4</v>
      </c>
      <c r="T46" s="3">
        <f t="shared" si="3"/>
        <v>125.6</v>
      </c>
      <c r="U46" s="30">
        <f t="shared" si="3"/>
        <v>126</v>
      </c>
      <c r="V46" s="3">
        <f t="shared" si="3"/>
        <v>448.8</v>
      </c>
      <c r="W46" s="30">
        <f t="shared" si="3"/>
        <v>1212</v>
      </c>
      <c r="X46" s="3">
        <f t="shared" si="3"/>
        <v>642.20000000000005</v>
      </c>
      <c r="Y46" s="30">
        <f t="shared" si="3"/>
        <v>283</v>
      </c>
      <c r="Z46" s="3">
        <f t="shared" si="3"/>
        <v>1782.8</v>
      </c>
      <c r="AA46" s="30">
        <f t="shared" si="3"/>
        <v>1934.4</v>
      </c>
      <c r="AB46" s="108">
        <f t="shared" si="4"/>
        <v>11187.8</v>
      </c>
      <c r="AC46" s="19">
        <f t="shared" si="5"/>
        <v>11042.999999999998</v>
      </c>
    </row>
    <row r="47" spans="1:29" x14ac:dyDescent="0.2">
      <c r="A47" s="91" t="s">
        <v>24</v>
      </c>
      <c r="B47" s="3">
        <f t="shared" si="3"/>
        <v>1064.8</v>
      </c>
      <c r="C47" s="30">
        <f t="shared" si="3"/>
        <v>1126.8</v>
      </c>
      <c r="D47" s="3">
        <f t="shared" si="3"/>
        <v>460.4</v>
      </c>
      <c r="E47" s="30">
        <f t="shared" si="3"/>
        <v>327.39999999999998</v>
      </c>
      <c r="F47" s="3">
        <f t="shared" si="3"/>
        <v>1215.2</v>
      </c>
      <c r="G47" s="30">
        <f t="shared" si="3"/>
        <v>587.6</v>
      </c>
      <c r="H47" s="3">
        <f t="shared" si="3"/>
        <v>1983.8</v>
      </c>
      <c r="I47" s="30">
        <f t="shared" si="3"/>
        <v>1535</v>
      </c>
      <c r="J47" s="3">
        <f t="shared" si="3"/>
        <v>134</v>
      </c>
      <c r="K47" s="30">
        <f t="shared" si="3"/>
        <v>203</v>
      </c>
      <c r="L47" s="3">
        <f t="shared" si="3"/>
        <v>354.6</v>
      </c>
      <c r="M47" s="30">
        <f t="shared" si="3"/>
        <v>987.6</v>
      </c>
      <c r="N47" s="3">
        <f t="shared" si="3"/>
        <v>1338.6</v>
      </c>
      <c r="O47" s="30">
        <f t="shared" si="3"/>
        <v>1762</v>
      </c>
      <c r="P47" s="3">
        <f t="shared" si="3"/>
        <v>870.6</v>
      </c>
      <c r="Q47" s="30">
        <f t="shared" si="3"/>
        <v>496.2</v>
      </c>
      <c r="R47" s="3">
        <f t="shared" si="3"/>
        <v>1268</v>
      </c>
      <c r="S47" s="30">
        <f t="shared" si="3"/>
        <v>902.2</v>
      </c>
      <c r="T47" s="3">
        <f t="shared" si="3"/>
        <v>91.6</v>
      </c>
      <c r="U47" s="30">
        <f t="shared" si="3"/>
        <v>120.4</v>
      </c>
      <c r="V47" s="3">
        <f t="shared" si="3"/>
        <v>536.20000000000005</v>
      </c>
      <c r="W47" s="30">
        <f t="shared" si="3"/>
        <v>1256.2</v>
      </c>
      <c r="X47" s="3">
        <f t="shared" si="3"/>
        <v>625.4</v>
      </c>
      <c r="Y47" s="30">
        <f t="shared" si="3"/>
        <v>242</v>
      </c>
      <c r="Z47" s="3">
        <f t="shared" si="3"/>
        <v>1922</v>
      </c>
      <c r="AA47" s="30">
        <f t="shared" si="3"/>
        <v>2078.6</v>
      </c>
      <c r="AB47" s="108">
        <f t="shared" si="4"/>
        <v>11865.2</v>
      </c>
      <c r="AC47" s="19">
        <f t="shared" si="5"/>
        <v>11625</v>
      </c>
    </row>
    <row r="48" spans="1:29" x14ac:dyDescent="0.2">
      <c r="A48" s="90" t="s">
        <v>25</v>
      </c>
      <c r="B48" s="3">
        <f t="shared" si="3"/>
        <v>1130.5999999999999</v>
      </c>
      <c r="C48" s="30">
        <f t="shared" si="3"/>
        <v>1177.4000000000001</v>
      </c>
      <c r="D48" s="3">
        <f t="shared" si="3"/>
        <v>420.6</v>
      </c>
      <c r="E48" s="30">
        <f t="shared" si="3"/>
        <v>338.2</v>
      </c>
      <c r="F48" s="3">
        <f t="shared" si="3"/>
        <v>1135.2</v>
      </c>
      <c r="G48" s="30">
        <f t="shared" si="3"/>
        <v>577</v>
      </c>
      <c r="H48" s="3">
        <f t="shared" si="3"/>
        <v>1978.4</v>
      </c>
      <c r="I48" s="30">
        <f t="shared" si="3"/>
        <v>1575</v>
      </c>
      <c r="J48" s="3">
        <f t="shared" si="3"/>
        <v>131.19999999999999</v>
      </c>
      <c r="K48" s="30">
        <f t="shared" si="3"/>
        <v>169</v>
      </c>
      <c r="L48" s="3">
        <f t="shared" si="3"/>
        <v>388.4</v>
      </c>
      <c r="M48" s="30">
        <f t="shared" si="3"/>
        <v>1031.2</v>
      </c>
      <c r="N48" s="3">
        <f t="shared" si="3"/>
        <v>1371.8</v>
      </c>
      <c r="O48" s="30">
        <f t="shared" si="3"/>
        <v>1660</v>
      </c>
      <c r="P48" s="3">
        <f t="shared" si="3"/>
        <v>838.6</v>
      </c>
      <c r="Q48" s="30">
        <f t="shared" si="3"/>
        <v>556.6</v>
      </c>
      <c r="R48" s="3">
        <f t="shared" si="3"/>
        <v>1156</v>
      </c>
      <c r="S48" s="30">
        <f t="shared" si="3"/>
        <v>982.2</v>
      </c>
      <c r="T48" s="3">
        <f t="shared" si="3"/>
        <v>87.2</v>
      </c>
      <c r="U48" s="30">
        <f t="shared" si="3"/>
        <v>132</v>
      </c>
      <c r="V48" s="3">
        <f t="shared" si="3"/>
        <v>584</v>
      </c>
      <c r="W48" s="30">
        <f t="shared" si="3"/>
        <v>1232.5999999999999</v>
      </c>
      <c r="X48" s="3">
        <f t="shared" si="3"/>
        <v>617.4</v>
      </c>
      <c r="Y48" s="30">
        <f t="shared" si="3"/>
        <v>265.2</v>
      </c>
      <c r="Z48" s="3">
        <f t="shared" si="3"/>
        <v>1905</v>
      </c>
      <c r="AA48" s="30">
        <f t="shared" si="3"/>
        <v>1998</v>
      </c>
      <c r="AB48" s="108">
        <f t="shared" si="4"/>
        <v>11744.4</v>
      </c>
      <c r="AC48" s="19">
        <f t="shared" si="5"/>
        <v>11694.400000000001</v>
      </c>
    </row>
    <row r="49" spans="1:29" x14ac:dyDescent="0.2">
      <c r="A49" s="91" t="s">
        <v>26</v>
      </c>
      <c r="B49" s="3">
        <f t="shared" si="3"/>
        <v>1086.2</v>
      </c>
      <c r="C49" s="30">
        <f t="shared" si="3"/>
        <v>1142.8</v>
      </c>
      <c r="D49" s="3">
        <f t="shared" si="3"/>
        <v>396.4</v>
      </c>
      <c r="E49" s="30">
        <f t="shared" si="3"/>
        <v>352.4</v>
      </c>
      <c r="F49" s="3">
        <f t="shared" si="3"/>
        <v>970.6</v>
      </c>
      <c r="G49" s="30">
        <f t="shared" si="3"/>
        <v>614.79999999999995</v>
      </c>
      <c r="H49" s="3">
        <f t="shared" si="3"/>
        <v>1852.4</v>
      </c>
      <c r="I49" s="30">
        <f t="shared" si="3"/>
        <v>1579</v>
      </c>
      <c r="J49" s="3">
        <f t="shared" si="3"/>
        <v>132.19999999999999</v>
      </c>
      <c r="K49" s="30">
        <f t="shared" si="3"/>
        <v>148.80000000000001</v>
      </c>
      <c r="L49" s="3">
        <f t="shared" si="3"/>
        <v>439</v>
      </c>
      <c r="M49" s="30">
        <f t="shared" si="3"/>
        <v>778.4</v>
      </c>
      <c r="N49" s="3">
        <f t="shared" si="3"/>
        <v>1341</v>
      </c>
      <c r="O49" s="30">
        <f t="shared" si="3"/>
        <v>1456.8</v>
      </c>
      <c r="P49" s="3">
        <f t="shared" si="3"/>
        <v>830.6</v>
      </c>
      <c r="Q49" s="30">
        <f t="shared" si="3"/>
        <v>583</v>
      </c>
      <c r="R49" s="3">
        <f t="shared" si="3"/>
        <v>1100.2</v>
      </c>
      <c r="S49" s="30">
        <f t="shared" si="3"/>
        <v>984.2</v>
      </c>
      <c r="T49" s="3">
        <f t="shared" si="3"/>
        <v>93</v>
      </c>
      <c r="U49" s="30">
        <f t="shared" si="3"/>
        <v>125.2</v>
      </c>
      <c r="V49" s="3">
        <f t="shared" si="3"/>
        <v>616.20000000000005</v>
      </c>
      <c r="W49" s="30">
        <f t="shared" ref="W49:AA49" si="6">+W17/$B$65</f>
        <v>1061.8</v>
      </c>
      <c r="X49" s="3">
        <f t="shared" si="6"/>
        <v>548.6</v>
      </c>
      <c r="Y49" s="30">
        <f t="shared" si="6"/>
        <v>274.39999999999998</v>
      </c>
      <c r="Z49" s="3">
        <f t="shared" si="6"/>
        <v>1953.4</v>
      </c>
      <c r="AA49" s="30">
        <f t="shared" si="6"/>
        <v>2074.8000000000002</v>
      </c>
      <c r="AB49" s="108">
        <f t="shared" si="4"/>
        <v>11359.800000000001</v>
      </c>
      <c r="AC49" s="19">
        <f t="shared" si="5"/>
        <v>11176.399999999998</v>
      </c>
    </row>
    <row r="50" spans="1:29" x14ac:dyDescent="0.2">
      <c r="A50" s="90" t="s">
        <v>27</v>
      </c>
      <c r="B50" s="3">
        <f t="shared" ref="B50:AA59" si="7">+B18/$B$65</f>
        <v>1118.8</v>
      </c>
      <c r="C50" s="30">
        <f t="shared" si="7"/>
        <v>1174.4000000000001</v>
      </c>
      <c r="D50" s="3">
        <f t="shared" si="7"/>
        <v>405</v>
      </c>
      <c r="E50" s="30">
        <f t="shared" si="7"/>
        <v>390.4</v>
      </c>
      <c r="F50" s="3">
        <f t="shared" si="7"/>
        <v>957.8</v>
      </c>
      <c r="G50" s="30">
        <f t="shared" si="7"/>
        <v>734.6</v>
      </c>
      <c r="H50" s="3">
        <f t="shared" si="7"/>
        <v>1896.6</v>
      </c>
      <c r="I50" s="30">
        <f t="shared" si="7"/>
        <v>1757.6</v>
      </c>
      <c r="J50" s="3">
        <f t="shared" si="7"/>
        <v>145</v>
      </c>
      <c r="K50" s="30">
        <f t="shared" si="7"/>
        <v>155.4</v>
      </c>
      <c r="L50" s="3">
        <f t="shared" si="7"/>
        <v>506</v>
      </c>
      <c r="M50" s="30">
        <f t="shared" si="7"/>
        <v>724</v>
      </c>
      <c r="N50" s="3">
        <f t="shared" si="7"/>
        <v>1447.2</v>
      </c>
      <c r="O50" s="30">
        <f t="shared" si="7"/>
        <v>1400.8</v>
      </c>
      <c r="P50" s="3">
        <f t="shared" si="7"/>
        <v>924.8</v>
      </c>
      <c r="Q50" s="30">
        <f t="shared" si="7"/>
        <v>622.4</v>
      </c>
      <c r="R50" s="3">
        <f t="shared" si="7"/>
        <v>1135</v>
      </c>
      <c r="S50" s="30">
        <f t="shared" si="7"/>
        <v>1023.8</v>
      </c>
      <c r="T50" s="3">
        <f t="shared" si="7"/>
        <v>103.2</v>
      </c>
      <c r="U50" s="30">
        <f t="shared" si="7"/>
        <v>113.8</v>
      </c>
      <c r="V50" s="3">
        <f t="shared" si="7"/>
        <v>792.2</v>
      </c>
      <c r="W50" s="30">
        <f t="shared" si="7"/>
        <v>1094.4000000000001</v>
      </c>
      <c r="X50" s="3">
        <f t="shared" si="7"/>
        <v>570.4</v>
      </c>
      <c r="Y50" s="30">
        <f t="shared" si="7"/>
        <v>250.6</v>
      </c>
      <c r="Z50" s="3">
        <f t="shared" si="7"/>
        <v>2018.4</v>
      </c>
      <c r="AA50" s="30">
        <f t="shared" si="7"/>
        <v>2323.1999999999998</v>
      </c>
      <c r="AB50" s="108">
        <f t="shared" si="4"/>
        <v>12020.400000000001</v>
      </c>
      <c r="AC50" s="19">
        <f t="shared" si="5"/>
        <v>11765.400000000001</v>
      </c>
    </row>
    <row r="51" spans="1:29" x14ac:dyDescent="0.2">
      <c r="A51" s="91" t="s">
        <v>28</v>
      </c>
      <c r="B51" s="3">
        <f t="shared" si="7"/>
        <v>1168.4000000000001</v>
      </c>
      <c r="C51" s="30">
        <f t="shared" si="7"/>
        <v>1382.6</v>
      </c>
      <c r="D51" s="3">
        <f t="shared" si="7"/>
        <v>418</v>
      </c>
      <c r="E51" s="30">
        <f t="shared" si="7"/>
        <v>407.8</v>
      </c>
      <c r="F51" s="3">
        <f t="shared" si="7"/>
        <v>884</v>
      </c>
      <c r="G51" s="30">
        <f t="shared" si="7"/>
        <v>937</v>
      </c>
      <c r="H51" s="3">
        <f t="shared" si="7"/>
        <v>1974.2</v>
      </c>
      <c r="I51" s="30">
        <f t="shared" si="7"/>
        <v>1956</v>
      </c>
      <c r="J51" s="3">
        <f t="shared" si="7"/>
        <v>165.4</v>
      </c>
      <c r="K51" s="30">
        <f t="shared" si="7"/>
        <v>141</v>
      </c>
      <c r="L51" s="3">
        <f t="shared" si="7"/>
        <v>707.6</v>
      </c>
      <c r="M51" s="30">
        <f t="shared" si="7"/>
        <v>678.4</v>
      </c>
      <c r="N51" s="3">
        <f t="shared" si="7"/>
        <v>1689.4</v>
      </c>
      <c r="O51" s="30">
        <f t="shared" si="7"/>
        <v>1421.4</v>
      </c>
      <c r="P51" s="3">
        <f t="shared" si="7"/>
        <v>889.2</v>
      </c>
      <c r="Q51" s="30">
        <f t="shared" si="7"/>
        <v>732.6</v>
      </c>
      <c r="R51" s="3">
        <f t="shared" si="7"/>
        <v>1050</v>
      </c>
      <c r="S51" s="30">
        <f t="shared" si="7"/>
        <v>1242.5999999999999</v>
      </c>
      <c r="T51" s="3">
        <f t="shared" si="7"/>
        <v>116.2</v>
      </c>
      <c r="U51" s="30">
        <f t="shared" si="7"/>
        <v>96.4</v>
      </c>
      <c r="V51" s="3">
        <f t="shared" si="7"/>
        <v>1016.2</v>
      </c>
      <c r="W51" s="30">
        <f t="shared" si="7"/>
        <v>1032.5999999999999</v>
      </c>
      <c r="X51" s="3">
        <f t="shared" si="7"/>
        <v>646.20000000000005</v>
      </c>
      <c r="Y51" s="30">
        <f t="shared" si="7"/>
        <v>293.2</v>
      </c>
      <c r="Z51" s="3">
        <f t="shared" si="7"/>
        <v>2066</v>
      </c>
      <c r="AA51" s="30">
        <f t="shared" si="7"/>
        <v>2213.4</v>
      </c>
      <c r="AB51" s="108">
        <f t="shared" si="4"/>
        <v>12790.800000000003</v>
      </c>
      <c r="AC51" s="19">
        <f t="shared" si="5"/>
        <v>12535</v>
      </c>
    </row>
    <row r="52" spans="1:29" x14ac:dyDescent="0.2">
      <c r="A52" s="90" t="s">
        <v>29</v>
      </c>
      <c r="B52" s="3">
        <f t="shared" si="7"/>
        <v>1351.8</v>
      </c>
      <c r="C52" s="30">
        <f t="shared" si="7"/>
        <v>1274</v>
      </c>
      <c r="D52" s="3">
        <f t="shared" si="7"/>
        <v>428.8</v>
      </c>
      <c r="E52" s="30">
        <f t="shared" si="7"/>
        <v>450.8</v>
      </c>
      <c r="F52" s="3">
        <f t="shared" si="7"/>
        <v>980.4</v>
      </c>
      <c r="G52" s="30">
        <f t="shared" si="7"/>
        <v>1101.8</v>
      </c>
      <c r="H52" s="3">
        <f t="shared" si="7"/>
        <v>2014.8</v>
      </c>
      <c r="I52" s="30">
        <f t="shared" si="7"/>
        <v>2193.1999999999998</v>
      </c>
      <c r="J52" s="3">
        <f t="shared" si="7"/>
        <v>207.4</v>
      </c>
      <c r="K52" s="30">
        <f t="shared" si="7"/>
        <v>132</v>
      </c>
      <c r="L52" s="3">
        <f t="shared" si="7"/>
        <v>822.6</v>
      </c>
      <c r="M52" s="30">
        <f t="shared" si="7"/>
        <v>560.20000000000005</v>
      </c>
      <c r="N52" s="3">
        <f t="shared" si="7"/>
        <v>1791</v>
      </c>
      <c r="O52" s="30">
        <f t="shared" si="7"/>
        <v>1522</v>
      </c>
      <c r="P52" s="3">
        <f t="shared" si="7"/>
        <v>862.8</v>
      </c>
      <c r="Q52" s="30">
        <f t="shared" si="7"/>
        <v>838.4</v>
      </c>
      <c r="R52" s="3">
        <f t="shared" si="7"/>
        <v>1072.8</v>
      </c>
      <c r="S52" s="30">
        <f t="shared" si="7"/>
        <v>1404.8</v>
      </c>
      <c r="T52" s="3">
        <f t="shared" si="7"/>
        <v>173.2</v>
      </c>
      <c r="U52" s="30">
        <f t="shared" si="7"/>
        <v>118.8</v>
      </c>
      <c r="V52" s="3">
        <f t="shared" si="7"/>
        <v>1158</v>
      </c>
      <c r="W52" s="30">
        <f t="shared" si="7"/>
        <v>1089.5999999999999</v>
      </c>
      <c r="X52" s="3">
        <f t="shared" si="7"/>
        <v>690.2</v>
      </c>
      <c r="Y52" s="30">
        <f t="shared" si="7"/>
        <v>382.8</v>
      </c>
      <c r="Z52" s="3">
        <f t="shared" si="7"/>
        <v>2214.1999999999998</v>
      </c>
      <c r="AA52" s="30">
        <f t="shared" si="7"/>
        <v>2312.6</v>
      </c>
      <c r="AB52" s="108">
        <f t="shared" si="4"/>
        <v>13768</v>
      </c>
      <c r="AC52" s="19">
        <f t="shared" si="5"/>
        <v>13380.999999999998</v>
      </c>
    </row>
    <row r="53" spans="1:29" x14ac:dyDescent="0.2">
      <c r="A53" s="91" t="s">
        <v>30</v>
      </c>
      <c r="B53" s="3">
        <f t="shared" si="7"/>
        <v>1521.8</v>
      </c>
      <c r="C53" s="30">
        <f t="shared" si="7"/>
        <v>1376.6</v>
      </c>
      <c r="D53" s="3">
        <f t="shared" si="7"/>
        <v>406.6</v>
      </c>
      <c r="E53" s="30">
        <f t="shared" si="7"/>
        <v>479.2</v>
      </c>
      <c r="F53" s="3">
        <f t="shared" si="7"/>
        <v>975.4</v>
      </c>
      <c r="G53" s="30">
        <f t="shared" si="7"/>
        <v>1020.8</v>
      </c>
      <c r="H53" s="3">
        <f t="shared" si="7"/>
        <v>2074.4</v>
      </c>
      <c r="I53" s="30">
        <f t="shared" si="7"/>
        <v>2299.4</v>
      </c>
      <c r="J53" s="3">
        <f t="shared" si="7"/>
        <v>193</v>
      </c>
      <c r="K53" s="30">
        <f t="shared" si="7"/>
        <v>145.19999999999999</v>
      </c>
      <c r="L53" s="3">
        <f t="shared" si="7"/>
        <v>902.2</v>
      </c>
      <c r="M53" s="30">
        <f t="shared" si="7"/>
        <v>618.20000000000005</v>
      </c>
      <c r="N53" s="3">
        <f t="shared" si="7"/>
        <v>1830.8</v>
      </c>
      <c r="O53" s="30">
        <f t="shared" si="7"/>
        <v>1822</v>
      </c>
      <c r="P53" s="3">
        <f t="shared" si="7"/>
        <v>813.4</v>
      </c>
      <c r="Q53" s="30">
        <f t="shared" si="7"/>
        <v>1040.2</v>
      </c>
      <c r="R53" s="3">
        <f t="shared" si="7"/>
        <v>1070.8</v>
      </c>
      <c r="S53" s="30">
        <f t="shared" si="7"/>
        <v>1560</v>
      </c>
      <c r="T53" s="3">
        <f t="shared" si="7"/>
        <v>162.80000000000001</v>
      </c>
      <c r="U53" s="30">
        <f t="shared" si="7"/>
        <v>170</v>
      </c>
      <c r="V53" s="3">
        <f t="shared" si="7"/>
        <v>1091.5999999999999</v>
      </c>
      <c r="W53" s="30">
        <f t="shared" si="7"/>
        <v>1135.8</v>
      </c>
      <c r="X53" s="3">
        <f t="shared" si="7"/>
        <v>704.4</v>
      </c>
      <c r="Y53" s="30">
        <f t="shared" si="7"/>
        <v>434.8</v>
      </c>
      <c r="Z53" s="3">
        <f t="shared" si="7"/>
        <v>2370</v>
      </c>
      <c r="AA53" s="30">
        <f t="shared" si="7"/>
        <v>2103</v>
      </c>
      <c r="AB53" s="108">
        <f t="shared" si="4"/>
        <v>14117.199999999999</v>
      </c>
      <c r="AC53" s="19">
        <f t="shared" si="5"/>
        <v>14205.199999999999</v>
      </c>
    </row>
    <row r="54" spans="1:29" x14ac:dyDescent="0.2">
      <c r="A54" s="90" t="s">
        <v>31</v>
      </c>
      <c r="B54" s="3">
        <f t="shared" si="7"/>
        <v>1484.4</v>
      </c>
      <c r="C54" s="30">
        <f t="shared" si="7"/>
        <v>1222.4000000000001</v>
      </c>
      <c r="D54" s="3">
        <f t="shared" si="7"/>
        <v>400.8</v>
      </c>
      <c r="E54" s="30">
        <f t="shared" si="7"/>
        <v>507.4</v>
      </c>
      <c r="F54" s="3">
        <f t="shared" si="7"/>
        <v>892.6</v>
      </c>
      <c r="G54" s="30">
        <f t="shared" si="7"/>
        <v>1059.4000000000001</v>
      </c>
      <c r="H54" s="3">
        <f t="shared" si="7"/>
        <v>1918</v>
      </c>
      <c r="I54" s="30">
        <f t="shared" si="7"/>
        <v>2187</v>
      </c>
      <c r="J54" s="3">
        <f t="shared" si="7"/>
        <v>220.6</v>
      </c>
      <c r="K54" s="30">
        <f t="shared" si="7"/>
        <v>131.19999999999999</v>
      </c>
      <c r="L54" s="3">
        <f t="shared" si="7"/>
        <v>1001</v>
      </c>
      <c r="M54" s="30">
        <f t="shared" si="7"/>
        <v>502.8</v>
      </c>
      <c r="N54" s="3">
        <f t="shared" si="7"/>
        <v>1925.6</v>
      </c>
      <c r="O54" s="30">
        <f t="shared" si="7"/>
        <v>1644</v>
      </c>
      <c r="P54" s="3">
        <f t="shared" si="7"/>
        <v>693</v>
      </c>
      <c r="Q54" s="30">
        <f t="shared" si="7"/>
        <v>1033</v>
      </c>
      <c r="R54" s="3">
        <f t="shared" si="7"/>
        <v>918.2</v>
      </c>
      <c r="S54" s="30">
        <f t="shared" si="7"/>
        <v>1476.2</v>
      </c>
      <c r="T54" s="3">
        <f t="shared" si="7"/>
        <v>143.6</v>
      </c>
      <c r="U54" s="30">
        <f t="shared" si="7"/>
        <v>157.80000000000001</v>
      </c>
      <c r="V54" s="3">
        <f t="shared" si="7"/>
        <v>1229.5999999999999</v>
      </c>
      <c r="W54" s="30">
        <f t="shared" si="7"/>
        <v>1003</v>
      </c>
      <c r="X54" s="3">
        <f t="shared" si="7"/>
        <v>684.2</v>
      </c>
      <c r="Y54" s="30">
        <f t="shared" si="7"/>
        <v>431.2</v>
      </c>
      <c r="Z54" s="3">
        <f t="shared" si="7"/>
        <v>2283.8000000000002</v>
      </c>
      <c r="AA54" s="30">
        <f t="shared" si="7"/>
        <v>1897.4</v>
      </c>
      <c r="AB54" s="108">
        <f t="shared" si="4"/>
        <v>13795.400000000001</v>
      </c>
      <c r="AC54" s="19">
        <f t="shared" si="5"/>
        <v>13252.800000000001</v>
      </c>
    </row>
    <row r="55" spans="1:29" x14ac:dyDescent="0.2">
      <c r="A55" s="91" t="s">
        <v>32</v>
      </c>
      <c r="B55" s="3">
        <f t="shared" si="7"/>
        <v>1534.4</v>
      </c>
      <c r="C55" s="30">
        <f t="shared" si="7"/>
        <v>1167.4000000000001</v>
      </c>
      <c r="D55" s="3">
        <f t="shared" si="7"/>
        <v>331</v>
      </c>
      <c r="E55" s="30">
        <f t="shared" si="7"/>
        <v>523.79999999999995</v>
      </c>
      <c r="F55" s="3">
        <f t="shared" si="7"/>
        <v>893.2</v>
      </c>
      <c r="G55" s="30">
        <f t="shared" si="7"/>
        <v>1210</v>
      </c>
      <c r="H55" s="3">
        <f t="shared" si="7"/>
        <v>1839.8</v>
      </c>
      <c r="I55" s="30">
        <f t="shared" si="7"/>
        <v>2268.6</v>
      </c>
      <c r="J55" s="3">
        <f t="shared" si="7"/>
        <v>233.4</v>
      </c>
      <c r="K55" s="30">
        <f t="shared" si="7"/>
        <v>122.2</v>
      </c>
      <c r="L55" s="3">
        <f t="shared" si="7"/>
        <v>1027</v>
      </c>
      <c r="M55" s="30">
        <f t="shared" si="7"/>
        <v>504.8</v>
      </c>
      <c r="N55" s="3">
        <f t="shared" si="7"/>
        <v>1776.2</v>
      </c>
      <c r="O55" s="30">
        <f t="shared" si="7"/>
        <v>1787</v>
      </c>
      <c r="P55" s="3">
        <f t="shared" si="7"/>
        <v>543</v>
      </c>
      <c r="Q55" s="30">
        <f t="shared" si="7"/>
        <v>1160.2</v>
      </c>
      <c r="R55" s="3">
        <f t="shared" si="7"/>
        <v>902</v>
      </c>
      <c r="S55" s="30">
        <f t="shared" si="7"/>
        <v>1609.2</v>
      </c>
      <c r="T55" s="3">
        <f t="shared" si="7"/>
        <v>104</v>
      </c>
      <c r="U55" s="30">
        <f t="shared" si="7"/>
        <v>187.8</v>
      </c>
      <c r="V55" s="3">
        <f t="shared" si="7"/>
        <v>1332.4</v>
      </c>
      <c r="W55" s="30">
        <f t="shared" si="7"/>
        <v>1020.4</v>
      </c>
      <c r="X55" s="3">
        <f t="shared" si="7"/>
        <v>587.6</v>
      </c>
      <c r="Y55" s="30">
        <f t="shared" si="7"/>
        <v>483.6</v>
      </c>
      <c r="Z55" s="3">
        <f t="shared" si="7"/>
        <v>2128.4</v>
      </c>
      <c r="AA55" s="30">
        <f t="shared" si="7"/>
        <v>2106.8000000000002</v>
      </c>
      <c r="AB55" s="108">
        <f t="shared" si="4"/>
        <v>13232.4</v>
      </c>
      <c r="AC55" s="19">
        <f t="shared" si="5"/>
        <v>14151.8</v>
      </c>
    </row>
    <row r="56" spans="1:29" x14ac:dyDescent="0.2">
      <c r="A56" s="90" t="s">
        <v>33</v>
      </c>
      <c r="B56" s="3">
        <f t="shared" si="7"/>
        <v>1378.8</v>
      </c>
      <c r="C56" s="30">
        <f t="shared" si="7"/>
        <v>904.4</v>
      </c>
      <c r="D56" s="3">
        <f t="shared" si="7"/>
        <v>289.60000000000002</v>
      </c>
      <c r="E56" s="30">
        <f t="shared" si="7"/>
        <v>445</v>
      </c>
      <c r="F56" s="3">
        <f t="shared" si="7"/>
        <v>837.4</v>
      </c>
      <c r="G56" s="30">
        <f t="shared" si="7"/>
        <v>997.8</v>
      </c>
      <c r="H56" s="3">
        <f t="shared" si="7"/>
        <v>1826.8</v>
      </c>
      <c r="I56" s="30">
        <f t="shared" si="7"/>
        <v>1877.6</v>
      </c>
      <c r="J56" s="3">
        <f t="shared" si="7"/>
        <v>241.2</v>
      </c>
      <c r="K56" s="30">
        <f t="shared" si="7"/>
        <v>86.8</v>
      </c>
      <c r="L56" s="3">
        <f t="shared" si="7"/>
        <v>804.2</v>
      </c>
      <c r="M56" s="30">
        <f t="shared" si="7"/>
        <v>457.8</v>
      </c>
      <c r="N56" s="3">
        <f t="shared" si="7"/>
        <v>1470.4</v>
      </c>
      <c r="O56" s="30">
        <f t="shared" si="7"/>
        <v>1662.8</v>
      </c>
      <c r="P56" s="3">
        <f t="shared" si="7"/>
        <v>458.4</v>
      </c>
      <c r="Q56" s="30">
        <f t="shared" si="7"/>
        <v>1157</v>
      </c>
      <c r="R56" s="3">
        <f t="shared" si="7"/>
        <v>780.8</v>
      </c>
      <c r="S56" s="30">
        <f t="shared" si="7"/>
        <v>1280.5999999999999</v>
      </c>
      <c r="T56" s="3">
        <f t="shared" si="7"/>
        <v>102.2</v>
      </c>
      <c r="U56" s="30">
        <f t="shared" si="7"/>
        <v>186.4</v>
      </c>
      <c r="V56" s="3">
        <f t="shared" si="7"/>
        <v>1242</v>
      </c>
      <c r="W56" s="30">
        <f t="shared" si="7"/>
        <v>880.6</v>
      </c>
      <c r="X56" s="3">
        <f t="shared" si="7"/>
        <v>456.4</v>
      </c>
      <c r="Y56" s="30">
        <f t="shared" si="7"/>
        <v>416.8</v>
      </c>
      <c r="Z56" s="3">
        <f t="shared" si="7"/>
        <v>1709.8</v>
      </c>
      <c r="AA56" s="30">
        <f t="shared" si="7"/>
        <v>1643.8</v>
      </c>
      <c r="AB56" s="108">
        <f t="shared" si="4"/>
        <v>11597.999999999998</v>
      </c>
      <c r="AC56" s="19">
        <f t="shared" si="5"/>
        <v>11997.399999999998</v>
      </c>
    </row>
    <row r="57" spans="1:29" x14ac:dyDescent="0.2">
      <c r="A57" s="91" t="s">
        <v>34</v>
      </c>
      <c r="B57" s="3">
        <f t="shared" si="7"/>
        <v>465</v>
      </c>
      <c r="C57" s="30">
        <f t="shared" si="7"/>
        <v>748.8</v>
      </c>
      <c r="D57" s="3">
        <f t="shared" si="7"/>
        <v>134</v>
      </c>
      <c r="E57" s="30">
        <f t="shared" si="7"/>
        <v>424.4</v>
      </c>
      <c r="F57" s="3">
        <f t="shared" si="7"/>
        <v>370</v>
      </c>
      <c r="G57" s="30">
        <f t="shared" si="7"/>
        <v>989.2</v>
      </c>
      <c r="H57" s="3">
        <f t="shared" si="7"/>
        <v>1007.6</v>
      </c>
      <c r="I57" s="30">
        <f t="shared" si="7"/>
        <v>1601</v>
      </c>
      <c r="J57" s="3">
        <f t="shared" si="7"/>
        <v>201</v>
      </c>
      <c r="K57" s="30">
        <f t="shared" si="7"/>
        <v>67.2</v>
      </c>
      <c r="L57" s="3">
        <f t="shared" si="7"/>
        <v>668.2</v>
      </c>
      <c r="M57" s="30">
        <f t="shared" si="7"/>
        <v>350.2</v>
      </c>
      <c r="N57" s="3">
        <f t="shared" si="7"/>
        <v>1469.2</v>
      </c>
      <c r="O57" s="30">
        <f t="shared" si="7"/>
        <v>1272.5999999999999</v>
      </c>
      <c r="P57" s="3">
        <f t="shared" si="7"/>
        <v>361.4</v>
      </c>
      <c r="Q57" s="30">
        <f t="shared" si="7"/>
        <v>940.2</v>
      </c>
      <c r="R57" s="3">
        <f t="shared" si="7"/>
        <v>619.4</v>
      </c>
      <c r="S57" s="30">
        <f t="shared" si="7"/>
        <v>1082.8</v>
      </c>
      <c r="T57" s="3">
        <f t="shared" si="7"/>
        <v>88.8</v>
      </c>
      <c r="U57" s="30">
        <f t="shared" si="7"/>
        <v>144.4</v>
      </c>
      <c r="V57" s="3">
        <f t="shared" si="7"/>
        <v>1113.8</v>
      </c>
      <c r="W57" s="30">
        <f t="shared" si="7"/>
        <v>646</v>
      </c>
      <c r="X57" s="3">
        <f t="shared" si="7"/>
        <v>300.8</v>
      </c>
      <c r="Y57" s="30">
        <f t="shared" si="7"/>
        <v>356</v>
      </c>
      <c r="Z57" s="3">
        <f t="shared" si="7"/>
        <v>1205.8</v>
      </c>
      <c r="AA57" s="30">
        <f t="shared" si="7"/>
        <v>1454.2</v>
      </c>
      <c r="AB57" s="108">
        <f>B57+D57+F57+H57+J57+L57+N57+P57+R57+T57+V57+X57+Z57</f>
        <v>8005</v>
      </c>
      <c r="AC57" s="19">
        <f t="shared" si="5"/>
        <v>10077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344.2</v>
      </c>
      <c r="D58" s="3">
        <f t="shared" si="7"/>
        <v>4.4000000000000004</v>
      </c>
      <c r="E58" s="30">
        <f t="shared" si="7"/>
        <v>255</v>
      </c>
      <c r="F58" s="3">
        <f t="shared" si="7"/>
        <v>12</v>
      </c>
      <c r="G58" s="30">
        <f t="shared" si="7"/>
        <v>620.6</v>
      </c>
      <c r="H58" s="3">
        <f t="shared" si="7"/>
        <v>79.2</v>
      </c>
      <c r="I58" s="30">
        <f t="shared" si="7"/>
        <v>745</v>
      </c>
      <c r="J58" s="3">
        <f t="shared" si="7"/>
        <v>56.4</v>
      </c>
      <c r="K58" s="30">
        <f t="shared" si="7"/>
        <v>39.6</v>
      </c>
      <c r="L58" s="3">
        <f t="shared" si="7"/>
        <v>548</v>
      </c>
      <c r="M58" s="30">
        <f t="shared" si="7"/>
        <v>77</v>
      </c>
      <c r="N58" s="3">
        <f t="shared" si="7"/>
        <v>408</v>
      </c>
      <c r="O58" s="30">
        <f t="shared" si="7"/>
        <v>237.8</v>
      </c>
      <c r="P58" s="3">
        <f t="shared" si="7"/>
        <v>61.2</v>
      </c>
      <c r="Q58" s="30">
        <f t="shared" si="7"/>
        <v>164.4</v>
      </c>
      <c r="R58" s="3">
        <f t="shared" si="7"/>
        <v>127.2</v>
      </c>
      <c r="S58" s="30">
        <f t="shared" si="7"/>
        <v>117.2</v>
      </c>
      <c r="T58" s="3">
        <f t="shared" si="7"/>
        <v>10.4</v>
      </c>
      <c r="U58" s="30">
        <f t="shared" si="7"/>
        <v>9.4</v>
      </c>
      <c r="V58" s="3">
        <f t="shared" si="7"/>
        <v>240.8</v>
      </c>
      <c r="W58" s="30">
        <f t="shared" si="7"/>
        <v>20.2</v>
      </c>
      <c r="X58" s="3">
        <f t="shared" si="7"/>
        <v>36.799999999999997</v>
      </c>
      <c r="Y58" s="30">
        <f t="shared" si="7"/>
        <v>7.8</v>
      </c>
      <c r="Z58" s="3">
        <f t="shared" si="7"/>
        <v>57.6</v>
      </c>
      <c r="AA58" s="30">
        <f t="shared" si="7"/>
        <v>82.6</v>
      </c>
      <c r="AB58" s="108">
        <f>B58+D58+F58+H58+J58+L58+N58+P58+R58+T58+V58+X58+Z58</f>
        <v>1642</v>
      </c>
      <c r="AC58" s="19">
        <f t="shared" si="5"/>
        <v>2720.8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17874.199999999997</v>
      </c>
      <c r="C63" s="46">
        <f t="shared" ref="C63:AA63" si="11">SUM(C39:C62)</f>
        <v>16884.400000000001</v>
      </c>
      <c r="D63" s="45">
        <f t="shared" si="11"/>
        <v>6198.4000000000005</v>
      </c>
      <c r="E63" s="51">
        <f t="shared" si="11"/>
        <v>6507</v>
      </c>
      <c r="F63" s="50">
        <f t="shared" si="11"/>
        <v>17059.2</v>
      </c>
      <c r="G63" s="46">
        <f t="shared" si="11"/>
        <v>13880.8</v>
      </c>
      <c r="H63" s="45">
        <f t="shared" si="11"/>
        <v>29254.6</v>
      </c>
      <c r="I63" s="51">
        <f t="shared" si="11"/>
        <v>28602</v>
      </c>
      <c r="J63" s="50">
        <f t="shared" si="11"/>
        <v>2601.1999999999998</v>
      </c>
      <c r="K63" s="46">
        <f t="shared" si="11"/>
        <v>2865.3999999999996</v>
      </c>
      <c r="L63" s="45">
        <f t="shared" si="11"/>
        <v>10080.000000000002</v>
      </c>
      <c r="M63" s="51">
        <f t="shared" si="11"/>
        <v>11516.199999999999</v>
      </c>
      <c r="N63" s="50">
        <f t="shared" si="11"/>
        <v>25318</v>
      </c>
      <c r="O63" s="46">
        <f t="shared" si="11"/>
        <v>25787.999999999993</v>
      </c>
      <c r="P63" s="45">
        <f t="shared" si="11"/>
        <v>12217.6</v>
      </c>
      <c r="Q63" s="51">
        <f t="shared" si="11"/>
        <v>12255.199999999999</v>
      </c>
      <c r="R63" s="50">
        <f t="shared" si="11"/>
        <v>16918.2</v>
      </c>
      <c r="S63" s="46">
        <f t="shared" si="11"/>
        <v>17937.399999999998</v>
      </c>
      <c r="T63" s="45">
        <f t="shared" si="11"/>
        <v>1998.8000000000002</v>
      </c>
      <c r="U63" s="51">
        <f t="shared" si="11"/>
        <v>2557.0000000000005</v>
      </c>
      <c r="V63" s="50">
        <f t="shared" si="11"/>
        <v>13428.399999999998</v>
      </c>
      <c r="W63" s="46">
        <f t="shared" si="11"/>
        <v>16869.2</v>
      </c>
      <c r="X63" s="45">
        <f t="shared" si="11"/>
        <v>10029.399999999998</v>
      </c>
      <c r="Y63" s="51">
        <f t="shared" si="11"/>
        <v>5729.6</v>
      </c>
      <c r="Z63" s="50">
        <f t="shared" si="11"/>
        <v>30089.599999999999</v>
      </c>
      <c r="AA63" s="46">
        <f t="shared" si="11"/>
        <v>30867.4</v>
      </c>
      <c r="AB63" s="45">
        <f>SUM(AB39:AB62)</f>
        <v>193067.59999999998</v>
      </c>
      <c r="AC63" s="46">
        <f>SUM(AC39:AC62)</f>
        <v>192259.59999999998</v>
      </c>
    </row>
    <row r="64" spans="1:29" ht="15.75" thickTop="1" x14ac:dyDescent="0.2">
      <c r="AB64" s="162" t="str">
        <f>IF(AB63='Daily Total'!D49,"Correct","Wrong")</f>
        <v>Correct</v>
      </c>
      <c r="AC64" s="16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5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0" t="s">
        <v>0</v>
      </c>
      <c r="B69" s="271" t="s">
        <v>1</v>
      </c>
      <c r="C69" s="272"/>
      <c r="D69" s="271" t="s">
        <v>2</v>
      </c>
      <c r="E69" s="272"/>
      <c r="F69" s="271" t="s">
        <v>3</v>
      </c>
      <c r="G69" s="272"/>
      <c r="H69" s="271" t="s">
        <v>4</v>
      </c>
      <c r="I69" s="272"/>
      <c r="J69" s="271" t="s">
        <v>5</v>
      </c>
      <c r="K69" s="272"/>
      <c r="L69" s="271" t="s">
        <v>6</v>
      </c>
      <c r="M69" s="272"/>
      <c r="N69" s="271" t="s">
        <v>7</v>
      </c>
      <c r="O69" s="272"/>
      <c r="P69" s="271" t="s">
        <v>8</v>
      </c>
      <c r="Q69" s="272"/>
      <c r="R69" s="271" t="s">
        <v>9</v>
      </c>
      <c r="S69" s="272"/>
      <c r="T69" s="271" t="s">
        <v>10</v>
      </c>
      <c r="U69" s="272"/>
      <c r="V69" s="271" t="s">
        <v>11</v>
      </c>
      <c r="W69" s="272"/>
      <c r="X69" s="271" t="s">
        <v>12</v>
      </c>
      <c r="Y69" s="272"/>
      <c r="Z69" s="271" t="s">
        <v>40</v>
      </c>
      <c r="AA69" s="272"/>
      <c r="AB69" s="271" t="s">
        <v>51</v>
      </c>
      <c r="AC69" s="272"/>
    </row>
    <row r="70" spans="1:31" s="66" customFormat="1" ht="15" thickTop="1" thickBot="1" x14ac:dyDescent="0.3">
      <c r="A70" s="281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6.9038054850007269E-3</v>
      </c>
      <c r="C72" s="82">
        <f t="shared" ref="C72:AC72" si="13">C8/C31</f>
        <v>0</v>
      </c>
      <c r="D72" s="81">
        <f t="shared" si="13"/>
        <v>1.5616933402168302E-2</v>
      </c>
      <c r="E72" s="82">
        <f t="shared" si="13"/>
        <v>1.536806516059628E-4</v>
      </c>
      <c r="F72" s="81">
        <f t="shared" si="13"/>
        <v>1.7128587507034328E-2</v>
      </c>
      <c r="G72" s="82">
        <f t="shared" si="13"/>
        <v>1.8730908881332489E-4</v>
      </c>
      <c r="H72" s="81">
        <f t="shared" si="13"/>
        <v>8.7986162859857945E-3</v>
      </c>
      <c r="I72" s="82">
        <f t="shared" si="13"/>
        <v>1.13978043493462E-3</v>
      </c>
      <c r="J72" s="81">
        <f t="shared" si="13"/>
        <v>2.1528525296017221E-3</v>
      </c>
      <c r="K72" s="82">
        <f t="shared" si="13"/>
        <v>4.1180986947721085E-3</v>
      </c>
      <c r="L72" s="81">
        <f t="shared" si="13"/>
        <v>4.3253968253968251E-3</v>
      </c>
      <c r="M72" s="82">
        <f t="shared" si="13"/>
        <v>2.1534881297650267E-3</v>
      </c>
      <c r="N72" s="81">
        <f t="shared" si="13"/>
        <v>4.9056007583537405E-3</v>
      </c>
      <c r="O72" s="82">
        <f t="shared" si="13"/>
        <v>3.4046843493097563E-3</v>
      </c>
      <c r="P72" s="81">
        <f t="shared" si="13"/>
        <v>2.8483499214248297E-3</v>
      </c>
      <c r="Q72" s="82">
        <f t="shared" si="13"/>
        <v>3.0844049872707094E-3</v>
      </c>
      <c r="R72" s="81">
        <f t="shared" si="13"/>
        <v>1.0757645612417396E-3</v>
      </c>
      <c r="S72" s="82">
        <f t="shared" si="13"/>
        <v>2.6313735546957752E-3</v>
      </c>
      <c r="T72" s="81">
        <f t="shared" si="13"/>
        <v>3.0018010806483891E-4</v>
      </c>
      <c r="U72" s="82">
        <f t="shared" si="13"/>
        <v>3.3633163863903011E-3</v>
      </c>
      <c r="V72" s="81">
        <f t="shared" si="13"/>
        <v>5.063894432694886E-4</v>
      </c>
      <c r="W72" s="82">
        <f t="shared" si="13"/>
        <v>1.6124060417802859E-3</v>
      </c>
      <c r="X72" s="81">
        <f t="shared" si="13"/>
        <v>3.1906195784393881E-4</v>
      </c>
      <c r="Y72" s="82">
        <f t="shared" si="13"/>
        <v>1.1868193242111143E-3</v>
      </c>
      <c r="Z72" s="81">
        <f t="shared" si="13"/>
        <v>0</v>
      </c>
      <c r="AA72" s="81">
        <f t="shared" si="13"/>
        <v>0</v>
      </c>
      <c r="AB72" s="100">
        <f t="shared" si="13"/>
        <v>5.2147537960797151E-3</v>
      </c>
      <c r="AC72" s="101">
        <f t="shared" si="13"/>
        <v>1.4990148736395998E-3</v>
      </c>
      <c r="AD72" s="18"/>
      <c r="AE72" s="18"/>
    </row>
    <row r="73" spans="1:31" s="8" customFormat="1" x14ac:dyDescent="0.2">
      <c r="A73" s="87" t="s">
        <v>18</v>
      </c>
      <c r="B73" s="81">
        <f>B9/B31</f>
        <v>2.4224860413333184E-2</v>
      </c>
      <c r="C73" s="82">
        <f t="shared" ref="C73:AC73" si="14">C9/C31</f>
        <v>8.410130060884603E-3</v>
      </c>
      <c r="D73" s="81">
        <f t="shared" si="14"/>
        <v>4.3043366029943214E-2</v>
      </c>
      <c r="E73" s="82">
        <f t="shared" si="14"/>
        <v>1.5521745812202243E-2</v>
      </c>
      <c r="F73" s="81">
        <f t="shared" si="14"/>
        <v>5.8689739260926653E-2</v>
      </c>
      <c r="G73" s="82">
        <f t="shared" si="14"/>
        <v>1.6756959253068988E-2</v>
      </c>
      <c r="H73" s="81">
        <f t="shared" si="14"/>
        <v>3.0067066375886187E-2</v>
      </c>
      <c r="I73" s="82">
        <f t="shared" si="14"/>
        <v>1.6362492133417242E-2</v>
      </c>
      <c r="J73" s="81">
        <f t="shared" si="14"/>
        <v>1.2378902045209902E-2</v>
      </c>
      <c r="K73" s="82">
        <f t="shared" si="14"/>
        <v>3.6434703706288825E-2</v>
      </c>
      <c r="L73" s="81">
        <f t="shared" si="14"/>
        <v>2.132936507936508E-2</v>
      </c>
      <c r="M73" s="82">
        <f t="shared" si="14"/>
        <v>3.1381879439398415E-2</v>
      </c>
      <c r="N73" s="81">
        <f t="shared" si="14"/>
        <v>3.1424283118729759E-2</v>
      </c>
      <c r="O73" s="82">
        <f t="shared" si="14"/>
        <v>2.9773538079727005E-2</v>
      </c>
      <c r="P73" s="81">
        <f t="shared" si="14"/>
        <v>2.6748297537978E-2</v>
      </c>
      <c r="Q73" s="82">
        <f t="shared" si="14"/>
        <v>3.0582936222991058E-2</v>
      </c>
      <c r="R73" s="81">
        <f t="shared" si="14"/>
        <v>2.7307869631521084E-2</v>
      </c>
      <c r="S73" s="82">
        <f t="shared" si="14"/>
        <v>2.3325565578065942E-2</v>
      </c>
      <c r="T73" s="81">
        <f t="shared" si="14"/>
        <v>3.5121072643586153E-2</v>
      </c>
      <c r="U73" s="82">
        <f t="shared" si="14"/>
        <v>5.9522878373093467E-2</v>
      </c>
      <c r="V73" s="81">
        <f t="shared" si="14"/>
        <v>1.7217241071162612E-2</v>
      </c>
      <c r="W73" s="82">
        <f t="shared" si="14"/>
        <v>3.0268181063713751E-2</v>
      </c>
      <c r="X73" s="81">
        <f t="shared" si="14"/>
        <v>3.6911480248070672E-2</v>
      </c>
      <c r="Y73" s="82">
        <f t="shared" si="14"/>
        <v>5.2254956716001118E-2</v>
      </c>
      <c r="Z73" s="81">
        <f t="shared" si="14"/>
        <v>2.7072476869084334E-2</v>
      </c>
      <c r="AA73" s="81">
        <f t="shared" si="14"/>
        <v>2.4310437548999916E-2</v>
      </c>
      <c r="AB73" s="100">
        <f t="shared" si="14"/>
        <v>3.0550957281283861E-2</v>
      </c>
      <c r="AC73" s="101">
        <f t="shared" si="14"/>
        <v>2.4357691371458174E-2</v>
      </c>
      <c r="AD73" s="18"/>
      <c r="AE73" s="18"/>
    </row>
    <row r="74" spans="1:31" s="8" customFormat="1" x14ac:dyDescent="0.2">
      <c r="A74" s="86" t="s">
        <v>19</v>
      </c>
      <c r="B74" s="81">
        <f>B10/B31</f>
        <v>3.0949636906826599E-2</v>
      </c>
      <c r="C74" s="82">
        <f t="shared" ref="C74:AC74" si="15">C10/C31</f>
        <v>2.8250929852408142E-2</v>
      </c>
      <c r="D74" s="81">
        <f t="shared" si="15"/>
        <v>4.5011615900877648E-2</v>
      </c>
      <c r="E74" s="82">
        <f t="shared" si="15"/>
        <v>3.7774704164745661E-2</v>
      </c>
      <c r="F74" s="81">
        <f t="shared" si="15"/>
        <v>6.2359313449634218E-2</v>
      </c>
      <c r="G74" s="82">
        <f t="shared" si="15"/>
        <v>4.6784047028989681E-2</v>
      </c>
      <c r="H74" s="81">
        <f t="shared" si="15"/>
        <v>4.0287681253546453E-2</v>
      </c>
      <c r="I74" s="82">
        <f t="shared" si="15"/>
        <v>3.6368086147821832E-2</v>
      </c>
      <c r="J74" s="81">
        <f t="shared" si="15"/>
        <v>2.7525757342764877E-2</v>
      </c>
      <c r="K74" s="82">
        <f t="shared" si="15"/>
        <v>5.6048021218678024E-2</v>
      </c>
      <c r="L74" s="81">
        <f t="shared" si="15"/>
        <v>3.3214285714285717E-2</v>
      </c>
      <c r="M74" s="82">
        <f t="shared" si="15"/>
        <v>4.3938104583109011E-2</v>
      </c>
      <c r="N74" s="81">
        <f t="shared" si="15"/>
        <v>4.8661031677067701E-2</v>
      </c>
      <c r="O74" s="82">
        <f t="shared" si="15"/>
        <v>4.6424693655964015E-2</v>
      </c>
      <c r="P74" s="81">
        <f t="shared" si="15"/>
        <v>4.9174960712414874E-2</v>
      </c>
      <c r="Q74" s="82">
        <f t="shared" si="15"/>
        <v>4.3997649977152553E-2</v>
      </c>
      <c r="R74" s="81">
        <f t="shared" si="15"/>
        <v>4.4815642326015773E-2</v>
      </c>
      <c r="S74" s="82">
        <f t="shared" si="15"/>
        <v>3.7062227524613377E-2</v>
      </c>
      <c r="T74" s="81">
        <f t="shared" si="15"/>
        <v>6.8641184710826503E-2</v>
      </c>
      <c r="U74" s="82">
        <f t="shared" si="15"/>
        <v>8.2675009777082517E-2</v>
      </c>
      <c r="V74" s="81">
        <f t="shared" si="15"/>
        <v>3.0294003753239405E-2</v>
      </c>
      <c r="W74" s="82">
        <f t="shared" si="15"/>
        <v>4.2254523036065729E-2</v>
      </c>
      <c r="X74" s="81">
        <f t="shared" si="15"/>
        <v>5.7849921231579157E-2</v>
      </c>
      <c r="Y74" s="82">
        <f t="shared" si="15"/>
        <v>5.4698408265847528E-2</v>
      </c>
      <c r="Z74" s="81">
        <f t="shared" si="15"/>
        <v>3.5640221205998086E-2</v>
      </c>
      <c r="AA74" s="81">
        <f t="shared" si="15"/>
        <v>3.8843569591219214E-2</v>
      </c>
      <c r="AB74" s="100">
        <f t="shared" si="15"/>
        <v>4.2827486331212486E-2</v>
      </c>
      <c r="AC74" s="101">
        <f t="shared" si="15"/>
        <v>4.1177657708639778E-2</v>
      </c>
      <c r="AD74" s="18"/>
      <c r="AE74" s="18"/>
    </row>
    <row r="75" spans="1:31" s="8" customFormat="1" x14ac:dyDescent="0.2">
      <c r="A75" s="87" t="s">
        <v>20</v>
      </c>
      <c r="B75" s="81">
        <f>B11/B31</f>
        <v>3.5917691421154516E-2</v>
      </c>
      <c r="C75" s="82">
        <f t="shared" ref="C75:AC75" si="16">C11/C31</f>
        <v>3.474212882897823E-2</v>
      </c>
      <c r="D75" s="81">
        <f t="shared" si="16"/>
        <v>4.6399070727929786E-2</v>
      </c>
      <c r="E75" s="82">
        <f t="shared" si="16"/>
        <v>3.980328876594437E-2</v>
      </c>
      <c r="F75" s="81">
        <f t="shared" si="16"/>
        <v>5.6743575314199962E-2</v>
      </c>
      <c r="G75" s="82">
        <f t="shared" si="16"/>
        <v>5.1956659558526887E-2</v>
      </c>
      <c r="H75" s="81">
        <f t="shared" si="16"/>
        <v>4.4177667785579022E-2</v>
      </c>
      <c r="I75" s="82">
        <f t="shared" si="16"/>
        <v>4.2654359834976577E-2</v>
      </c>
      <c r="J75" s="81">
        <f t="shared" si="16"/>
        <v>3.4522528063970478E-2</v>
      </c>
      <c r="K75" s="82">
        <f t="shared" si="16"/>
        <v>5.9119145669016541E-2</v>
      </c>
      <c r="L75" s="81">
        <f t="shared" si="16"/>
        <v>3.408730158730159E-2</v>
      </c>
      <c r="M75" s="82">
        <f t="shared" si="16"/>
        <v>5.6268560809989404E-2</v>
      </c>
      <c r="N75" s="81">
        <f t="shared" si="16"/>
        <v>5.2500197487953232E-2</v>
      </c>
      <c r="O75" s="82">
        <f t="shared" si="16"/>
        <v>4.6905537459283386E-2</v>
      </c>
      <c r="P75" s="81">
        <f t="shared" si="16"/>
        <v>5.1990570979570452E-2</v>
      </c>
      <c r="Q75" s="82">
        <f t="shared" si="16"/>
        <v>4.0456296102878778E-2</v>
      </c>
      <c r="R75" s="81">
        <f t="shared" si="16"/>
        <v>5.3622725821895943E-2</v>
      </c>
      <c r="S75" s="82">
        <f t="shared" si="16"/>
        <v>3.8567462397002913E-2</v>
      </c>
      <c r="T75" s="81">
        <f t="shared" si="16"/>
        <v>8.4950970582349405E-2</v>
      </c>
      <c r="U75" s="82">
        <f t="shared" si="16"/>
        <v>7.5479077043410253E-2</v>
      </c>
      <c r="V75" s="81">
        <f t="shared" si="16"/>
        <v>3.4985553007059668E-2</v>
      </c>
      <c r="W75" s="82">
        <f t="shared" si="16"/>
        <v>4.5811301069404592E-2</v>
      </c>
      <c r="X75" s="81">
        <f t="shared" si="16"/>
        <v>6.0821185714000837E-2</v>
      </c>
      <c r="Y75" s="82">
        <f t="shared" si="16"/>
        <v>6.0597598436191009E-2</v>
      </c>
      <c r="Z75" s="81">
        <f t="shared" si="16"/>
        <v>4.3038126129958526E-2</v>
      </c>
      <c r="AA75" s="81">
        <f t="shared" si="16"/>
        <v>4.4344518812727989E-2</v>
      </c>
      <c r="AB75" s="100">
        <f t="shared" si="16"/>
        <v>4.6820906252525024E-2</v>
      </c>
      <c r="AC75" s="101">
        <f t="shared" si="16"/>
        <v>4.516393459676396E-2</v>
      </c>
      <c r="AD75" s="18"/>
      <c r="AE75" s="18"/>
    </row>
    <row r="76" spans="1:31" s="8" customFormat="1" x14ac:dyDescent="0.2">
      <c r="A76" s="86" t="s">
        <v>21</v>
      </c>
      <c r="B76" s="81">
        <f>B12/B31</f>
        <v>4.551812109073413E-2</v>
      </c>
      <c r="C76" s="82">
        <f t="shared" ref="C76:AC76" si="17">C12/C31</f>
        <v>4.3365473454786668E-2</v>
      </c>
      <c r="D76" s="81">
        <f t="shared" si="17"/>
        <v>5.4852865255549818E-2</v>
      </c>
      <c r="E76" s="82">
        <f t="shared" si="17"/>
        <v>5.1667435069924696E-2</v>
      </c>
      <c r="F76" s="81">
        <f t="shared" si="17"/>
        <v>6.7752297880322637E-2</v>
      </c>
      <c r="G76" s="82">
        <f t="shared" si="17"/>
        <v>4.8858855397383438E-2</v>
      </c>
      <c r="H76" s="81">
        <f t="shared" si="17"/>
        <v>5.3434331694844572E-2</v>
      </c>
      <c r="I76" s="82">
        <f t="shared" si="17"/>
        <v>4.5038808474931823E-2</v>
      </c>
      <c r="J76" s="81">
        <f t="shared" si="17"/>
        <v>3.8213132400430568E-2</v>
      </c>
      <c r="K76" s="82">
        <f t="shared" si="17"/>
        <v>7.4684162769595872E-2</v>
      </c>
      <c r="L76" s="81">
        <f t="shared" si="17"/>
        <v>3.232142857142857E-2</v>
      </c>
      <c r="M76" s="82">
        <f t="shared" si="17"/>
        <v>6.5941890554175861E-2</v>
      </c>
      <c r="N76" s="81">
        <f t="shared" si="17"/>
        <v>5.2105221581483528E-2</v>
      </c>
      <c r="O76" s="82">
        <f t="shared" si="17"/>
        <v>5.5382348379091048E-2</v>
      </c>
      <c r="P76" s="81">
        <f t="shared" si="17"/>
        <v>6.0813907805133578E-2</v>
      </c>
      <c r="Q76" s="82">
        <f t="shared" si="17"/>
        <v>4.2316730857105557E-2</v>
      </c>
      <c r="R76" s="81">
        <f t="shared" si="17"/>
        <v>6.1980588951543306E-2</v>
      </c>
      <c r="S76" s="82">
        <f t="shared" si="17"/>
        <v>4.287131914324261E-2</v>
      </c>
      <c r="T76" s="81">
        <f t="shared" si="17"/>
        <v>5.4932959775865521E-2</v>
      </c>
      <c r="U76" s="82">
        <f t="shared" si="17"/>
        <v>6.3746578021118494E-2</v>
      </c>
      <c r="V76" s="81">
        <f t="shared" si="17"/>
        <v>3.4538738792410116E-2</v>
      </c>
      <c r="W76" s="82">
        <f t="shared" si="17"/>
        <v>5.2154221895525571E-2</v>
      </c>
      <c r="X76" s="81">
        <f t="shared" si="17"/>
        <v>6.3134384908369395E-2</v>
      </c>
      <c r="Y76" s="82">
        <f t="shared" si="17"/>
        <v>5.6339011449315836E-2</v>
      </c>
      <c r="Z76" s="81">
        <f t="shared" si="17"/>
        <v>5.0721844092310966E-2</v>
      </c>
      <c r="AA76" s="81">
        <f t="shared" si="17"/>
        <v>5.0467483493912668E-2</v>
      </c>
      <c r="AB76" s="100">
        <f t="shared" si="17"/>
        <v>5.2528751587526859E-2</v>
      </c>
      <c r="AC76" s="101">
        <f t="shared" si="17"/>
        <v>5.0179028771515179E-2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5.8206800863814884E-2</v>
      </c>
      <c r="C77" s="82">
        <f t="shared" ref="C77:AC77" si="18">C13/C31</f>
        <v>4.9797446163322358E-2</v>
      </c>
      <c r="D77" s="81">
        <f t="shared" si="18"/>
        <v>6.9437274135260713E-2</v>
      </c>
      <c r="E77" s="82">
        <f t="shared" si="18"/>
        <v>5.1144920854464426E-2</v>
      </c>
      <c r="F77" s="81">
        <f t="shared" si="18"/>
        <v>7.529075220408929E-2</v>
      </c>
      <c r="G77" s="82">
        <f t="shared" si="18"/>
        <v>4.18707855455017E-2</v>
      </c>
      <c r="H77" s="81">
        <f t="shared" si="18"/>
        <v>6.351821593868999E-2</v>
      </c>
      <c r="I77" s="82">
        <f t="shared" si="18"/>
        <v>5.4632543178798683E-2</v>
      </c>
      <c r="J77" s="81">
        <f t="shared" si="18"/>
        <v>4.9669383361525453E-2</v>
      </c>
      <c r="K77" s="82">
        <f t="shared" si="18"/>
        <v>0.13108117540308509</v>
      </c>
      <c r="L77" s="81">
        <f t="shared" si="18"/>
        <v>3.3055555555555553E-2</v>
      </c>
      <c r="M77" s="82">
        <f t="shared" si="18"/>
        <v>9.0811205085010685E-2</v>
      </c>
      <c r="N77" s="81">
        <f t="shared" si="18"/>
        <v>5.2176317244648079E-2</v>
      </c>
      <c r="O77" s="82">
        <f t="shared" si="18"/>
        <v>7.0885683263533422E-2</v>
      </c>
      <c r="P77" s="81">
        <f t="shared" si="18"/>
        <v>7.0684913567312727E-2</v>
      </c>
      <c r="Q77" s="82">
        <f t="shared" si="18"/>
        <v>3.9705594359945168E-2</v>
      </c>
      <c r="R77" s="81">
        <f t="shared" si="18"/>
        <v>7.5776382830324743E-2</v>
      </c>
      <c r="S77" s="82">
        <f t="shared" si="18"/>
        <v>4.7610021519283729E-2</v>
      </c>
      <c r="T77" s="81">
        <f t="shared" si="18"/>
        <v>5.4732839703822291E-2</v>
      </c>
      <c r="U77" s="82">
        <f t="shared" si="18"/>
        <v>5.4908095424325384E-2</v>
      </c>
      <c r="V77" s="81">
        <f t="shared" si="18"/>
        <v>3.3377021834321292E-2</v>
      </c>
      <c r="W77" s="82">
        <f t="shared" si="18"/>
        <v>7.5925355085007001E-2</v>
      </c>
      <c r="X77" s="81">
        <f t="shared" si="18"/>
        <v>7.1988354238538693E-2</v>
      </c>
      <c r="Y77" s="82">
        <f t="shared" si="18"/>
        <v>5.5605975984361913E-2</v>
      </c>
      <c r="Z77" s="81">
        <f t="shared" si="18"/>
        <v>5.863155375943848E-2</v>
      </c>
      <c r="AA77" s="81">
        <f t="shared" si="18"/>
        <v>5.7296694894937703E-2</v>
      </c>
      <c r="AB77" s="100">
        <f t="shared" si="18"/>
        <v>6.0011104918691695E-2</v>
      </c>
      <c r="AC77" s="101">
        <f t="shared" si="18"/>
        <v>5.9377009002411323E-2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5.3910105067639394E-2</v>
      </c>
      <c r="C78" s="82">
        <f t="shared" ref="C78:AC78" si="19">C14/C31</f>
        <v>6.3016749188600132E-2</v>
      </c>
      <c r="D78" s="81">
        <f t="shared" si="19"/>
        <v>6.4887712958182756E-2</v>
      </c>
      <c r="E78" s="82">
        <f t="shared" si="19"/>
        <v>5.062240663900415E-2</v>
      </c>
      <c r="F78" s="81">
        <f t="shared" si="19"/>
        <v>6.8584693303320204E-2</v>
      </c>
      <c r="G78" s="82">
        <f t="shared" si="19"/>
        <v>4.0703705838280216E-2</v>
      </c>
      <c r="H78" s="81">
        <f t="shared" si="19"/>
        <v>6.0817785920846634E-2</v>
      </c>
      <c r="I78" s="82">
        <f t="shared" si="19"/>
        <v>4.950702748059576E-2</v>
      </c>
      <c r="J78" s="81">
        <f t="shared" si="19"/>
        <v>4.3287713363063203E-2</v>
      </c>
      <c r="K78" s="82">
        <f t="shared" si="19"/>
        <v>0.10057932574858658</v>
      </c>
      <c r="L78" s="81">
        <f t="shared" si="19"/>
        <v>3.1269841269841267E-2</v>
      </c>
      <c r="M78" s="82">
        <f t="shared" si="19"/>
        <v>7.8168145742519235E-2</v>
      </c>
      <c r="N78" s="81">
        <f t="shared" si="19"/>
        <v>5.283197724938779E-2</v>
      </c>
      <c r="O78" s="82">
        <f t="shared" si="19"/>
        <v>6.2827671785326514E-2</v>
      </c>
      <c r="P78" s="81">
        <f t="shared" si="19"/>
        <v>7.0914091147197489E-2</v>
      </c>
      <c r="Q78" s="82">
        <f t="shared" si="19"/>
        <v>3.9020171029440567E-2</v>
      </c>
      <c r="R78" s="81">
        <f t="shared" si="19"/>
        <v>7.3388421936139772E-2</v>
      </c>
      <c r="S78" s="82">
        <f t="shared" si="19"/>
        <v>4.6071336983063323E-2</v>
      </c>
      <c r="T78" s="81">
        <f t="shared" si="19"/>
        <v>6.2837702621572941E-2</v>
      </c>
      <c r="U78" s="82">
        <f t="shared" si="19"/>
        <v>4.9276495893625344E-2</v>
      </c>
      <c r="V78" s="81">
        <f t="shared" si="19"/>
        <v>3.3421703255786243E-2</v>
      </c>
      <c r="W78" s="82">
        <f t="shared" si="19"/>
        <v>7.1846916273445097E-2</v>
      </c>
      <c r="X78" s="81">
        <f t="shared" si="19"/>
        <v>6.4031746664805475E-2</v>
      </c>
      <c r="Y78" s="82">
        <f t="shared" si="19"/>
        <v>4.9392627757609608E-2</v>
      </c>
      <c r="Z78" s="81">
        <f t="shared" si="19"/>
        <v>5.9249707540146759E-2</v>
      </c>
      <c r="AA78" s="81">
        <f t="shared" si="19"/>
        <v>6.2668057562347335E-2</v>
      </c>
      <c r="AB78" s="100">
        <f t="shared" si="19"/>
        <v>5.794757898269829E-2</v>
      </c>
      <c r="AC78" s="101">
        <f t="shared" si="19"/>
        <v>5.743796408605864E-2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5.9571896924058142E-2</v>
      </c>
      <c r="C79" s="82">
        <f t="shared" ref="C79:AC79" si="20">C15/C31</f>
        <v>6.6736158821160366E-2</v>
      </c>
      <c r="D79" s="81">
        <f t="shared" si="20"/>
        <v>7.427723283427981E-2</v>
      </c>
      <c r="E79" s="82">
        <f t="shared" si="20"/>
        <v>5.0315045335792223E-2</v>
      </c>
      <c r="F79" s="81">
        <f t="shared" si="20"/>
        <v>7.1234290001875825E-2</v>
      </c>
      <c r="G79" s="82">
        <f t="shared" si="20"/>
        <v>4.233185407181142E-2</v>
      </c>
      <c r="H79" s="81">
        <f t="shared" si="20"/>
        <v>6.7811557840476364E-2</v>
      </c>
      <c r="I79" s="82">
        <f t="shared" si="20"/>
        <v>5.3667575694007409E-2</v>
      </c>
      <c r="J79" s="81">
        <f t="shared" si="20"/>
        <v>5.1514685529755501E-2</v>
      </c>
      <c r="K79" s="82">
        <f t="shared" si="20"/>
        <v>7.0845257206672715E-2</v>
      </c>
      <c r="L79" s="81">
        <f t="shared" si="20"/>
        <v>3.5178571428571427E-2</v>
      </c>
      <c r="M79" s="82">
        <f t="shared" si="20"/>
        <v>8.5757454715965339E-2</v>
      </c>
      <c r="N79" s="81">
        <f t="shared" si="20"/>
        <v>5.2871474840034759E-2</v>
      </c>
      <c r="O79" s="82">
        <f t="shared" si="20"/>
        <v>6.8326353342639992E-2</v>
      </c>
      <c r="P79" s="81">
        <f t="shared" si="20"/>
        <v>7.1257857517024625E-2</v>
      </c>
      <c r="Q79" s="82">
        <f t="shared" si="20"/>
        <v>4.0488935309093282E-2</v>
      </c>
      <c r="R79" s="81">
        <f t="shared" si="20"/>
        <v>7.4948871629369557E-2</v>
      </c>
      <c r="S79" s="82">
        <f t="shared" si="20"/>
        <v>5.0297144513697635E-2</v>
      </c>
      <c r="T79" s="81">
        <f t="shared" si="20"/>
        <v>4.5827496497898738E-2</v>
      </c>
      <c r="U79" s="82">
        <f t="shared" si="20"/>
        <v>4.7086429409464219E-2</v>
      </c>
      <c r="V79" s="81">
        <f t="shared" si="20"/>
        <v>3.9930296982514671E-2</v>
      </c>
      <c r="W79" s="82">
        <f t="shared" si="20"/>
        <v>7.4467076091338055E-2</v>
      </c>
      <c r="X79" s="81">
        <f t="shared" si="20"/>
        <v>6.2356671386124794E-2</v>
      </c>
      <c r="Y79" s="82">
        <f t="shared" si="20"/>
        <v>4.2236805361630832E-2</v>
      </c>
      <c r="Z79" s="81">
        <f t="shared" si="20"/>
        <v>6.3875890673189412E-2</v>
      </c>
      <c r="AA79" s="81">
        <f t="shared" si="20"/>
        <v>6.7339652837621569E-2</v>
      </c>
      <c r="AB79" s="100">
        <f t="shared" si="20"/>
        <v>6.1456194617843699E-2</v>
      </c>
      <c r="AC79" s="101">
        <f t="shared" si="20"/>
        <v>6.0465121117489064E-2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6.3253180561927247E-2</v>
      </c>
      <c r="C80" s="82">
        <f t="shared" ref="C80:AC80" si="21">C16/C31</f>
        <v>6.9733007983700926E-2</v>
      </c>
      <c r="D80" s="81">
        <f t="shared" si="21"/>
        <v>6.7856220960247807E-2</v>
      </c>
      <c r="E80" s="82">
        <f t="shared" si="21"/>
        <v>5.1974796373136622E-2</v>
      </c>
      <c r="F80" s="81">
        <f t="shared" si="21"/>
        <v>6.6544738323016314E-2</v>
      </c>
      <c r="G80" s="82">
        <f t="shared" si="21"/>
        <v>4.1568209325110947E-2</v>
      </c>
      <c r="H80" s="81">
        <f t="shared" si="21"/>
        <v>6.7626971484826312E-2</v>
      </c>
      <c r="I80" s="82">
        <f t="shared" si="21"/>
        <v>5.5066079295154183E-2</v>
      </c>
      <c r="J80" s="81">
        <f t="shared" si="21"/>
        <v>5.0438259264954634E-2</v>
      </c>
      <c r="K80" s="82">
        <f t="shared" si="21"/>
        <v>5.8979549103092062E-2</v>
      </c>
      <c r="L80" s="81">
        <f t="shared" si="21"/>
        <v>3.8531746031746035E-2</v>
      </c>
      <c r="M80" s="82">
        <f t="shared" si="21"/>
        <v>8.9543425782810299E-2</v>
      </c>
      <c r="N80" s="81">
        <f t="shared" si="21"/>
        <v>5.4182794849514181E-2</v>
      </c>
      <c r="O80" s="82">
        <f t="shared" si="21"/>
        <v>6.4371025283077407E-2</v>
      </c>
      <c r="P80" s="81">
        <f t="shared" si="21"/>
        <v>6.8638685175484548E-2</v>
      </c>
      <c r="Q80" s="82">
        <f t="shared" si="21"/>
        <v>4.5417455447483518E-2</v>
      </c>
      <c r="R80" s="81">
        <f t="shared" si="21"/>
        <v>6.8328782021728082E-2</v>
      </c>
      <c r="S80" s="82">
        <f t="shared" si="21"/>
        <v>5.4757099691148101E-2</v>
      </c>
      <c r="T80" s="81">
        <f t="shared" si="21"/>
        <v>4.3626175705423251E-2</v>
      </c>
      <c r="U80" s="82">
        <f t="shared" si="21"/>
        <v>5.1622995698083693E-2</v>
      </c>
      <c r="V80" s="81">
        <f t="shared" si="21"/>
        <v>4.3489916892556074E-2</v>
      </c>
      <c r="W80" s="82">
        <f t="shared" si="21"/>
        <v>7.3068076731558101E-2</v>
      </c>
      <c r="X80" s="81">
        <f t="shared" si="21"/>
        <v>6.1559016491514948E-2</v>
      </c>
      <c r="Y80" s="82">
        <f t="shared" si="21"/>
        <v>4.6285953644233456E-2</v>
      </c>
      <c r="Z80" s="81">
        <f t="shared" si="21"/>
        <v>6.3310911411251725E-2</v>
      </c>
      <c r="AA80" s="81">
        <f t="shared" si="21"/>
        <v>6.4728483772523757E-2</v>
      </c>
      <c r="AB80" s="100">
        <f t="shared" si="21"/>
        <v>6.0830507034841684E-2</v>
      </c>
      <c r="AC80" s="101">
        <f t="shared" si="21"/>
        <v>6.0826091388934543E-2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6.076915330476329E-2</v>
      </c>
      <c r="C81" s="82">
        <f t="shared" ref="C81:AC81" si="22">C17/C31</f>
        <v>6.768377910971074E-2</v>
      </c>
      <c r="D81" s="81">
        <f t="shared" si="22"/>
        <v>6.3951987609705732E-2</v>
      </c>
      <c r="E81" s="82">
        <f t="shared" si="22"/>
        <v>5.4157061625941291E-2</v>
      </c>
      <c r="F81" s="81">
        <f t="shared" si="22"/>
        <v>5.6895985743762895E-2</v>
      </c>
      <c r="G81" s="82">
        <f t="shared" si="22"/>
        <v>4.4291395308627746E-2</v>
      </c>
      <c r="H81" s="81">
        <f t="shared" si="22"/>
        <v>6.3319956519658452E-2</v>
      </c>
      <c r="I81" s="82">
        <f t="shared" si="22"/>
        <v>5.5205929655268861E-2</v>
      </c>
      <c r="J81" s="81">
        <f t="shared" si="22"/>
        <v>5.0822697216669231E-2</v>
      </c>
      <c r="K81" s="82">
        <f t="shared" si="22"/>
        <v>5.1929922523905915E-2</v>
      </c>
      <c r="L81" s="81">
        <f t="shared" si="22"/>
        <v>4.35515873015873E-2</v>
      </c>
      <c r="M81" s="82">
        <f t="shared" si="22"/>
        <v>6.7591740331011965E-2</v>
      </c>
      <c r="N81" s="81">
        <f t="shared" si="22"/>
        <v>5.2966269057587487E-2</v>
      </c>
      <c r="O81" s="82">
        <f t="shared" si="22"/>
        <v>5.6491391344811542E-2</v>
      </c>
      <c r="P81" s="81">
        <f t="shared" si="22"/>
        <v>6.7983892090099529E-2</v>
      </c>
      <c r="Q81" s="82">
        <f t="shared" si="22"/>
        <v>4.757164305764084E-2</v>
      </c>
      <c r="R81" s="81">
        <f t="shared" si="22"/>
        <v>6.5030558806492417E-2</v>
      </c>
      <c r="S81" s="82">
        <f t="shared" si="22"/>
        <v>5.4868598570584369E-2</v>
      </c>
      <c r="T81" s="81">
        <f t="shared" si="22"/>
        <v>4.6527916750050032E-2</v>
      </c>
      <c r="U81" s="82">
        <f t="shared" si="22"/>
        <v>4.8963629253030896E-2</v>
      </c>
      <c r="V81" s="81">
        <f t="shared" si="22"/>
        <v>4.5887819844508654E-2</v>
      </c>
      <c r="W81" s="82">
        <f t="shared" si="22"/>
        <v>6.2943115263320137E-2</v>
      </c>
      <c r="X81" s="81">
        <f t="shared" si="22"/>
        <v>5.4699184397870262E-2</v>
      </c>
      <c r="Y81" s="82">
        <f t="shared" si="22"/>
        <v>4.789165037698967E-2</v>
      </c>
      <c r="Z81" s="81">
        <f t="shared" si="22"/>
        <v>6.4919440604062531E-2</v>
      </c>
      <c r="AA81" s="81">
        <f t="shared" si="22"/>
        <v>6.7216545611227377E-2</v>
      </c>
      <c r="AB81" s="100">
        <f t="shared" si="22"/>
        <v>5.8838458653860101E-2</v>
      </c>
      <c r="AC81" s="101">
        <f t="shared" si="22"/>
        <v>5.8131817604946644E-2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6.2593011155744033E-2</v>
      </c>
      <c r="C82" s="82">
        <f t="shared" ref="C82:AC82" si="23">C18/C31</f>
        <v>6.9555329179597739E-2</v>
      </c>
      <c r="D82" s="81">
        <f t="shared" si="23"/>
        <v>6.5339442436757877E-2</v>
      </c>
      <c r="E82" s="82">
        <f t="shared" si="23"/>
        <v>5.999692638696788E-2</v>
      </c>
      <c r="F82" s="81">
        <f t="shared" si="23"/>
        <v>5.6145657475145376E-2</v>
      </c>
      <c r="G82" s="82">
        <f t="shared" si="23"/>
        <v>5.2922021785487869E-2</v>
      </c>
      <c r="H82" s="81">
        <f t="shared" si="23"/>
        <v>6.4830830023312566E-2</v>
      </c>
      <c r="I82" s="82">
        <f t="shared" si="23"/>
        <v>6.1450248234389201E-2</v>
      </c>
      <c r="J82" s="81">
        <f t="shared" si="23"/>
        <v>5.5743502998616024E-2</v>
      </c>
      <c r="K82" s="82">
        <f t="shared" si="23"/>
        <v>5.4233265861659802E-2</v>
      </c>
      <c r="L82" s="81">
        <f t="shared" si="23"/>
        <v>5.01984126984127E-2</v>
      </c>
      <c r="M82" s="82">
        <f t="shared" si="23"/>
        <v>6.2867959917333849E-2</v>
      </c>
      <c r="N82" s="81">
        <f t="shared" si="23"/>
        <v>5.716091318429576E-2</v>
      </c>
      <c r="O82" s="82">
        <f t="shared" si="23"/>
        <v>5.4319838684659533E-2</v>
      </c>
      <c r="P82" s="81">
        <f t="shared" si="23"/>
        <v>7.5694080670508118E-2</v>
      </c>
      <c r="Q82" s="82">
        <f t="shared" si="23"/>
        <v>5.0786604869769568E-2</v>
      </c>
      <c r="R82" s="81">
        <f t="shared" si="23"/>
        <v>6.708751522029531E-2</v>
      </c>
      <c r="S82" s="82">
        <f t="shared" si="23"/>
        <v>5.7076276383422345E-2</v>
      </c>
      <c r="T82" s="81">
        <f t="shared" si="23"/>
        <v>5.1630978587152293E-2</v>
      </c>
      <c r="U82" s="82">
        <f t="shared" si="23"/>
        <v>4.450527962456003E-2</v>
      </c>
      <c r="V82" s="81">
        <f t="shared" si="23"/>
        <v>5.8994370140895418E-2</v>
      </c>
      <c r="W82" s="82">
        <f t="shared" si="23"/>
        <v>6.4875631328100924E-2</v>
      </c>
      <c r="X82" s="81">
        <f t="shared" si="23"/>
        <v>5.6872793985682096E-2</v>
      </c>
      <c r="Y82" s="82">
        <f t="shared" si="23"/>
        <v>4.3737782742250771E-2</v>
      </c>
      <c r="Z82" s="81">
        <f t="shared" si="23"/>
        <v>6.7079655429118368E-2</v>
      </c>
      <c r="AA82" s="81">
        <f t="shared" si="23"/>
        <v>7.5263870620784393E-2</v>
      </c>
      <c r="AB82" s="100">
        <f t="shared" si="23"/>
        <v>6.2260058135078074E-2</v>
      </c>
      <c r="AC82" s="101">
        <f t="shared" si="23"/>
        <v>6.1195383741566092E-2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6.5367960524107371E-2</v>
      </c>
      <c r="C83" s="82">
        <f t="shared" ref="C83:AC83" si="24">C19/C31</f>
        <v>8.1886238184359528E-2</v>
      </c>
      <c r="D83" s="81">
        <f t="shared" si="24"/>
        <v>6.7436757872999478E-2</v>
      </c>
      <c r="E83" s="82">
        <f t="shared" si="24"/>
        <v>6.2670969724911638E-2</v>
      </c>
      <c r="F83" s="81">
        <f t="shared" si="24"/>
        <v>5.1819546051397485E-2</v>
      </c>
      <c r="G83" s="82">
        <f t="shared" si="24"/>
        <v>6.7503313930032852E-2</v>
      </c>
      <c r="H83" s="81">
        <f t="shared" si="24"/>
        <v>6.7483404319320719E-2</v>
      </c>
      <c r="I83" s="82">
        <f t="shared" si="24"/>
        <v>6.83868260960772E-2</v>
      </c>
      <c r="J83" s="81">
        <f t="shared" si="24"/>
        <v>6.3586037213593724E-2</v>
      </c>
      <c r="K83" s="82">
        <f t="shared" si="24"/>
        <v>4.9207789488378589E-2</v>
      </c>
      <c r="L83" s="81">
        <f t="shared" si="24"/>
        <v>7.0198412698412704E-2</v>
      </c>
      <c r="M83" s="82">
        <f t="shared" si="24"/>
        <v>5.8908320452927182E-2</v>
      </c>
      <c r="N83" s="81">
        <f t="shared" si="24"/>
        <v>6.6727229638992025E-2</v>
      </c>
      <c r="O83" s="82">
        <f t="shared" si="24"/>
        <v>5.5118659841786877E-2</v>
      </c>
      <c r="P83" s="81">
        <f t="shared" si="24"/>
        <v>7.2780251440544785E-2</v>
      </c>
      <c r="Q83" s="82">
        <f t="shared" si="24"/>
        <v>5.9778706181865655E-2</v>
      </c>
      <c r="R83" s="81">
        <f t="shared" si="24"/>
        <v>6.2063340071638828E-2</v>
      </c>
      <c r="S83" s="82">
        <f t="shared" si="24"/>
        <v>6.927425379374938E-2</v>
      </c>
      <c r="T83" s="81">
        <f t="shared" si="24"/>
        <v>5.8134880928557134E-2</v>
      </c>
      <c r="U83" s="82">
        <f t="shared" si="24"/>
        <v>3.7700430191630815E-2</v>
      </c>
      <c r="V83" s="81">
        <f t="shared" si="24"/>
        <v>7.5675434154478569E-2</v>
      </c>
      <c r="W83" s="82">
        <f t="shared" si="24"/>
        <v>6.1212149953761882E-2</v>
      </c>
      <c r="X83" s="81">
        <f t="shared" si="24"/>
        <v>6.4430574112110395E-2</v>
      </c>
      <c r="Y83" s="82">
        <f t="shared" si="24"/>
        <v>5.1172856743926277E-2</v>
      </c>
      <c r="Z83" s="81">
        <f t="shared" si="24"/>
        <v>6.8661597362543875E-2</v>
      </c>
      <c r="AA83" s="81">
        <f t="shared" si="24"/>
        <v>7.1706719710762812E-2</v>
      </c>
      <c r="AB83" s="100">
        <f t="shared" si="24"/>
        <v>6.6250370336607495E-2</v>
      </c>
      <c r="AC83" s="101">
        <f t="shared" si="24"/>
        <v>6.51983047920624E-2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7.5628559599870207E-2</v>
      </c>
      <c r="C84" s="82">
        <f t="shared" ref="C84:AC84" si="25">C20/C31</f>
        <v>7.5454265475823831E-2</v>
      </c>
      <c r="D84" s="81">
        <f t="shared" si="25"/>
        <v>6.9179143004646365E-2</v>
      </c>
      <c r="E84" s="82">
        <f t="shared" si="25"/>
        <v>6.9279237743968033E-2</v>
      </c>
      <c r="F84" s="81">
        <f t="shared" si="25"/>
        <v>5.7470455824423186E-2</v>
      </c>
      <c r="G84" s="82">
        <f t="shared" si="25"/>
        <v>7.9375828482508209E-2</v>
      </c>
      <c r="H84" s="81">
        <f t="shared" si="25"/>
        <v>6.8871220252541485E-2</v>
      </c>
      <c r="I84" s="82">
        <f t="shared" si="25"/>
        <v>7.6679952450877567E-2</v>
      </c>
      <c r="J84" s="81">
        <f t="shared" si="25"/>
        <v>7.9732431185606648E-2</v>
      </c>
      <c r="K84" s="82">
        <f t="shared" si="25"/>
        <v>4.6066866755077825E-2</v>
      </c>
      <c r="L84" s="81">
        <f t="shared" si="25"/>
        <v>8.160714285714285E-2</v>
      </c>
      <c r="M84" s="82">
        <f t="shared" si="25"/>
        <v>4.8644518157030962E-2</v>
      </c>
      <c r="N84" s="81">
        <f t="shared" si="25"/>
        <v>7.0740184848724227E-2</v>
      </c>
      <c r="O84" s="82">
        <f t="shared" si="25"/>
        <v>5.9019699084845667E-2</v>
      </c>
      <c r="P84" s="81">
        <f t="shared" si="25"/>
        <v>7.0619434258774233E-2</v>
      </c>
      <c r="Q84" s="82">
        <f t="shared" si="25"/>
        <v>6.8411776225602197E-2</v>
      </c>
      <c r="R84" s="81">
        <f t="shared" si="25"/>
        <v>6.3411001170337267E-2</v>
      </c>
      <c r="S84" s="82">
        <f t="shared" si="25"/>
        <v>7.8316812916030196E-2</v>
      </c>
      <c r="T84" s="81">
        <f t="shared" si="25"/>
        <v>8.6651991194716824E-2</v>
      </c>
      <c r="U84" s="82">
        <f t="shared" si="25"/>
        <v>4.6460696128275324E-2</v>
      </c>
      <c r="V84" s="81">
        <f t="shared" si="25"/>
        <v>8.6235143427362909E-2</v>
      </c>
      <c r="W84" s="82">
        <f t="shared" si="25"/>
        <v>6.4591089085433803E-2</v>
      </c>
      <c r="X84" s="81">
        <f t="shared" si="25"/>
        <v>6.8817676032464553E-2</v>
      </c>
      <c r="Y84" s="82">
        <f t="shared" si="25"/>
        <v>6.6810946662943307E-2</v>
      </c>
      <c r="Z84" s="81">
        <f t="shared" si="25"/>
        <v>7.3586887163671164E-2</v>
      </c>
      <c r="AA84" s="81">
        <f t="shared" si="25"/>
        <v>7.4920466252421644E-2</v>
      </c>
      <c r="AB84" s="100">
        <f t="shared" si="25"/>
        <v>7.1311809956719818E-2</v>
      </c>
      <c r="AC84" s="101">
        <f t="shared" si="25"/>
        <v>6.9598605219193213E-2</v>
      </c>
      <c r="AD84" s="18"/>
      <c r="AE84" s="18"/>
    </row>
    <row r="85" spans="1:31" s="8" customFormat="1" x14ac:dyDescent="0.2">
      <c r="A85" s="87" t="s">
        <v>30</v>
      </c>
      <c r="B85" s="81">
        <f>B21/B31</f>
        <v>8.5139474773696169E-2</v>
      </c>
      <c r="C85" s="82">
        <f t="shared" ref="C85:AC85" si="26">C21/C31</f>
        <v>8.1530880576153139E-2</v>
      </c>
      <c r="D85" s="81">
        <f t="shared" si="26"/>
        <v>6.5597573567372225E-2</v>
      </c>
      <c r="E85" s="82">
        <f t="shared" si="26"/>
        <v>7.3643768249577385E-2</v>
      </c>
      <c r="F85" s="81">
        <f t="shared" si="26"/>
        <v>5.7177358844494465E-2</v>
      </c>
      <c r="G85" s="82">
        <f t="shared" si="26"/>
        <v>7.3540429946400782E-2</v>
      </c>
      <c r="H85" s="81">
        <f t="shared" si="26"/>
        <v>7.0908506696382795E-2</v>
      </c>
      <c r="I85" s="82">
        <f t="shared" si="26"/>
        <v>8.0392979511922244E-2</v>
      </c>
      <c r="J85" s="81">
        <f t="shared" si="26"/>
        <v>7.4196524680916504E-2</v>
      </c>
      <c r="K85" s="82">
        <f t="shared" si="26"/>
        <v>5.0673553430585605E-2</v>
      </c>
      <c r="L85" s="81">
        <f t="shared" si="26"/>
        <v>8.9503968253968252E-2</v>
      </c>
      <c r="M85" s="82">
        <f t="shared" si="26"/>
        <v>5.3680901686320143E-2</v>
      </c>
      <c r="N85" s="81">
        <f t="shared" si="26"/>
        <v>7.231218895647365E-2</v>
      </c>
      <c r="O85" s="82">
        <f t="shared" si="26"/>
        <v>7.065301690708857E-2</v>
      </c>
      <c r="P85" s="81">
        <f t="shared" si="26"/>
        <v>6.6576086956521743E-2</v>
      </c>
      <c r="Q85" s="82">
        <f t="shared" si="26"/>
        <v>8.4878255760819893E-2</v>
      </c>
      <c r="R85" s="81">
        <f t="shared" si="26"/>
        <v>6.3292785284486536E-2</v>
      </c>
      <c r="S85" s="82">
        <f t="shared" si="26"/>
        <v>8.6969125960284097E-2</v>
      </c>
      <c r="T85" s="81">
        <f t="shared" si="26"/>
        <v>8.1448869321592954E-2</v>
      </c>
      <c r="U85" s="82">
        <f t="shared" si="26"/>
        <v>6.6484161126319913E-2</v>
      </c>
      <c r="V85" s="81">
        <f t="shared" si="26"/>
        <v>8.1290399451907899E-2</v>
      </c>
      <c r="W85" s="82">
        <f t="shared" si="26"/>
        <v>6.7329808171104732E-2</v>
      </c>
      <c r="X85" s="81">
        <f t="shared" si="26"/>
        <v>7.0233513470397038E-2</v>
      </c>
      <c r="Y85" s="82">
        <f t="shared" si="26"/>
        <v>7.5886623848087129E-2</v>
      </c>
      <c r="Z85" s="81">
        <f t="shared" si="26"/>
        <v>7.8764755928958846E-2</v>
      </c>
      <c r="AA85" s="81">
        <f t="shared" si="26"/>
        <v>6.8130130817626366E-2</v>
      </c>
      <c r="AB85" s="100">
        <f t="shared" si="26"/>
        <v>7.3120502870497178E-2</v>
      </c>
      <c r="AC85" s="101">
        <f t="shared" si="26"/>
        <v>7.3885517290163918E-2</v>
      </c>
      <c r="AD85" s="18"/>
      <c r="AE85" s="18"/>
    </row>
    <row r="86" spans="1:31" s="8" customFormat="1" x14ac:dyDescent="0.2">
      <c r="A86" s="86" t="s">
        <v>31</v>
      </c>
      <c r="B86" s="81">
        <f>B22/B31</f>
        <v>8.3047073435454449E-2</v>
      </c>
      <c r="C86" s="82">
        <f t="shared" ref="C86:AC86" si="27">C22/C31</f>
        <v>7.2398190045248875E-2</v>
      </c>
      <c r="D86" s="81">
        <f t="shared" si="27"/>
        <v>6.4661848218895202E-2</v>
      </c>
      <c r="E86" s="82">
        <f t="shared" si="27"/>
        <v>7.7977562624865535E-2</v>
      </c>
      <c r="F86" s="81">
        <f t="shared" si="27"/>
        <v>5.2323672856874885E-2</v>
      </c>
      <c r="G86" s="82">
        <f t="shared" si="27"/>
        <v>7.6321249495706303E-2</v>
      </c>
      <c r="H86" s="81">
        <f t="shared" si="27"/>
        <v>6.5562338914222043E-2</v>
      </c>
      <c r="I86" s="82">
        <f t="shared" si="27"/>
        <v>7.6463184392699807E-2</v>
      </c>
      <c r="J86" s="81">
        <f t="shared" si="27"/>
        <v>8.4807012148239269E-2</v>
      </c>
      <c r="K86" s="82">
        <f t="shared" si="27"/>
        <v>4.5787673623228865E-2</v>
      </c>
      <c r="L86" s="81">
        <f t="shared" si="27"/>
        <v>9.930555555555555E-2</v>
      </c>
      <c r="M86" s="82">
        <f t="shared" si="27"/>
        <v>4.3660235147010298E-2</v>
      </c>
      <c r="N86" s="81">
        <f t="shared" si="27"/>
        <v>7.605656054980646E-2</v>
      </c>
      <c r="O86" s="82">
        <f t="shared" si="27"/>
        <v>6.3750581665891107E-2</v>
      </c>
      <c r="P86" s="81">
        <f t="shared" si="27"/>
        <v>5.6721451021477215E-2</v>
      </c>
      <c r="Q86" s="82">
        <f t="shared" si="27"/>
        <v>8.4290750048958807E-2</v>
      </c>
      <c r="R86" s="81">
        <f t="shared" si="27"/>
        <v>5.4272913194075019E-2</v>
      </c>
      <c r="S86" s="82">
        <f t="shared" si="27"/>
        <v>8.2297322911904738E-2</v>
      </c>
      <c r="T86" s="81">
        <f t="shared" si="27"/>
        <v>7.1843105863518109E-2</v>
      </c>
      <c r="U86" s="82">
        <f t="shared" si="27"/>
        <v>6.1712944857254592E-2</v>
      </c>
      <c r="V86" s="81">
        <f t="shared" si="27"/>
        <v>9.1567126388847522E-2</v>
      </c>
      <c r="W86" s="82">
        <f t="shared" si="27"/>
        <v>5.9457472790648044E-2</v>
      </c>
      <c r="X86" s="81">
        <f t="shared" si="27"/>
        <v>6.8219434861507167E-2</v>
      </c>
      <c r="Y86" s="82">
        <f t="shared" si="27"/>
        <v>7.5258307735269481E-2</v>
      </c>
      <c r="Z86" s="81">
        <f t="shared" si="27"/>
        <v>7.5899978730192497E-2</v>
      </c>
      <c r="AA86" s="81">
        <f t="shared" si="27"/>
        <v>6.1469381936930224E-2</v>
      </c>
      <c r="AB86" s="100">
        <f t="shared" si="27"/>
        <v>7.1453729160149082E-2</v>
      </c>
      <c r="AC86" s="101">
        <f t="shared" si="27"/>
        <v>6.8931798464159921E-2</v>
      </c>
      <c r="AD86" s="18"/>
      <c r="AE86" s="18"/>
    </row>
    <row r="87" spans="1:31" s="8" customFormat="1" x14ac:dyDescent="0.2">
      <c r="A87" s="87" t="s">
        <v>32</v>
      </c>
      <c r="B87" s="81">
        <f>B23/B31</f>
        <v>8.5844401427756206E-2</v>
      </c>
      <c r="C87" s="82">
        <f t="shared" ref="C87:AC87" si="28">C23/C31</f>
        <v>6.914074530335694E-2</v>
      </c>
      <c r="D87" s="81">
        <f t="shared" si="28"/>
        <v>5.3400877645844086E-2</v>
      </c>
      <c r="E87" s="82">
        <f t="shared" si="28"/>
        <v>8.0497925311203325E-2</v>
      </c>
      <c r="F87" s="81">
        <f t="shared" si="28"/>
        <v>5.2358844494466331E-2</v>
      </c>
      <c r="G87" s="82">
        <f t="shared" si="28"/>
        <v>8.7170768255431963E-2</v>
      </c>
      <c r="H87" s="81">
        <f t="shared" si="28"/>
        <v>6.288925502314166E-2</v>
      </c>
      <c r="I87" s="82">
        <f t="shared" si="28"/>
        <v>7.9316131739039231E-2</v>
      </c>
      <c r="J87" s="81">
        <f t="shared" si="28"/>
        <v>8.9727817930186068E-2</v>
      </c>
      <c r="K87" s="82">
        <f t="shared" si="28"/>
        <v>4.2646750889928108E-2</v>
      </c>
      <c r="L87" s="81">
        <f t="shared" si="28"/>
        <v>0.10188492063492063</v>
      </c>
      <c r="M87" s="82">
        <f t="shared" si="28"/>
        <v>4.3833903544571992E-2</v>
      </c>
      <c r="N87" s="81">
        <f t="shared" si="28"/>
        <v>7.0155620507149061E-2</v>
      </c>
      <c r="O87" s="82">
        <f t="shared" si="28"/>
        <v>6.9295796494493564E-2</v>
      </c>
      <c r="P87" s="81">
        <f t="shared" si="28"/>
        <v>4.4444080670508118E-2</v>
      </c>
      <c r="Q87" s="82">
        <f t="shared" si="28"/>
        <v>9.4670017625171354E-2</v>
      </c>
      <c r="R87" s="81">
        <f t="shared" si="28"/>
        <v>5.3315364518684023E-2</v>
      </c>
      <c r="S87" s="82">
        <f t="shared" si="28"/>
        <v>8.971199839441614E-2</v>
      </c>
      <c r="T87" s="81">
        <f t="shared" si="28"/>
        <v>5.203121873123874E-2</v>
      </c>
      <c r="U87" s="82">
        <f t="shared" si="28"/>
        <v>7.3445443879546338E-2</v>
      </c>
      <c r="V87" s="81">
        <f t="shared" si="28"/>
        <v>9.9222543266509783E-2</v>
      </c>
      <c r="W87" s="82">
        <f t="shared" si="28"/>
        <v>6.0488938420316316E-2</v>
      </c>
      <c r="X87" s="81">
        <f t="shared" si="28"/>
        <v>5.8587752009093268E-2</v>
      </c>
      <c r="Y87" s="82">
        <f t="shared" si="28"/>
        <v>8.4403797821837476E-2</v>
      </c>
      <c r="Z87" s="81">
        <f t="shared" si="28"/>
        <v>7.0735403594597471E-2</v>
      </c>
      <c r="AA87" s="81">
        <f t="shared" si="28"/>
        <v>6.8253238044020559E-2</v>
      </c>
      <c r="AB87" s="100">
        <f t="shared" si="28"/>
        <v>6.8537652096985716E-2</v>
      </c>
      <c r="AC87" s="101">
        <f t="shared" si="28"/>
        <v>7.3607767830579068E-2</v>
      </c>
      <c r="AD87" s="18"/>
      <c r="AE87" s="18"/>
    </row>
    <row r="88" spans="1:31" s="8" customFormat="1" x14ac:dyDescent="0.2">
      <c r="A88" s="86" t="s">
        <v>33</v>
      </c>
      <c r="B88" s="81">
        <f>B24/B31</f>
        <v>7.7139116715713149E-2</v>
      </c>
      <c r="C88" s="82">
        <f t="shared" ref="C88:AC88" si="29">C24/C31</f>
        <v>5.3564236810310112E-2</v>
      </c>
      <c r="D88" s="81">
        <f t="shared" si="29"/>
        <v>4.6721734641197728E-2</v>
      </c>
      <c r="E88" s="82">
        <f t="shared" si="29"/>
        <v>6.8387889964653448E-2</v>
      </c>
      <c r="F88" s="81">
        <f t="shared" si="29"/>
        <v>4.908788219846183E-2</v>
      </c>
      <c r="G88" s="82">
        <f t="shared" si="29"/>
        <v>7.1883464929975216E-2</v>
      </c>
      <c r="H88" s="81">
        <f t="shared" si="29"/>
        <v>6.2444880463243389E-2</v>
      </c>
      <c r="I88" s="82">
        <f t="shared" si="29"/>
        <v>6.5645759037829529E-2</v>
      </c>
      <c r="J88" s="81">
        <f t="shared" si="29"/>
        <v>9.2726433953559895E-2</v>
      </c>
      <c r="K88" s="82">
        <f t="shared" si="29"/>
        <v>3.0292454805611782E-2</v>
      </c>
      <c r="L88" s="81">
        <f t="shared" si="29"/>
        <v>7.9781746031746037E-2</v>
      </c>
      <c r="M88" s="82">
        <f t="shared" si="29"/>
        <v>3.9752696201872148E-2</v>
      </c>
      <c r="N88" s="81">
        <f t="shared" si="29"/>
        <v>5.8077257287305471E-2</v>
      </c>
      <c r="O88" s="82">
        <f t="shared" si="29"/>
        <v>6.4479602916084997E-2</v>
      </c>
      <c r="P88" s="81">
        <f t="shared" si="29"/>
        <v>3.7519643792561549E-2</v>
      </c>
      <c r="Q88" s="82">
        <f t="shared" si="29"/>
        <v>9.4408903975455316E-2</v>
      </c>
      <c r="R88" s="81">
        <f t="shared" si="29"/>
        <v>4.6151481836129139E-2</v>
      </c>
      <c r="S88" s="82">
        <f t="shared" si="29"/>
        <v>7.1392732503038348E-2</v>
      </c>
      <c r="T88" s="81">
        <f t="shared" si="29"/>
        <v>5.1130678407044224E-2</v>
      </c>
      <c r="U88" s="82">
        <f t="shared" si="29"/>
        <v>7.2897927258506065E-2</v>
      </c>
      <c r="V88" s="81">
        <f t="shared" si="29"/>
        <v>9.2490542432456579E-2</v>
      </c>
      <c r="W88" s="82">
        <f t="shared" si="29"/>
        <v>5.2201645602636758E-2</v>
      </c>
      <c r="X88" s="81">
        <f t="shared" si="29"/>
        <v>4.5506211737491774E-2</v>
      </c>
      <c r="Y88" s="82">
        <f t="shared" si="29"/>
        <v>7.2745043283998889E-2</v>
      </c>
      <c r="Z88" s="81">
        <f t="shared" si="29"/>
        <v>5.68236201212379E-2</v>
      </c>
      <c r="AA88" s="81">
        <f t="shared" si="29"/>
        <v>5.3253594407044323E-2</v>
      </c>
      <c r="AB88" s="100">
        <f t="shared" si="29"/>
        <v>6.0072223407759771E-2</v>
      </c>
      <c r="AC88" s="101">
        <f t="shared" si="29"/>
        <v>6.240208551354523E-2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2.6015150328406306E-2</v>
      </c>
      <c r="C89" s="82">
        <f t="shared" ref="C89:AC89" si="30">C25/C31</f>
        <v>4.4348629504157681E-2</v>
      </c>
      <c r="D89" s="81">
        <f t="shared" si="30"/>
        <v>2.1618482188951987E-2</v>
      </c>
      <c r="E89" s="82">
        <f t="shared" si="30"/>
        <v>6.5222068541570616E-2</v>
      </c>
      <c r="F89" s="81">
        <f t="shared" si="30"/>
        <v>2.1689176514725191E-2</v>
      </c>
      <c r="G89" s="82">
        <f t="shared" si="30"/>
        <v>7.1263904097746522E-2</v>
      </c>
      <c r="H89" s="81">
        <f t="shared" si="30"/>
        <v>3.4442446657961485E-2</v>
      </c>
      <c r="I89" s="82">
        <f t="shared" si="30"/>
        <v>5.5975106635899587E-2</v>
      </c>
      <c r="J89" s="81">
        <f t="shared" si="30"/>
        <v>7.7272028294633241E-2</v>
      </c>
      <c r="K89" s="82">
        <f t="shared" si="30"/>
        <v>2.3452223075312348E-2</v>
      </c>
      <c r="L89" s="81">
        <f t="shared" si="30"/>
        <v>6.6289682539682537E-2</v>
      </c>
      <c r="M89" s="82">
        <f t="shared" si="30"/>
        <v>3.0409336413052917E-2</v>
      </c>
      <c r="N89" s="81">
        <f t="shared" si="30"/>
        <v>5.8029860178529111E-2</v>
      </c>
      <c r="O89" s="82">
        <f t="shared" si="30"/>
        <v>4.9348534201954397E-2</v>
      </c>
      <c r="P89" s="81">
        <f t="shared" si="30"/>
        <v>2.9580277632268202E-2</v>
      </c>
      <c r="Q89" s="82">
        <f t="shared" si="30"/>
        <v>7.6718454207193684E-2</v>
      </c>
      <c r="R89" s="81">
        <f t="shared" si="30"/>
        <v>3.661145984797437E-2</v>
      </c>
      <c r="S89" s="82">
        <f t="shared" si="30"/>
        <v>6.0365493326792065E-2</v>
      </c>
      <c r="T89" s="81">
        <f t="shared" si="30"/>
        <v>4.4426655993596159E-2</v>
      </c>
      <c r="U89" s="82">
        <f t="shared" si="30"/>
        <v>5.6472428627297615E-2</v>
      </c>
      <c r="V89" s="81">
        <f t="shared" si="30"/>
        <v>8.2943612046111226E-2</v>
      </c>
      <c r="W89" s="82">
        <f t="shared" si="30"/>
        <v>3.8294643492281795E-2</v>
      </c>
      <c r="X89" s="81">
        <f t="shared" si="30"/>
        <v>2.999182403733025E-2</v>
      </c>
      <c r="Y89" s="82">
        <f t="shared" si="30"/>
        <v>6.2133482267523035E-2</v>
      </c>
      <c r="Z89" s="81">
        <f t="shared" si="30"/>
        <v>4.0073646708497286E-2</v>
      </c>
      <c r="AA89" s="81">
        <f t="shared" si="30"/>
        <v>4.7111191742744772E-2</v>
      </c>
      <c r="AB89" s="100">
        <f t="shared" si="30"/>
        <v>4.1462161439827297E-2</v>
      </c>
      <c r="AC89" s="101">
        <f t="shared" si="30"/>
        <v>5.2413507569973102E-2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2.0385681457440005E-2</v>
      </c>
      <c r="D90" s="81">
        <f t="shared" si="31"/>
        <v>7.0986060918946828E-4</v>
      </c>
      <c r="E90" s="82">
        <f t="shared" si="31"/>
        <v>3.9188566159520516E-2</v>
      </c>
      <c r="F90" s="81">
        <f t="shared" si="31"/>
        <v>7.0343275182892511E-4</v>
      </c>
      <c r="G90" s="82">
        <f t="shared" si="31"/>
        <v>4.470923866059593E-2</v>
      </c>
      <c r="H90" s="81">
        <f t="shared" si="31"/>
        <v>2.7072665495340904E-3</v>
      </c>
      <c r="I90" s="82">
        <f t="shared" si="31"/>
        <v>2.6047129571358647E-2</v>
      </c>
      <c r="J90" s="81">
        <f t="shared" si="31"/>
        <v>2.1682300476703061E-2</v>
      </c>
      <c r="K90" s="82">
        <f t="shared" si="31"/>
        <v>1.3820060026523348E-2</v>
      </c>
      <c r="L90" s="81">
        <f t="shared" si="31"/>
        <v>5.4365079365079366E-2</v>
      </c>
      <c r="M90" s="82">
        <f t="shared" si="31"/>
        <v>6.6862333061252846E-3</v>
      </c>
      <c r="N90" s="81">
        <f t="shared" si="31"/>
        <v>1.6115016983963979E-2</v>
      </c>
      <c r="O90" s="82">
        <f t="shared" si="31"/>
        <v>9.2213432604312078E-3</v>
      </c>
      <c r="P90" s="81">
        <f t="shared" si="31"/>
        <v>5.0091671031953899E-3</v>
      </c>
      <c r="Q90" s="82">
        <f t="shared" si="31"/>
        <v>1.3414713754161499E-2</v>
      </c>
      <c r="R90" s="81">
        <f t="shared" si="31"/>
        <v>7.5185303401071038E-3</v>
      </c>
      <c r="S90" s="82">
        <f t="shared" si="31"/>
        <v>6.5338343349649339E-3</v>
      </c>
      <c r="T90" s="81">
        <f t="shared" si="31"/>
        <v>5.2031218731238742E-3</v>
      </c>
      <c r="U90" s="82">
        <f t="shared" si="31"/>
        <v>3.6761830269847477E-3</v>
      </c>
      <c r="V90" s="81">
        <f t="shared" si="31"/>
        <v>1.7932143814601887E-2</v>
      </c>
      <c r="W90" s="82">
        <f t="shared" si="31"/>
        <v>1.1974486045574183E-3</v>
      </c>
      <c r="X90" s="81">
        <f t="shared" si="31"/>
        <v>3.6692125152052962E-3</v>
      </c>
      <c r="Y90" s="82">
        <f t="shared" si="31"/>
        <v>1.3613515777715721E-3</v>
      </c>
      <c r="Z90" s="81">
        <f t="shared" si="31"/>
        <v>1.9142826757417846E-3</v>
      </c>
      <c r="AA90" s="81">
        <f t="shared" si="31"/>
        <v>2.6759623421473786E-3</v>
      </c>
      <c r="AB90" s="100">
        <f t="shared" si="31"/>
        <v>8.5047931398121689E-3</v>
      </c>
      <c r="AC90" s="101">
        <f t="shared" si="31"/>
        <v>1.415169905690015E-2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6">SUM(C71:C94)</f>
        <v>0.99999999999999978</v>
      </c>
      <c r="D95" s="77">
        <f t="shared" si="36"/>
        <v>1.0000000000000002</v>
      </c>
      <c r="E95" s="78">
        <f t="shared" si="36"/>
        <v>1</v>
      </c>
      <c r="F95" s="77">
        <f t="shared" si="36"/>
        <v>1</v>
      </c>
      <c r="G95" s="78">
        <f t="shared" si="36"/>
        <v>1</v>
      </c>
      <c r="H95" s="77">
        <f t="shared" si="36"/>
        <v>1</v>
      </c>
      <c r="I95" s="78">
        <f t="shared" si="36"/>
        <v>1</v>
      </c>
      <c r="J95" s="77">
        <f t="shared" si="36"/>
        <v>0.99999999999999989</v>
      </c>
      <c r="K95" s="77">
        <f t="shared" si="36"/>
        <v>1.0000000000000002</v>
      </c>
      <c r="L95" s="77">
        <f t="shared" si="36"/>
        <v>1</v>
      </c>
      <c r="M95" s="78">
        <f t="shared" si="36"/>
        <v>1</v>
      </c>
      <c r="N95" s="77">
        <f t="shared" si="36"/>
        <v>1</v>
      </c>
      <c r="O95" s="78">
        <f t="shared" si="36"/>
        <v>1</v>
      </c>
      <c r="P95" s="77">
        <f t="shared" si="36"/>
        <v>1</v>
      </c>
      <c r="Q95" s="78">
        <f t="shared" si="36"/>
        <v>1</v>
      </c>
      <c r="R95" s="77">
        <f t="shared" si="36"/>
        <v>1</v>
      </c>
      <c r="S95" s="78">
        <f t="shared" si="36"/>
        <v>0.99999999999999989</v>
      </c>
      <c r="T95" s="77">
        <f t="shared" si="36"/>
        <v>0.99999999999999989</v>
      </c>
      <c r="U95" s="78">
        <f t="shared" si="36"/>
        <v>1.0000000000000002</v>
      </c>
      <c r="V95" s="77">
        <f t="shared" si="36"/>
        <v>1</v>
      </c>
      <c r="W95" s="78">
        <f t="shared" si="36"/>
        <v>0.99999999999999989</v>
      </c>
      <c r="X95" s="77">
        <f t="shared" si="36"/>
        <v>1.0000000000000002</v>
      </c>
      <c r="Y95" s="78">
        <f t="shared" si="36"/>
        <v>0.99999999999999989</v>
      </c>
      <c r="Z95" s="77">
        <f t="shared" si="36"/>
        <v>1</v>
      </c>
      <c r="AA95" s="77">
        <f t="shared" si="36"/>
        <v>1</v>
      </c>
      <c r="AB95" s="77">
        <f t="shared" si="36"/>
        <v>1</v>
      </c>
      <c r="AC95" s="79">
        <f t="shared" si="36"/>
        <v>0.99999999999999989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19" zoomScale="90" zoomScaleNormal="93" zoomScaleSheetLayoutView="90" zoomScalePageLayoutView="93" workbookViewId="0">
      <selection activeCell="L25" sqref="L25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10" style="234" bestFit="1" customWidth="1"/>
    <col min="13" max="16384" width="8.85546875" style="234"/>
  </cols>
  <sheetData>
    <row r="1" spans="1:15" ht="18.75" x14ac:dyDescent="0.3">
      <c r="C1" s="290" t="s">
        <v>83</v>
      </c>
      <c r="D1" s="290"/>
      <c r="E1" s="290"/>
      <c r="F1" s="235"/>
    </row>
    <row r="2" spans="1:15" ht="18.75" x14ac:dyDescent="0.3">
      <c r="C2" s="290" t="s">
        <v>57</v>
      </c>
      <c r="D2" s="290"/>
      <c r="E2" s="290"/>
      <c r="F2" s="235"/>
    </row>
    <row r="3" spans="1:15" ht="18.75" x14ac:dyDescent="0.3">
      <c r="C3" s="291">
        <f>Daily!A5</f>
        <v>44774</v>
      </c>
      <c r="D3" s="291"/>
      <c r="E3" s="291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286" t="s">
        <v>58</v>
      </c>
      <c r="D5" s="286" t="s">
        <v>59</v>
      </c>
      <c r="E5" s="288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287"/>
      <c r="D6" s="287"/>
      <c r="E6" s="289"/>
      <c r="F6" s="239"/>
    </row>
    <row r="7" spans="1:15" ht="19.5" thickTop="1" x14ac:dyDescent="0.25">
      <c r="A7" s="238"/>
      <c r="B7" s="238"/>
      <c r="C7" s="257">
        <f>Daily!A5</f>
        <v>44774</v>
      </c>
      <c r="D7" s="241">
        <f>IF(Daily!AB33=0,"",Daily!AB33)</f>
        <v>321445</v>
      </c>
      <c r="E7" s="242">
        <f>IF(Daily!AC33=0,"",Daily!AC33)</f>
        <v>320014</v>
      </c>
      <c r="F7" s="243"/>
      <c r="G7" s="244">
        <f>IF(D7="",0,IF(WEEKDAY(C7,2)=7,3,IF(H7="H",3,IF(WEEKDAY(C7,2)=6,2,1))))</f>
        <v>1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8">
        <f>C7+1</f>
        <v>44775</v>
      </c>
      <c r="D8" s="245">
        <f>IF(Daily!AB64=0,"",Daily!AB64)</f>
        <v>315161</v>
      </c>
      <c r="E8" s="245">
        <f>IF(Daily!AC64=0,"",Daily!AC64)</f>
        <v>314188</v>
      </c>
      <c r="F8" s="243"/>
      <c r="G8" s="244">
        <f t="shared" ref="G8:G36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8">
        <f t="shared" ref="C9:C37" si="1">C8+1</f>
        <v>44776</v>
      </c>
      <c r="D9" s="245">
        <f>IF(Daily!AB95=0,"",Daily!AB95)</f>
        <v>317768</v>
      </c>
      <c r="E9" s="246">
        <f>IF(Daily!AC95=0,"",Daily!AC95)</f>
        <v>316704</v>
      </c>
      <c r="F9" s="243"/>
      <c r="G9" s="244">
        <f t="shared" si="0"/>
        <v>1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8">
        <f t="shared" si="1"/>
        <v>44777</v>
      </c>
      <c r="D10" s="245">
        <f>IF(Daily!AB126=0,"",Daily!AB126)</f>
        <v>307961</v>
      </c>
      <c r="E10" s="246">
        <f>IF(Daily!AC126=0,"",Daily!AC126)</f>
        <v>307019</v>
      </c>
      <c r="F10" s="243"/>
      <c r="G10" s="244">
        <f t="shared" si="0"/>
        <v>1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8">
        <f t="shared" si="1"/>
        <v>44778</v>
      </c>
      <c r="D11" s="245">
        <f>IF(Daily!AB157=0,"",Daily!AB157)</f>
        <v>316420</v>
      </c>
      <c r="E11" s="246">
        <f>IF(Daily!AC157=0,"",Daily!AC157)</f>
        <v>315336</v>
      </c>
      <c r="F11" s="243"/>
      <c r="G11" s="244">
        <f t="shared" si="0"/>
        <v>1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8">
        <f t="shared" si="1"/>
        <v>44779</v>
      </c>
      <c r="D12" s="245">
        <f>IF(Daily!AB188=0,"",Daily!AB188)</f>
        <v>254513</v>
      </c>
      <c r="E12" s="246">
        <f>IF(Daily!AC188=0,"",Daily!AC188)</f>
        <v>253405</v>
      </c>
      <c r="F12" s="243"/>
      <c r="G12" s="244">
        <f t="shared" si="0"/>
        <v>2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8">
        <f t="shared" si="1"/>
        <v>44780</v>
      </c>
      <c r="D13" s="245">
        <f>IF(Daily!AB219=0,"",Daily!AB219)</f>
        <v>188293</v>
      </c>
      <c r="E13" s="246">
        <f>IF(Daily!AC219=0,"",Daily!AC219)</f>
        <v>187458</v>
      </c>
      <c r="F13" s="243"/>
      <c r="G13" s="244">
        <f t="shared" si="0"/>
        <v>3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8">
        <f t="shared" si="1"/>
        <v>44781</v>
      </c>
      <c r="D14" s="245">
        <f>IF(Daily!AB250=0,"",Daily!AB250)</f>
        <v>315910</v>
      </c>
      <c r="E14" s="245">
        <f>IF(Daily!AC250=0,"",Daily!AC250)</f>
        <v>314664</v>
      </c>
      <c r="F14" s="243"/>
      <c r="G14" s="244">
        <f t="shared" si="0"/>
        <v>1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8">
        <f t="shared" si="1"/>
        <v>44782</v>
      </c>
      <c r="D15" s="245">
        <f>IF(Daily!AB281=0,"",Daily!AB281)</f>
        <v>314354</v>
      </c>
      <c r="E15" s="246">
        <f>IF(Daily!AC281=0,"",Daily!AC281)</f>
        <v>313330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8">
        <f t="shared" si="1"/>
        <v>44783</v>
      </c>
      <c r="D16" s="245">
        <f>IF(Daily!AB312=0,"",Daily!AB312)</f>
        <v>321534</v>
      </c>
      <c r="E16" s="245">
        <f>IF(Daily!AC312=0,"",Daily!AC312)</f>
        <v>320337</v>
      </c>
      <c r="F16" s="243"/>
      <c r="G16" s="244">
        <f t="shared" si="0"/>
        <v>1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8">
        <f t="shared" si="1"/>
        <v>44784</v>
      </c>
      <c r="D17" s="245">
        <f>IF(Daily!AB343=0,"",Daily!AB343)</f>
        <v>315860</v>
      </c>
      <c r="E17" s="246">
        <f>IF(Daily!AC343=0,"",Daily!AC343)</f>
        <v>314869</v>
      </c>
      <c r="F17" s="243"/>
      <c r="G17" s="244">
        <f t="shared" si="0"/>
        <v>1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8">
        <f t="shared" si="1"/>
        <v>44785</v>
      </c>
      <c r="D18" s="245">
        <f>IF(Daily!AB374=0,"",Daily!AB374)</f>
        <v>326555</v>
      </c>
      <c r="E18" s="246">
        <f>IF(Daily!AC374=0,"",Daily!AC374)</f>
        <v>324654</v>
      </c>
      <c r="F18" s="243"/>
      <c r="G18" s="244">
        <f t="shared" si="0"/>
        <v>1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8">
        <f t="shared" si="1"/>
        <v>44786</v>
      </c>
      <c r="D19" s="245">
        <f>IF(Daily!AB405=0,"",Daily!AB405)</f>
        <v>261723</v>
      </c>
      <c r="E19" s="246">
        <f>IF(Daily!AC405=0,"",Daily!AC405)</f>
        <v>260667</v>
      </c>
      <c r="F19" s="243"/>
      <c r="G19" s="244">
        <f t="shared" si="0"/>
        <v>2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8">
        <f t="shared" si="1"/>
        <v>44787</v>
      </c>
      <c r="D20" s="245">
        <f>IF(Daily!AB436=0,"",Daily!AB436)</f>
        <v>196314</v>
      </c>
      <c r="E20" s="246">
        <f>IF(Daily!AC436=0,"",Daily!AC436)</f>
        <v>195361</v>
      </c>
      <c r="F20" s="243"/>
      <c r="G20" s="244">
        <f t="shared" si="0"/>
        <v>3</v>
      </c>
      <c r="J20" s="244"/>
      <c r="L20" s="244"/>
      <c r="M20" s="244"/>
      <c r="O20" s="244"/>
    </row>
    <row r="21" spans="1:15" ht="18.75" x14ac:dyDescent="0.25">
      <c r="A21" s="238"/>
      <c r="B21" s="238"/>
      <c r="C21" s="258">
        <f t="shared" si="1"/>
        <v>44788</v>
      </c>
      <c r="D21" s="245">
        <f>IF(Daily!AB467=0,"",Daily!AB467)</f>
        <v>327014</v>
      </c>
      <c r="E21" s="246">
        <f>IF(Daily!AC467=0,"",Daily!AC467)</f>
        <v>325740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8">
        <f t="shared" si="1"/>
        <v>44789</v>
      </c>
      <c r="D22" s="245">
        <f>IF(Daily!AB498=0,"",Daily!AB498)</f>
        <v>330135</v>
      </c>
      <c r="E22" s="246">
        <f>IF(Daily!AC498=0,"",Daily!AC498)</f>
        <v>328972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8">
        <f t="shared" si="1"/>
        <v>44790</v>
      </c>
      <c r="D23" s="245">
        <f>IF(Daily!AB529=0,"",Daily!AB529)</f>
        <v>325555</v>
      </c>
      <c r="E23" s="246">
        <f>IF(Daily!AC529=0,"",Daily!AC529)</f>
        <v>324470</v>
      </c>
      <c r="F23" s="243"/>
      <c r="G23" s="244">
        <f t="shared" si="0"/>
        <v>1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8">
        <f t="shared" si="1"/>
        <v>44791</v>
      </c>
      <c r="D24" s="245">
        <f>IF(Daily!AB560=0,"",Daily!AB560)</f>
        <v>322317</v>
      </c>
      <c r="E24" s="246">
        <f>IF(Daily!AC560=0,"",Daily!AC560)</f>
        <v>321177</v>
      </c>
      <c r="F24" s="243"/>
      <c r="G24" s="244">
        <f t="shared" si="0"/>
        <v>1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8">
        <f t="shared" si="1"/>
        <v>44792</v>
      </c>
      <c r="D25" s="245">
        <f>IF(Daily!AB591=0,"",Daily!AB591)</f>
        <v>314703</v>
      </c>
      <c r="E25" s="246">
        <f>IF(Daily!AC591=0,"",Daily!AC591)</f>
        <v>313563</v>
      </c>
      <c r="F25" s="243"/>
      <c r="G25" s="244">
        <f t="shared" si="0"/>
        <v>1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8">
        <f t="shared" si="1"/>
        <v>44793</v>
      </c>
      <c r="D26" s="245">
        <f>IF(Daily!AB622=0,"",Daily!AB622)</f>
        <v>267052</v>
      </c>
      <c r="E26" s="246">
        <f>IF(Daily!AC622=0,"",Daily!AC622)</f>
        <v>265802</v>
      </c>
      <c r="F26" s="243"/>
      <c r="G26" s="244">
        <f t="shared" si="0"/>
        <v>2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8">
        <f t="shared" si="1"/>
        <v>44794</v>
      </c>
      <c r="D27" s="246">
        <f>IF(Daily!AB653=0,"",Daily!AB653)</f>
        <v>199189</v>
      </c>
      <c r="E27" s="246">
        <f>IF(Daily!AC653=0,"",Daily!AC653)</f>
        <v>198406</v>
      </c>
      <c r="F27" s="243"/>
      <c r="G27" s="244">
        <f t="shared" si="0"/>
        <v>3</v>
      </c>
      <c r="H27" s="234" t="s">
        <v>87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8">
        <f t="shared" si="1"/>
        <v>44795</v>
      </c>
      <c r="D28" s="245">
        <f>IF(Daily!AB684=0,"",Daily!AB684)</f>
        <v>313785</v>
      </c>
      <c r="E28" s="246">
        <f>IF(Daily!AC684=0,"",Daily!AC684)</f>
        <v>312657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8">
        <f t="shared" si="1"/>
        <v>44796</v>
      </c>
      <c r="D29" s="245">
        <f>IF(Daily!AB715=0,"",Daily!AB715)</f>
        <v>296550</v>
      </c>
      <c r="E29" s="246">
        <f>IF(Daily!AC715=0,"",Daily!AC715)</f>
        <v>295632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8">
        <f t="shared" si="1"/>
        <v>44797</v>
      </c>
      <c r="D30" s="245">
        <f>IF(Daily!AB746=0,"",Daily!AB746)</f>
        <v>266805</v>
      </c>
      <c r="E30" s="246">
        <f>IF(Daily!AC746=0,"",Daily!AC746)</f>
        <v>266061</v>
      </c>
      <c r="F30" s="243"/>
      <c r="G30" s="244">
        <f t="shared" si="0"/>
        <v>1</v>
      </c>
      <c r="K30" s="244"/>
      <c r="L30" s="244"/>
      <c r="M30" s="244"/>
      <c r="O30" s="244"/>
    </row>
    <row r="31" spans="1:15" ht="18.75" x14ac:dyDescent="0.25">
      <c r="A31" s="238"/>
      <c r="B31" s="238"/>
      <c r="C31" s="258">
        <f t="shared" si="1"/>
        <v>44798</v>
      </c>
      <c r="D31" s="245">
        <f>IF(Daily!AB777=0,"",Daily!AB777)</f>
        <v>319019</v>
      </c>
      <c r="E31" s="245">
        <f>IF(Daily!AC777=0,"",Daily!AC777)</f>
        <v>318035</v>
      </c>
      <c r="F31" s="243"/>
      <c r="G31" s="244">
        <f t="shared" si="0"/>
        <v>1</v>
      </c>
      <c r="K31" s="244"/>
      <c r="L31" s="244"/>
      <c r="M31" s="244"/>
      <c r="O31" s="244"/>
    </row>
    <row r="32" spans="1:15" ht="18.75" x14ac:dyDescent="0.25">
      <c r="A32" s="238"/>
      <c r="B32" s="238"/>
      <c r="C32" s="258">
        <f t="shared" si="1"/>
        <v>44799</v>
      </c>
      <c r="D32" s="245">
        <f>IF(Daily!AB808=0,"",Daily!AB808)</f>
        <v>327864</v>
      </c>
      <c r="E32" s="245">
        <f>IF(Daily!AC808=0,"",Daily!AC808)</f>
        <v>326824</v>
      </c>
      <c r="F32" s="243"/>
      <c r="G32" s="244">
        <f t="shared" si="0"/>
        <v>1</v>
      </c>
      <c r="K32" s="244"/>
      <c r="L32" s="244"/>
      <c r="M32" s="244"/>
    </row>
    <row r="33" spans="1:13" ht="18.75" x14ac:dyDescent="0.25">
      <c r="A33" s="238"/>
      <c r="B33" s="238"/>
      <c r="C33" s="258">
        <f t="shared" si="1"/>
        <v>44800</v>
      </c>
      <c r="D33" s="245">
        <f>IF(Daily!AB839=0,"",Daily!AB839)</f>
        <v>261684</v>
      </c>
      <c r="E33" s="245">
        <f>IF(Daily!AC839=0,"",Daily!AC839)</f>
        <v>260574</v>
      </c>
      <c r="F33" s="243"/>
      <c r="G33" s="244">
        <f t="shared" si="0"/>
        <v>2</v>
      </c>
      <c r="K33" s="244"/>
      <c r="M33" s="244"/>
    </row>
    <row r="34" spans="1:13" ht="18.75" x14ac:dyDescent="0.25">
      <c r="A34" s="238"/>
      <c r="B34" s="238"/>
      <c r="C34" s="258">
        <f t="shared" si="1"/>
        <v>44801</v>
      </c>
      <c r="D34" s="245">
        <f>IF(Daily!AB870=0,"",Daily!AB870)</f>
        <v>184227</v>
      </c>
      <c r="E34" s="246">
        <f>IF(Daily!AC870=0,"",Daily!AC870)</f>
        <v>183476</v>
      </c>
      <c r="F34" s="243"/>
      <c r="G34" s="244">
        <f t="shared" si="0"/>
        <v>3</v>
      </c>
      <c r="K34" s="244"/>
      <c r="M34" s="244"/>
    </row>
    <row r="35" spans="1:13" ht="18.75" x14ac:dyDescent="0.25">
      <c r="A35" s="238"/>
      <c r="B35" s="238"/>
      <c r="C35" s="258">
        <f t="shared" si="1"/>
        <v>44802</v>
      </c>
      <c r="D35" s="245">
        <f>IF(Daily!AB901=0,"",Daily!AB901)</f>
        <v>197315</v>
      </c>
      <c r="E35" s="246">
        <f>IF(Daily!AC901=0,"",Daily!AC901)</f>
        <v>196597</v>
      </c>
      <c r="F35" s="243"/>
      <c r="G35" s="244">
        <f t="shared" si="0"/>
        <v>3</v>
      </c>
      <c r="H35" s="234" t="s">
        <v>87</v>
      </c>
      <c r="K35" s="244"/>
      <c r="M35" s="244"/>
    </row>
    <row r="36" spans="1:13" ht="18.75" x14ac:dyDescent="0.25">
      <c r="A36" s="238"/>
      <c r="B36" s="238"/>
      <c r="C36" s="258">
        <f t="shared" si="1"/>
        <v>44803</v>
      </c>
      <c r="D36" s="245">
        <f>IF(Daily!AB932=0,"",Daily!AB932)</f>
        <v>334295</v>
      </c>
      <c r="E36" s="246">
        <f>IF(Daily!AC932=0,"",Daily!AC932)</f>
        <v>333228</v>
      </c>
      <c r="F36" s="243"/>
      <c r="G36" s="244">
        <f t="shared" si="0"/>
        <v>1</v>
      </c>
      <c r="K36" s="244"/>
      <c r="M36" s="244"/>
    </row>
    <row r="37" spans="1:13" ht="19.5" thickBot="1" x14ac:dyDescent="0.3">
      <c r="A37" s="238"/>
      <c r="B37" s="238"/>
      <c r="C37" s="258">
        <f t="shared" si="1"/>
        <v>44804</v>
      </c>
      <c r="D37" s="245">
        <f>IF(Daily!AB963=0,"",Daily!AB963)</f>
        <v>318670</v>
      </c>
      <c r="E37" s="245">
        <f>IF(Daily!AC963=0,"",Daily!AC963)</f>
        <v>317757</v>
      </c>
      <c r="F37" s="243"/>
      <c r="G37" s="244">
        <f t="shared" ref="G37" si="2">IF(D37="",0,IF(WEEKDAY(C37,2)=7,3,IF(H37="H",3,IF(WEEKDAY(C37,2)=6,2,1))))</f>
        <v>1</v>
      </c>
      <c r="M37" s="244"/>
    </row>
    <row r="38" spans="1:13" ht="17.25" thickTop="1" thickBot="1" x14ac:dyDescent="0.25">
      <c r="A38" s="238"/>
      <c r="B38" s="238"/>
      <c r="C38" s="259" t="s">
        <v>41</v>
      </c>
      <c r="D38" s="247">
        <f>SUM(D7:D37)</f>
        <v>8979990</v>
      </c>
      <c r="E38" s="248">
        <f>SUM(E7:E37)</f>
        <v>8946977</v>
      </c>
      <c r="F38" s="249"/>
      <c r="G38" s="250"/>
      <c r="H38" s="250"/>
      <c r="I38" s="250"/>
    </row>
    <row r="39" spans="1:13" ht="16.5" thickTop="1" x14ac:dyDescent="0.25">
      <c r="A39" s="251"/>
      <c r="B39" s="252"/>
      <c r="C39" s="260" t="s">
        <v>61</v>
      </c>
      <c r="D39" s="261"/>
      <c r="E39" s="261"/>
      <c r="F39" s="252"/>
    </row>
    <row r="40" spans="1:13" ht="15.75" x14ac:dyDescent="0.25">
      <c r="A40" s="251"/>
      <c r="B40" s="252"/>
      <c r="C40" s="261"/>
      <c r="D40" s="261"/>
      <c r="E40" s="261"/>
      <c r="F40" s="252"/>
    </row>
    <row r="41" spans="1:13" ht="15.75" x14ac:dyDescent="0.25">
      <c r="A41" s="251"/>
      <c r="C41" s="262" t="s">
        <v>64</v>
      </c>
      <c r="D41" s="263">
        <f>MAX(D7:D37)</f>
        <v>334295</v>
      </c>
      <c r="E41" s="263">
        <f>MAX(E7:E37)</f>
        <v>333228</v>
      </c>
      <c r="F41" s="250"/>
    </row>
    <row r="42" spans="1:13" ht="15.75" x14ac:dyDescent="0.25">
      <c r="A42" s="251"/>
      <c r="C42" s="262" t="s">
        <v>62</v>
      </c>
      <c r="D42" s="264">
        <f>IF(D38=0,"-",INDEX($C$7:$C$37,MATCH(MAX(D$7:D$37),D$7:D$37,0)))</f>
        <v>44803</v>
      </c>
      <c r="E42" s="264">
        <f>IF(E38=0,"-",INDEX($C$7:$C$37,MATCH(MAX(E$7:E$37),E$7:E$37,0)))</f>
        <v>44803</v>
      </c>
      <c r="F42" s="253"/>
    </row>
    <row r="43" spans="1:13" ht="15.75" x14ac:dyDescent="0.25">
      <c r="A43" s="251"/>
      <c r="C43" s="262" t="s">
        <v>63</v>
      </c>
      <c r="D43" s="263">
        <f>IF(D38=0,0,AVERAGEIF($G$7:$G$37,"&gt;0",D$7:D$37))</f>
        <v>289677.09677419357</v>
      </c>
      <c r="E43" s="263">
        <f>IF(E38=0,0,AVERAGEIF($G$7:$G$37,"&gt;0",E$7:E$37))</f>
        <v>288612.16129032261</v>
      </c>
      <c r="F43" s="250"/>
    </row>
    <row r="44" spans="1:13" ht="15.75" x14ac:dyDescent="0.25">
      <c r="A44" s="251"/>
      <c r="C44" s="262" t="s">
        <v>68</v>
      </c>
      <c r="D44" s="265">
        <f>SUMIF($G$7:$G$37,1,D$7:D$37)</f>
        <v>6969680</v>
      </c>
      <c r="E44" s="265">
        <f>SUMIF($G$7:$G$37,1,E$7:E$37)</f>
        <v>6945231</v>
      </c>
      <c r="F44" s="250"/>
    </row>
    <row r="45" spans="1:13" ht="15.75" x14ac:dyDescent="0.25">
      <c r="A45" s="251"/>
      <c r="C45" s="262" t="s">
        <v>65</v>
      </c>
      <c r="D45" s="263">
        <f>IF(D38=0,0,AVERAGEIF($G$7:$G$37,1,D$7:D$37))</f>
        <v>316803.63636363635</v>
      </c>
      <c r="E45" s="263">
        <f>IF(E38=0,0,AVERAGEIF($G$7:$G$37,1,E$7:E$37))</f>
        <v>315692.31818181818</v>
      </c>
      <c r="F45" s="250"/>
    </row>
    <row r="46" spans="1:13" ht="15.75" x14ac:dyDescent="0.25">
      <c r="C46" s="266" t="s">
        <v>66</v>
      </c>
      <c r="D46" s="265">
        <f>SUMIF($G$7:$G$37,2,D$7:D$37)</f>
        <v>1044972</v>
      </c>
      <c r="E46" s="265">
        <f>SUMIF($G$7:$G$37,2,E$7:E$37)</f>
        <v>1040448</v>
      </c>
      <c r="F46" s="244"/>
    </row>
    <row r="47" spans="1:13" ht="15.75" x14ac:dyDescent="0.25">
      <c r="C47" s="266" t="s">
        <v>67</v>
      </c>
      <c r="D47" s="263">
        <f>IFERROR(IF(D38=0,0,AVERAGEIF($G$7:$G$37,2,D$7:D$37)),0)</f>
        <v>261243</v>
      </c>
      <c r="E47" s="263">
        <f>IFERROR(IF(E38=0,0,AVERAGEIF($G$7:$G$37,2,E$7:E$37)),0)</f>
        <v>260112</v>
      </c>
      <c r="F47" s="244"/>
    </row>
    <row r="48" spans="1:13" ht="15.75" x14ac:dyDescent="0.25">
      <c r="C48" s="266" t="s">
        <v>72</v>
      </c>
      <c r="D48" s="265">
        <f>SUMIF($G$7:$G$37,3,D$7:D$37)</f>
        <v>965338</v>
      </c>
      <c r="E48" s="265">
        <f>SUMIF($G$7:$G$37,3,E$7:E$37)</f>
        <v>961298</v>
      </c>
      <c r="F48" s="254"/>
    </row>
    <row r="49" spans="3:6" ht="15.75" x14ac:dyDescent="0.25">
      <c r="C49" s="266" t="s">
        <v>71</v>
      </c>
      <c r="D49" s="263">
        <f>IFERROR(IF(D38=0,0,AVERAGEIF($G$7:$G$37,3,D$7:D$37)),0)</f>
        <v>193067.6</v>
      </c>
      <c r="E49" s="263">
        <f>IFERROR(IF(E38=0,0,AVERAGEIF($G$7:$G$37,3,E$7:E$37)),0)</f>
        <v>192259.6</v>
      </c>
      <c r="F49" s="254"/>
    </row>
    <row r="50" spans="3:6" ht="15.75" x14ac:dyDescent="0.25">
      <c r="C50" s="266" t="s">
        <v>70</v>
      </c>
      <c r="D50" s="267">
        <f>+D46+D48</f>
        <v>2010310</v>
      </c>
      <c r="E50" s="267">
        <f>+E46+E48</f>
        <v>2001746</v>
      </c>
      <c r="F50" s="254"/>
    </row>
    <row r="51" spans="3:6" ht="15.75" x14ac:dyDescent="0.25">
      <c r="C51" s="266" t="s">
        <v>69</v>
      </c>
      <c r="D51" s="268">
        <f>IFERROR(IF(D38=0,0,AVERAGEIF($G7:$G37,"&gt;1",D7:D37)),0)</f>
        <v>223367.77777777778</v>
      </c>
      <c r="E51" s="268">
        <f>IFERROR(IF(E38=0,0,AVERAGEIF($G7:$G37,"&gt;1",E7:E37)),0)</f>
        <v>222416.22222222222</v>
      </c>
      <c r="F51" s="254"/>
    </row>
    <row r="52" spans="3:6" ht="15.75" x14ac:dyDescent="0.25">
      <c r="C52" s="266" t="s">
        <v>41</v>
      </c>
      <c r="D52" s="265">
        <f>+D44+D46+D48</f>
        <v>8979990</v>
      </c>
      <c r="E52" s="265">
        <f>+E44+E46+E48</f>
        <v>8946977</v>
      </c>
      <c r="F52" s="250"/>
    </row>
    <row r="53" spans="3:6" hidden="1" x14ac:dyDescent="0.2">
      <c r="D53" s="256" t="str">
        <f>IF(Monthly!AB31=D52,"CORRECT","no")</f>
        <v>CORRECT</v>
      </c>
      <c r="E53" s="256" t="str">
        <f>IF(Monthly!AC31=E52,"CORRECT","no")</f>
        <v>CORRECT</v>
      </c>
      <c r="F53" s="256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6" t="s">
        <v>74</v>
      </c>
      <c r="D59" s="255">
        <f>AVERAGE(D15,D22,D29,D36)</f>
        <v>318833.5</v>
      </c>
      <c r="E59" s="255">
        <f t="array" ref="E59">AVERAGE(IF(WEEKDAY($C$7:$C$37,2)=1,E$7:E$37))</f>
        <v>293934.40000000002</v>
      </c>
      <c r="F59" s="255"/>
    </row>
    <row r="60" spans="3:6" hidden="1" x14ac:dyDescent="0.2">
      <c r="C60" s="256" t="s">
        <v>75</v>
      </c>
      <c r="D60" s="255">
        <f t="array" ref="D60">AVERAGE(IF(WEEKDAY($C$7:$C$37,2)=2,D$7:D$37))</f>
        <v>318099</v>
      </c>
      <c r="E60" s="255">
        <f t="array" ref="E60">AVERAGE(IF(WEEKDAY($C$7:$C$37,2)=2,E$7:E$37))</f>
        <v>317070</v>
      </c>
    </row>
    <row r="61" spans="3:6" hidden="1" x14ac:dyDescent="0.2">
      <c r="C61" s="256" t="s">
        <v>76</v>
      </c>
      <c r="D61" s="255">
        <f t="array" ref="D61">AVERAGE(IF(WEEKDAY($C$7:$C$37,2)=3,D$7:D$37))</f>
        <v>310066.40000000002</v>
      </c>
      <c r="E61" s="255">
        <f t="array" ref="E61">AVERAGE(IF(WEEKDAY($C$7:$C$37,2)=3,E$7:E$37))</f>
        <v>309065.8</v>
      </c>
    </row>
    <row r="62" spans="3:6" hidden="1" x14ac:dyDescent="0.2">
      <c r="C62" s="256" t="s">
        <v>77</v>
      </c>
      <c r="D62" s="255">
        <f t="array" ref="D62">AVERAGE(IF(WEEKDAY($C$7:$C$37,2)=4,D$7:D$37))</f>
        <v>316289.25</v>
      </c>
      <c r="E62" s="255">
        <f t="array" ref="E62">AVERAGE(IF(WEEKDAY($C$7:$C$37,2)=4,E$7:E$37))</f>
        <v>315275</v>
      </c>
    </row>
    <row r="63" spans="3:6" hidden="1" x14ac:dyDescent="0.2">
      <c r="C63" s="256" t="s">
        <v>78</v>
      </c>
      <c r="D63" s="255">
        <f t="array" ref="D63">AVERAGE(IF(WEEKDAY($C$7:$C$37,2)=5,D$7:D$37))</f>
        <v>321385.5</v>
      </c>
      <c r="E63" s="255">
        <f t="array" ref="E63">AVERAGE(IF(WEEKDAY($C$7:$C$37,2)=5,E$7:E$37))</f>
        <v>320094.25</v>
      </c>
    </row>
    <row r="64" spans="3:6" hidden="1" x14ac:dyDescent="0.2">
      <c r="C64" s="256" t="s">
        <v>79</v>
      </c>
      <c r="D64" s="255">
        <f>AVERAGEIF($G$7:$G$37,2,D$7:D$37)</f>
        <v>261243</v>
      </c>
      <c r="E64" s="255">
        <f>AVERAGEIF($G$7:$G$37,2,E$7:E$37)</f>
        <v>260112</v>
      </c>
    </row>
    <row r="65" spans="3:5" hidden="1" x14ac:dyDescent="0.2">
      <c r="C65" s="256" t="s">
        <v>80</v>
      </c>
      <c r="D65" s="255">
        <f>AVERAGEIF($G$7:$G$37,3,D$7:D$37)</f>
        <v>193067.6</v>
      </c>
      <c r="E65" s="255">
        <f>AVERAGEIF($G$7:$G$37,3,E$7:E$37)</f>
        <v>192259.6</v>
      </c>
    </row>
    <row r="68" spans="3:5" x14ac:dyDescent="0.2">
      <c r="C68" s="256"/>
      <c r="D68" s="255"/>
    </row>
    <row r="69" spans="3:5" x14ac:dyDescent="0.2">
      <c r="C69" s="256"/>
      <c r="D69" s="255"/>
    </row>
    <row r="70" spans="3:5" x14ac:dyDescent="0.2">
      <c r="C70" s="256"/>
      <c r="D70" s="255"/>
    </row>
    <row r="71" spans="3:5" x14ac:dyDescent="0.2">
      <c r="C71" s="256"/>
      <c r="D71" s="255"/>
    </row>
    <row r="72" spans="3:5" x14ac:dyDescent="0.2">
      <c r="C72" s="256"/>
      <c r="D72" s="255"/>
    </row>
    <row r="73" spans="3:5" x14ac:dyDescent="0.2">
      <c r="C73" s="256"/>
      <c r="D73" s="255"/>
    </row>
    <row r="74" spans="3:5" x14ac:dyDescent="0.2">
      <c r="C74" s="256"/>
      <c r="D74" s="25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660936-A16D-49CA-9D22-E52D3C817C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6B2B2E8-912B-497A-8778-23BE3447B02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B7E4DF0-3741-4E8D-9040-4AEA3520FD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2023-05-28T16:13:20Z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